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customPropert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8800" windowHeight="17460"/>
  </bookViews>
  <sheets>
    <sheet name="Sheet1" sheetId="1" r:id="rId1"/>
    <sheet name="Sheet2" sheetId="2" r:id="rId2"/>
    <sheet name="Sheet3" sheetId="3" r:id="rId3"/>
    <sheet name="ESRI_ATTRIBUTES_SHEET" sheetId="4" state="veryHidden" r:id="rId4"/>
    <sheet name="ESRI_FEATURES_SHEET" sheetId="5" state="veryHidden" r:id="rId5"/>
    <sheet name="ESRI_STATUS_SHEET" sheetId="6" state="veryHidden" r:id="rId6"/>
    <sheet name="ESRI_MAPINFO_SHEET" sheetId="7" state="veryHidden" r:id="rId7"/>
  </sheets>
  <definedNames>
    <definedName name="columnsRange_cecef12a08ac4dedbb53f036e6c56678" hidden="1">ESRI_ATTRIBUTES_SHEET!$A$1:$H$11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2" i="6" l="1"/>
  <c r="D82" i="6"/>
  <c r="A82" i="6"/>
  <c r="A10" i="4"/>
  <c r="B81" i="6"/>
  <c r="D81" i="6"/>
  <c r="A81" i="6"/>
  <c r="B80" i="6"/>
  <c r="D80" i="6"/>
  <c r="A80" i="6"/>
  <c r="B79" i="6"/>
  <c r="D79" i="6"/>
  <c r="A79" i="6"/>
  <c r="B78" i="6"/>
  <c r="D78" i="6"/>
  <c r="A78" i="6"/>
  <c r="B77" i="6"/>
  <c r="D77" i="6"/>
  <c r="A77" i="6"/>
  <c r="B76" i="6"/>
  <c r="D76" i="6"/>
  <c r="A76" i="6"/>
  <c r="B75" i="6"/>
  <c r="D75" i="6"/>
  <c r="A75" i="6"/>
  <c r="B74" i="6"/>
  <c r="D74" i="6"/>
  <c r="A74" i="6"/>
  <c r="B73" i="6"/>
  <c r="D73" i="6"/>
  <c r="A73" i="6"/>
  <c r="B72" i="6"/>
  <c r="D72" i="6"/>
  <c r="A72" i="6"/>
  <c r="B71" i="6"/>
  <c r="D71" i="6"/>
  <c r="A71" i="6"/>
  <c r="B70" i="6"/>
  <c r="D70" i="6"/>
  <c r="A70" i="6"/>
  <c r="B69" i="6"/>
  <c r="D69" i="6"/>
  <c r="A69" i="6"/>
  <c r="B68" i="6"/>
  <c r="D68" i="6"/>
  <c r="A68" i="6"/>
  <c r="B67" i="6"/>
  <c r="D67" i="6"/>
  <c r="A67" i="6"/>
  <c r="B66" i="6"/>
  <c r="D66" i="6"/>
  <c r="A66" i="6"/>
  <c r="B65" i="6"/>
  <c r="D65" i="6"/>
  <c r="A65" i="6"/>
  <c r="B64" i="6"/>
  <c r="D64" i="6"/>
  <c r="A64" i="6"/>
  <c r="B63" i="6"/>
  <c r="D63" i="6"/>
  <c r="A63" i="6"/>
  <c r="B62" i="6"/>
  <c r="D62" i="6"/>
  <c r="A62" i="6"/>
  <c r="B61" i="6"/>
  <c r="D61" i="6"/>
  <c r="A61" i="6"/>
  <c r="B60" i="6"/>
  <c r="D60" i="6"/>
  <c r="A60" i="6"/>
  <c r="B59" i="6"/>
  <c r="D59" i="6"/>
  <c r="A59" i="6"/>
  <c r="B58" i="6"/>
  <c r="D58" i="6"/>
  <c r="A58" i="6"/>
  <c r="B57" i="6"/>
  <c r="D57" i="6"/>
  <c r="A57" i="6"/>
  <c r="B55" i="6"/>
  <c r="D55" i="6"/>
  <c r="A55" i="6"/>
  <c r="E10" i="4"/>
  <c r="B56" i="6"/>
  <c r="D56" i="6"/>
  <c r="A56" i="6"/>
  <c r="B2" i="6"/>
  <c r="D2" i="6"/>
  <c r="B3" i="6"/>
  <c r="D3" i="6"/>
  <c r="B4" i="6"/>
  <c r="D4" i="6"/>
  <c r="B5" i="6"/>
  <c r="D5" i="6"/>
  <c r="B6" i="6"/>
  <c r="D6" i="6"/>
  <c r="B7" i="6"/>
  <c r="D7" i="6"/>
  <c r="B8" i="6"/>
  <c r="D8" i="6"/>
  <c r="B9" i="6"/>
  <c r="D9" i="6"/>
  <c r="B10" i="6"/>
  <c r="D10" i="6"/>
  <c r="B11" i="6"/>
  <c r="D11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19" i="6"/>
  <c r="D19" i="6"/>
  <c r="B20" i="6"/>
  <c r="D20" i="6"/>
  <c r="B21" i="6"/>
  <c r="D21" i="6"/>
  <c r="B22" i="6"/>
  <c r="D22" i="6"/>
  <c r="B23" i="6"/>
  <c r="D23" i="6"/>
  <c r="B24" i="6"/>
  <c r="D24" i="6"/>
  <c r="B25" i="6"/>
  <c r="D25" i="6"/>
  <c r="B26" i="6"/>
  <c r="D26" i="6"/>
  <c r="B27" i="6"/>
  <c r="D27" i="6"/>
  <c r="B28" i="6"/>
  <c r="D28" i="6"/>
  <c r="B29" i="6"/>
  <c r="D29" i="6"/>
  <c r="B30" i="6"/>
  <c r="D30" i="6"/>
  <c r="B31" i="6"/>
  <c r="D31" i="6"/>
  <c r="B32" i="6"/>
  <c r="D32" i="6"/>
  <c r="B33" i="6"/>
  <c r="D33" i="6"/>
  <c r="B34" i="6"/>
  <c r="D34" i="6"/>
  <c r="B35" i="6"/>
  <c r="D35" i="6"/>
  <c r="B36" i="6"/>
  <c r="D36" i="6"/>
  <c r="B37" i="6"/>
  <c r="D37" i="6"/>
  <c r="B38" i="6"/>
  <c r="D38" i="6"/>
  <c r="B39" i="6"/>
  <c r="D39" i="6"/>
  <c r="B40" i="6"/>
  <c r="D40" i="6"/>
  <c r="B41" i="6"/>
  <c r="D41" i="6"/>
  <c r="B42" i="6"/>
  <c r="D42" i="6"/>
  <c r="B43" i="6"/>
  <c r="D43" i="6"/>
  <c r="B44" i="6"/>
  <c r="D44" i="6"/>
  <c r="B45" i="6"/>
  <c r="D45" i="6"/>
  <c r="B46" i="6"/>
  <c r="D46" i="6"/>
  <c r="B47" i="6"/>
  <c r="D47" i="6"/>
  <c r="B48" i="6"/>
  <c r="D48" i="6"/>
  <c r="B49" i="6"/>
  <c r="D49" i="6"/>
  <c r="B50" i="6"/>
  <c r="D50" i="6"/>
  <c r="B51" i="6"/>
  <c r="D51" i="6"/>
  <c r="B52" i="6"/>
  <c r="D52" i="6"/>
  <c r="B53" i="6"/>
  <c r="D53" i="6"/>
  <c r="B54" i="6"/>
  <c r="D54" i="6"/>
  <c r="D83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B10" i="4"/>
  <c r="B9" i="4"/>
  <c r="A9" i="4"/>
  <c r="E9" i="4"/>
  <c r="B8" i="4"/>
  <c r="A8" i="4"/>
  <c r="E8" i="4"/>
  <c r="B7" i="4"/>
  <c r="A7" i="4"/>
  <c r="E7" i="4"/>
  <c r="B6" i="4"/>
  <c r="A6" i="4"/>
  <c r="E6" i="4"/>
  <c r="B5" i="4"/>
  <c r="A5" i="4"/>
  <c r="E5" i="4"/>
  <c r="B4" i="4"/>
  <c r="A4" i="4"/>
  <c r="E4" i="4"/>
  <c r="B3" i="4"/>
  <c r="A3" i="4"/>
  <c r="E3" i="4"/>
  <c r="B11" i="4"/>
  <c r="E11" i="4"/>
  <c r="A83" i="6"/>
</calcChain>
</file>

<file path=xl/sharedStrings.xml><?xml version="1.0" encoding="utf-8"?>
<sst xmlns="http://schemas.openxmlformats.org/spreadsheetml/2006/main" count="619" uniqueCount="512">
  <si>
    <t>Benton County Sheriff Office</t>
  </si>
  <si>
    <t>113 E 3rd St</t>
  </si>
  <si>
    <t>Vinton</t>
  </si>
  <si>
    <t>IA</t>
  </si>
  <si>
    <t>Boone County Sheriff Office</t>
  </si>
  <si>
    <t>1019 West Mamie Eisenhower</t>
  </si>
  <si>
    <t>Boone</t>
  </si>
  <si>
    <t>Buena Vista County Sheriff Office</t>
  </si>
  <si>
    <t>411 Expansion Blvd</t>
  </si>
  <si>
    <t>PO Box 276</t>
  </si>
  <si>
    <t>Storm Lake</t>
  </si>
  <si>
    <t>Cedar County Sheriff Office</t>
  </si>
  <si>
    <t>711 E South St</t>
  </si>
  <si>
    <t>Tipton</t>
  </si>
  <si>
    <t>Cerro Gordo County Sheriff Office</t>
  </si>
  <si>
    <t>17262 Lark Avenue</t>
  </si>
  <si>
    <t>Mason City</t>
  </si>
  <si>
    <t>Cherokee Police Department</t>
  </si>
  <si>
    <t>239 W Maple St</t>
  </si>
  <si>
    <t>Cherokee</t>
  </si>
  <si>
    <t>Clay County Sheriff Office</t>
  </si>
  <si>
    <t>3115 W 4th St</t>
  </si>
  <si>
    <t>PO Box 7957</t>
  </si>
  <si>
    <t>Spencer</t>
  </si>
  <si>
    <t>Spencer Police Department</t>
  </si>
  <si>
    <t>405 1st Ave W</t>
  </si>
  <si>
    <t>Clinton County Sheriff Office</t>
  </si>
  <si>
    <t>241 7th Ave N</t>
  </si>
  <si>
    <t>Clinton</t>
  </si>
  <si>
    <t>Clinton Police Department</t>
  </si>
  <si>
    <t>113 6th Ave S</t>
  </si>
  <si>
    <t>Camanche Police Department</t>
  </si>
  <si>
    <t>819 S Washington Blvd</t>
  </si>
  <si>
    <t>Camanche</t>
  </si>
  <si>
    <t>DeWitt Police Department</t>
  </si>
  <si>
    <t>606 9th St</t>
  </si>
  <si>
    <t>DeWitt</t>
  </si>
  <si>
    <t>West Des Moines Police Department</t>
  </si>
  <si>
    <t>250 Mills Civic Pkwy</t>
  </si>
  <si>
    <t>West Des Moines</t>
  </si>
  <si>
    <t>Decatur County Sheriff Office</t>
  </si>
  <si>
    <t>207 N Main St</t>
  </si>
  <si>
    <t>Leon</t>
  </si>
  <si>
    <t>Fayette County Sheriff Office</t>
  </si>
  <si>
    <t>220 N Industrial Parkway</t>
  </si>
  <si>
    <t>Po Box 518</t>
  </si>
  <si>
    <t>West Union</t>
  </si>
  <si>
    <t>Charles City Police Department</t>
  </si>
  <si>
    <t>105 Milwaukee Mall</t>
  </si>
  <si>
    <t>Charles City</t>
  </si>
  <si>
    <t>Franklin County Sheriff Office</t>
  </si>
  <si>
    <t>105 5th St SW PO Box 57</t>
  </si>
  <si>
    <t>Hampton</t>
  </si>
  <si>
    <t>Greene County Sheriff Office</t>
  </si>
  <si>
    <t>204 S Chestnut St</t>
  </si>
  <si>
    <t>Jefferson</t>
  </si>
  <si>
    <t>Grundy County Sheriff Office</t>
  </si>
  <si>
    <t>705 8th St</t>
  </si>
  <si>
    <t>Grundy</t>
  </si>
  <si>
    <t>Hamilton County Sheriff Office</t>
  </si>
  <si>
    <t>2300 Superior St</t>
  </si>
  <si>
    <t>PO Box 444</t>
  </si>
  <si>
    <t>Webster City</t>
  </si>
  <si>
    <t>Hancock County Sheriff Office</t>
  </si>
  <si>
    <t>875 State St</t>
  </si>
  <si>
    <t>PO Box 70</t>
  </si>
  <si>
    <t>Garner</t>
  </si>
  <si>
    <t>Hardin County Sheriff Office</t>
  </si>
  <si>
    <t>1116 14th Ave</t>
  </si>
  <si>
    <t>Eldora</t>
  </si>
  <si>
    <t>Henry County Sheriff Office</t>
  </si>
  <si>
    <t>106 E Clay St</t>
  </si>
  <si>
    <t>PO Box 216</t>
  </si>
  <si>
    <t>Mount Pleasant</t>
  </si>
  <si>
    <t>Mount Pleasant Police Department</t>
  </si>
  <si>
    <t>204 E Washington St</t>
  </si>
  <si>
    <t>Howard County Sheriff Office</t>
  </si>
  <si>
    <t>124 S Park Pl</t>
  </si>
  <si>
    <t>Cresco</t>
  </si>
  <si>
    <t>Humboldt County Sheriff Office</t>
  </si>
  <si>
    <t>430 Sumner Ave</t>
  </si>
  <si>
    <t>Humboldt</t>
  </si>
  <si>
    <t>Iowa County Sheriff Office</t>
  </si>
  <si>
    <t>960 Franklyn Ave</t>
  </si>
  <si>
    <t>Marengo</t>
  </si>
  <si>
    <t>Jackson County Sheriff Office</t>
  </si>
  <si>
    <t>104 S Niagara</t>
  </si>
  <si>
    <t>Maquoketa</t>
  </si>
  <si>
    <t>Jones County Sheriff Office</t>
  </si>
  <si>
    <t>500 Main St</t>
  </si>
  <si>
    <t>PO Box 167</t>
  </si>
  <si>
    <t>Anamosa</t>
  </si>
  <si>
    <t>Kossuth County Sheriff Office</t>
  </si>
  <si>
    <t>121 W State St</t>
  </si>
  <si>
    <t>Algona</t>
  </si>
  <si>
    <t>Lee County Sheriff Office</t>
  </si>
  <si>
    <t>2530 255th St</t>
  </si>
  <si>
    <t>Montrose</t>
  </si>
  <si>
    <t>Linn County Sheriff Office</t>
  </si>
  <si>
    <t>310 2nd Ave SW</t>
  </si>
  <si>
    <t>PO Box 669</t>
  </si>
  <si>
    <t>Cedar Rapids</t>
  </si>
  <si>
    <t>Marion County Sheriff Office</t>
  </si>
  <si>
    <t>211 N Godfrey Lane</t>
  </si>
  <si>
    <t>Knoxville</t>
  </si>
  <si>
    <t>Mitchell County Sheriff Office</t>
  </si>
  <si>
    <t>211 6th St</t>
  </si>
  <si>
    <t>Osage</t>
  </si>
  <si>
    <t>LeMars Police Department</t>
  </si>
  <si>
    <t>22 2nd St NE</t>
  </si>
  <si>
    <t>Le Mars</t>
  </si>
  <si>
    <t>Pocahontas Police Department</t>
  </si>
  <si>
    <t>23 W Elm Ave</t>
  </si>
  <si>
    <t>Pocahontas</t>
  </si>
  <si>
    <t>Polk County Sheriff Office</t>
  </si>
  <si>
    <t>6023 NE 14th St</t>
  </si>
  <si>
    <t>Des Moines</t>
  </si>
  <si>
    <t>Sac County Courthouse</t>
  </si>
  <si>
    <t>100 NW State St</t>
  </si>
  <si>
    <t>PO Box 113</t>
  </si>
  <si>
    <t>Sac City</t>
  </si>
  <si>
    <t>Ames Police Department</t>
  </si>
  <si>
    <t>515 Clarke Ave</t>
  </si>
  <si>
    <t>Ames</t>
  </si>
  <si>
    <t>Inidanola Police Department</t>
  </si>
  <si>
    <t>110 N 1st St</t>
  </si>
  <si>
    <t>Indianola</t>
  </si>
  <si>
    <t>Carlisle Police Department</t>
  </si>
  <si>
    <t>195 N First St</t>
  </si>
  <si>
    <t>Carlisle</t>
  </si>
  <si>
    <t>Winnebago County Sheriff Office</t>
  </si>
  <si>
    <t>216 S Clark St</t>
  </si>
  <si>
    <t>Forest City</t>
  </si>
  <si>
    <t>Worth County Sheriff Office</t>
  </si>
  <si>
    <t>1000 Central</t>
  </si>
  <si>
    <t>Northwood</t>
  </si>
  <si>
    <t>Greenwood Drug, Inc</t>
  </si>
  <si>
    <t>2104 Kimball Ave</t>
  </si>
  <si>
    <t>Waterloo</t>
  </si>
  <si>
    <t>Bellevue Police Department</t>
  </si>
  <si>
    <t>106 N.3rd Street</t>
  </si>
  <si>
    <t>Bellevue</t>
  </si>
  <si>
    <t>Bancroft Police Department</t>
  </si>
  <si>
    <t>304 South Summit Street</t>
  </si>
  <si>
    <t>Bancroft</t>
  </si>
  <si>
    <t>Name</t>
  </si>
  <si>
    <t>Address</t>
  </si>
  <si>
    <t>Address2</t>
  </si>
  <si>
    <t>City</t>
  </si>
  <si>
    <t>State</t>
  </si>
  <si>
    <t>Zip</t>
  </si>
  <si>
    <t>ColumnIndex</t>
  </si>
  <si>
    <t>Alias</t>
  </si>
  <si>
    <t>VisibleOnMapTip</t>
  </si>
  <si>
    <t>ChangeIndicator</t>
  </si>
  <si>
    <t>LookupColumn</t>
  </si>
  <si>
    <t>ColumnId</t>
  </si>
  <si>
    <t>FieldType</t>
  </si>
  <si>
    <t>f1</t>
  </si>
  <si>
    <t>f2</t>
  </si>
  <si>
    <t>f3</t>
  </si>
  <si>
    <t>f4</t>
  </si>
  <si>
    <t>f5</t>
  </si>
  <si>
    <t>f6</t>
  </si>
  <si>
    <t>f7</t>
  </si>
  <si>
    <t>f8</t>
  </si>
  <si>
    <t>String</t>
  </si>
  <si>
    <t>Integer</t>
  </si>
  <si>
    <t>ObjectId</t>
  </si>
  <si>
    <t>Hash</t>
  </si>
  <si>
    <t>Shape</t>
  </si>
  <si>
    <t>H13456130426699033116</t>
  </si>
  <si>
    <t>H8179078396365035</t>
  </si>
  <si>
    <t>H7771861781049554720</t>
  </si>
  <si>
    <t>H14172960628673811717</t>
  </si>
  <si>
    <t>H14507503319618804020</t>
  </si>
  <si>
    <t>H13193832309322965288</t>
  </si>
  <si>
    <t>H9977561905679714323</t>
  </si>
  <si>
    <t>H12867600608455310834</t>
  </si>
  <si>
    <t>H8502942774052768927</t>
  </si>
  <si>
    <t>H8478477882203316367</t>
  </si>
  <si>
    <t>H9360016024642571058</t>
  </si>
  <si>
    <t>H1468446503962994666</t>
  </si>
  <si>
    <t>H6734691945638740819</t>
  </si>
  <si>
    <t>H4522942687041350518</t>
  </si>
  <si>
    <t>H6468213496213503700</t>
  </si>
  <si>
    <t>H17677769678660024220</t>
  </si>
  <si>
    <t>H8910647115586423967</t>
  </si>
  <si>
    <t>H11466988141815238616</t>
  </si>
  <si>
    <t>H11756141921219694202</t>
  </si>
  <si>
    <t>H3616695229781320382</t>
  </si>
  <si>
    <t>H16283765239583724913</t>
  </si>
  <si>
    <t>H6043662415323831348</t>
  </si>
  <si>
    <t>H6356444520608615734</t>
  </si>
  <si>
    <t>H3328199172527428790</t>
  </si>
  <si>
    <t>H3977637379538504214</t>
  </si>
  <si>
    <t>H1208051105601226138</t>
  </si>
  <si>
    <t>H18333868989115930589</t>
  </si>
  <si>
    <t>H10131609150107847380</t>
  </si>
  <si>
    <t>H14237695448174205254</t>
  </si>
  <si>
    <t>H17580877937186389013</t>
  </si>
  <si>
    <t>H17999272716052691860</t>
  </si>
  <si>
    <t>H5207469596971593219</t>
  </si>
  <si>
    <t>H4024047674919547746</t>
  </si>
  <si>
    <t>H5989373172833473109</t>
  </si>
  <si>
    <t>H3299106247151760074</t>
  </si>
  <si>
    <t>H4472330651526929989</t>
  </si>
  <si>
    <t>H2795666263334144010</t>
  </si>
  <si>
    <t>H11854748803690512125</t>
  </si>
  <si>
    <t>H13276011388392368805</t>
  </si>
  <si>
    <t>H7655404976642478742</t>
  </si>
  <si>
    <t>H1974527972077097860</t>
  </si>
  <si>
    <t>H12060749718256535259</t>
  </si>
  <si>
    <t>H11095814452176146242</t>
  </si>
  <si>
    <t>H9957269239068097711</t>
  </si>
  <si>
    <t>H8142876083010199556</t>
  </si>
  <si>
    <t>H2665131765706774490</t>
  </si>
  <si>
    <t>RowId</t>
  </si>
  <si>
    <t>IsVis</t>
  </si>
  <si>
    <t>WasVis</t>
  </si>
  <si>
    <t>Changed</t>
  </si>
  <si>
    <t>{"type":"point","x":-10244065.2866,"y":5186281.804399997,"spatialReference":{"wkid":102100,"latestWkid":3857}}</t>
  </si>
  <si>
    <t>{"type":"point","x":-10453555.6505,"y":5169873.8332,"spatialReference":{"wkid":102100,"latestWkid":3857}}</t>
  </si>
  <si>
    <t>{"type":"point","x":-10595270.7318,"y":5257601.1532000005,"spatialReference":{"wkid":102100,"latestWkid":3857}}</t>
  </si>
  <si>
    <t>{"type":"point","x":-10143818.6693,"y":5125795.5427,"spatialReference":{"wkid":102100,"latestWkid":3857}}</t>
  </si>
  <si>
    <t>{"type":"point","x":-10383932.0577,"y":5334182.8719,"spatialReference":{"wkid":102100,"latestWkid":3857}}</t>
  </si>
  <si>
    <t>{"type":"point","x":-10636934.293,"y":5273820.928300001,"spatialReference":{"wkid":102100,"latestWkid":3857}}</t>
  </si>
  <si>
    <t>{"type":"point","x":-10594315.9518,"y":5333741.987400003,"spatialReference":{"wkid":102100,"latestWkid":3857}}</t>
  </si>
  <si>
    <t>{"type":"point","x":-10591624.4311,"y":5333520.461199999,"spatialReference":{"wkid":102100,"latestWkid":3857}}</t>
  </si>
  <si>
    <t>{"type":"point","x":-10039712.5806,"y":5138707.538800001,"spatialReference":{"wkid":102100,"latestWkid":3857}}</t>
  </si>
  <si>
    <t>{"type":"point","x":-10039473.5055,"y":5137048.8983,"spatialReference":{"wkid":102100,"latestWkid":3857}}</t>
  </si>
  <si>
    <t>{"type":"point","x":-10047468.4971,"y":5129114.833800003,"spatialReference":{"wkid":102100,"latestWkid":3857}}</t>
  </si>
  <si>
    <t>{"type":"point","x":-10078777.4466,"y":5134689.229699999,"spatialReference":{"wkid":102100,"latestWkid":3857}}</t>
  </si>
  <si>
    <t>{"type":"point","x":-10436504.1378,"y":5096527.143299997,"spatialReference":{"wkid":102100,"latestWkid":3857}}</t>
  </si>
  <si>
    <t>{"type":"point","x":-10435857.6178,"y":4974168.4987,"spatialReference":{"wkid":102100,"latestWkid":3857}}</t>
  </si>
  <si>
    <t>{"type":"point","x":-10221223.2246,"y":5303354.0669,"spatialReference":{"wkid":102100,"latestWkid":3857}}</t>
  </si>
  <si>
    <t>{"type":"point","x":-10316496.2609,"y":5322438.9201000035,"spatialReference":{"wkid":102100,"latestWkid":3857}}</t>
  </si>
  <si>
    <t>{"type":"point","x":-10376486.8926,"y":5272554.722599998,"spatialReference":{"wkid":102100,"latestWkid":3857}}</t>
  </si>
  <si>
    <t>{"type":"point","x":-10505609.6405,"y":5163018.2282000035,"spatialReference":{"wkid":102100,"latestWkid":3857}}</t>
  </si>
  <si>
    <t>{"type":"point","x":-10327555.9935,"y":5215268.540799998,"spatialReference":{"wkid":102100,"latestWkid":3857}}</t>
  </si>
  <si>
    <t>{"type":"point","x":-10443570.8363,"y":5229057.672499999,"spatialReference":{"wkid":102100,"latestWkid":3857}}</t>
  </si>
  <si>
    <t>{"type":"point","x":-10419749.6776,"y":5326772.483999997,"spatialReference":{"wkid":102100,"latestWkid":3857}}</t>
  </si>
  <si>
    <t>{"type":"point","x":-10363559.736,"y":5215028.5251,"spatialReference":{"wkid":102100,"latestWkid":3857}}</t>
  </si>
  <si>
    <t>{"type":"point","x":-10191582.4295,"y":5007073.4472,"spatialReference":{"wkid":102100,"latestWkid":3857}}</t>
  </si>
  <si>
    <t>{"type":"point","x":-10191411.0362,"y":5007207.4684000015,"spatialReference":{"wkid":102100,"latestWkid":3857}}</t>
  </si>
  <si>
    <t>{"type":"point","x":-10254301.5545,"y":5368952.104999997,"spatialReference":{"wkid":102100,"latestWkid":3857}}</t>
  </si>
  <si>
    <t>{"type":"point","x":-10487867.9014,"y":5269616.623499997,"spatialReference":{"wkid":102100,"latestWkid":3857}}</t>
  </si>
  <si>
    <t>{"type":"point","x":-10249337.8502,"y":5131266.938100003,"spatialReference":{"wkid":102100,"latestWkid":3857}}</t>
  </si>
  <si>
    <t>{"type":"point","x":-10093100.2788,"y":5171333.1677,"spatialReference":{"wkid":102100,"latestWkid":3857}}</t>
  </si>
  <si>
    <t>{"type":"point","x":-10162230.5136,"y":5177206.649599999,"spatialReference":{"wkid":102100,"latestWkid":3857}}</t>
  </si>
  <si>
    <t>{"type":"point","x":-10490558.1381,"y":5322452.112800002,"spatialReference":{"wkid":102100,"latestWkid":3857}}</t>
  </si>
  <si>
    <t>{"type":"point","x":-10177866.8232,"y":4951877.005800001,"spatialReference":{"wkid":102100,"latestWkid":3857}}</t>
  </si>
  <si>
    <t>{"type":"point","x":-10205249.2321,"y":5157172.951099999,"spatialReference":{"wkid":102100,"latestWkid":3857}}</t>
  </si>
  <si>
    <t>{"type":"point","x":-10359668.2902,"y":5059101.1765,"spatialReference":{"wkid":102100,"latestWkid":3857}}</t>
  </si>
  <si>
    <t>{"type":"point","x":-10331887.9514,"y":5355494.3418999985,"spatialReference":{"wkid":102100,"latestWkid":3857}}</t>
  </si>
  <si>
    <t>{"type":"point","x":-10705097.846,"y":5280889.162299998,"spatialReference":{"wkid":102100,"latestWkid":3857}}</t>
  </si>
  <si>
    <t>{"type":"point","x":-10538598.5088,"y":5271354.749499999,"spatialReference":{"wkid":102100,"latestWkid":3857}}</t>
  </si>
  <si>
    <t>{"type":"point","x":-10419597.9578,"y":5111677.1010000035,"spatialReference":{"wkid":102100,"latestWkid":3857}}</t>
  </si>
  <si>
    <t>{"type":"point","x":-10574085.2305,"y":5224418.4059000015,"spatialReference":{"wkid":102100,"latestWkid":3857}}</t>
  </si>
  <si>
    <t>{"type":"point","x":-10421388.6998,"y":5164930.407300003,"spatialReference":{"wkid":102100,"latestWkid":3857}}</t>
  </si>
  <si>
    <t>{"type":"point","x":-10415001.834,"y":5065656.716200002,"spatialReference":{"wkid":102100,"latestWkid":3857}}</t>
  </si>
  <si>
    <t>{"type":"point","x":-10406881.1177,"y":5086268.0251,"spatialReference":{"wkid":102100,"latestWkid":3857}}</t>
  </si>
  <si>
    <t>{"type":"point","x":-10423785.7392,"y":5351982.5383,"spatialReference":{"wkid":102100,"latestWkid":3857}}</t>
  </si>
  <si>
    <t>{"type":"point","x":-10377004.1175,"y":5379808.007200003,"spatialReference":{"wkid":102100,"latestWkid":3857}}</t>
  </si>
  <si>
    <t>{"type":"point","x":-10281138.3604,"y":5231782.274700001,"spatialReference":{"wkid":102100,"latestWkid":3857}}</t>
  </si>
  <si>
    <t>{"type":"point","x":-10066124.4879,"y":5199750.353699997,"spatialReference":{"wkid":102100,"latestWkid":3857}}</t>
  </si>
  <si>
    <t>{"type":"point","x":-10488138.584,"y":5356356.796599999,"spatialReference":{"wkid":102100,"latestWkid":3857}}</t>
  </si>
  <si>
    <t>GlobalId</t>
  </si>
  <si>
    <t>Table3</t>
  </si>
  <si>
    <t>A7CC2AF3-9857-4985-AEC9-60F3B868AA7A</t>
  </si>
  <si>
    <t>A08EDA6E-A468-4EAC-9FDB-2BC59E58D544</t>
  </si>
  <si>
    <t>4610CD91-AB8C-4F6F-999C-5D3CF304BDB0</t>
  </si>
  <si>
    <t>4C8928C7-2F1E-43EC-B530-5EB14A582668</t>
  </si>
  <si>
    <t>2A872C36-B115-4875-BD4F-2CCC3D2EB0E8</t>
  </si>
  <si>
    <t>F74CDC08-5E8C-4936-B2B0-BE660CCA2592</t>
  </si>
  <si>
    <t>E903E60E-4FE5-46EA-A07C-9AF0164F1BB1</t>
  </si>
  <si>
    <t>85096D9D-B8CB-4060-A6A7-9211131127DF</t>
  </si>
  <si>
    <t>240BFDA2-7A3F-47AC-BC6C-3C99703BA86A</t>
  </si>
  <si>
    <t>45A2EAA8-1DE9-4977-B0A5-707B8ACB0FBD</t>
  </si>
  <si>
    <t>6019099E-C1DC-4C74-B1CF-8BF33D204281</t>
  </si>
  <si>
    <t>E042E772-90BA-4CD6-ABEB-11163CF21D7C</t>
  </si>
  <si>
    <t>5459F494-B5B7-4A83-B826-C16BF9E74FFD</t>
  </si>
  <si>
    <t>1CDCAB3F-554F-4D12-88BC-9B5B6C66FE76</t>
  </si>
  <si>
    <t>22BBED13-6FE7-4088-A988-65115BE7CADC</t>
  </si>
  <si>
    <t>9BBE88D2-A92F-4D26-8671-E988518C6DC7</t>
  </si>
  <si>
    <t>60F94C76-D154-4A8F-9E19-AA6B35546B53</t>
  </si>
  <si>
    <t>97BAE472-6B46-4F9F-98BB-620682E8CD23</t>
  </si>
  <si>
    <t>53AC268C-351B-4213-8113-DDB082780C6C</t>
  </si>
  <si>
    <t>14470C85-514C-4D0A-937D-04BFD02BA44F</t>
  </si>
  <si>
    <t>96046697-A2AD-4005-852B-18A4823A8C7F</t>
  </si>
  <si>
    <t>0F94878D-B883-4C88-8C9E-6447A21B7082</t>
  </si>
  <si>
    <t>98B2A7BC-D73B-4C02-ABDA-14E28F63D934</t>
  </si>
  <si>
    <t>1F29C802-0AE5-4AC7-A2EB-6A7F1A832345</t>
  </si>
  <si>
    <t>2E51744B-9F8A-4684-9DC4-AD3F2823FAFC</t>
  </si>
  <si>
    <t>30C67DA2-F2CC-40FF-9F8F-6DAB3153E639</t>
  </si>
  <si>
    <t>8B428F0B-A6AD-4C27-9B2D-9DB9E3AEBC96</t>
  </si>
  <si>
    <t>21D73425-C5E7-49BD-808F-002324913E38</t>
  </si>
  <si>
    <t>3D66F64B-70B0-403F-AE43-203A39759F3D</t>
  </si>
  <si>
    <t>3FE42EC2-62F5-4645-8A65-6F7271F6D50E</t>
  </si>
  <si>
    <t>CE119F08-A2F5-410C-B642-DFE6DA799AA5</t>
  </si>
  <si>
    <t>FC496DD8-D312-493A-B0FD-6C4891FD4DAB</t>
  </si>
  <si>
    <t>62985FC4-C9F3-4F73-AE79-109282D1D735</t>
  </si>
  <si>
    <t>E595812F-4419-4812-AA9A-5E272C2E59B9</t>
  </si>
  <si>
    <t>29BF3CCD-F3AA-4710-AB33-312C58DFC160</t>
  </si>
  <si>
    <t>B34B0B20-C2E3-4A8C-A337-FA7117B7DD52</t>
  </si>
  <si>
    <t>6A3CBFB1-94B6-4921-861A-B026C64F933B</t>
  </si>
  <si>
    <t>BA5187BE-C7E3-4185-A2FD-46993A0C25CB</t>
  </si>
  <si>
    <t>EB46A981-B9AB-4274-A657-696782BFA34B</t>
  </si>
  <si>
    <t>F26580B0-F501-4029-8B2C-3EBC422D4C30</t>
  </si>
  <si>
    <t>5D78912C-1588-4F4C-BC38-D986AC9BE8CF</t>
  </si>
  <si>
    <t>2BC871C6-5A4B-4424-942D-45DA2374A5D7</t>
  </si>
  <si>
    <t>7AFCBA5E-19C9-40DF-B5D9-05BE22000C3C</t>
  </si>
  <si>
    <t>367F3CEF-4C45-4D76-8798-840EEA6D6487</t>
  </si>
  <si>
    <t>CA4CE5B4-FAEB-497B-9D33-5FB6479DD67C</t>
  </si>
  <si>
    <t>72F8F8D9-4FC8-4EB0-9CB5-2344A958504A</t>
  </si>
  <si>
    <t>Monticello Police Department</t>
  </si>
  <si>
    <t>B7809157-5BF4-4CD0-84EF-DC433748A02A</t>
  </si>
  <si>
    <t>201 East South Street</t>
  </si>
  <si>
    <t>Monticello</t>
  </si>
  <si>
    <t>{"type":"point","x":-10151005.7056,"y":5195843.752400003,"spatialReference":{"wkid":102100,"latestWkid":3857}}</t>
  </si>
  <si>
    <t>H12949778284639283391</t>
  </si>
  <si>
    <t>Johnson County Sheriff's Office</t>
  </si>
  <si>
    <t>C161F736-D93E-43DD-BD21-992C22786C66</t>
  </si>
  <si>
    <t>511 South Capitol Street</t>
  </si>
  <si>
    <t>Iowa City</t>
  </si>
  <si>
    <t>H12634262520098077878</t>
  </si>
  <si>
    <t>Coralville Police Department</t>
  </si>
  <si>
    <t>7B1F32E9-1359-4560-A797-542B95C9C5D6</t>
  </si>
  <si>
    <t>1503 5th Street</t>
  </si>
  <si>
    <t>Coralville</t>
  </si>
  <si>
    <t>H17432088229313659385</t>
  </si>
  <si>
    <t>{"type":"point","x":-10189767.422,"y":5109491.227899998,"spatialReference":{"wkid":102100,"latestWkid":3857}}</t>
  </si>
  <si>
    <t>{"type":"point","x":-10195030.4795,"y":5112790.712200001,"spatialReference":{"wkid":102100,"latestWkid":3857}}</t>
  </si>
  <si>
    <t>Sioux City Police Department</t>
  </si>
  <si>
    <t>D93F4A79-CF5C-4BD8-AA57-4742FF01FE46</t>
  </si>
  <si>
    <t>601 Douglas Street</t>
  </si>
  <si>
    <t>Sioux City</t>
  </si>
  <si>
    <t>H14546690454857217519</t>
  </si>
  <si>
    <t>{"type":"point","x":-10731916.5975,"y":5235633.523900002,"spatialReference":{"wkid":102100,"latestWkid":3857}}</t>
  </si>
  <si>
    <t>University Heights Police Department</t>
  </si>
  <si>
    <t>E0E054BD-8037-4AF1-9DFB-F2B3E1D3590C</t>
  </si>
  <si>
    <t>1004 Melrose Ave</t>
  </si>
  <si>
    <t>{"type":"point","x":-10191678.7171,"y":5109728.671499997,"spatialReference":{"wkid":102100,"latestWkid":3857}}</t>
  </si>
  <si>
    <t>H14648466203929677382</t>
  </si>
  <si>
    <t>DAF57419-298F-44FB-B20F-184859380DE6</t>
  </si>
  <si>
    <t>Marshalltown Police Department</t>
  </si>
  <si>
    <t>22 North Center Street</t>
  </si>
  <si>
    <t>Marshalltown</t>
  </si>
  <si>
    <t>H14695041633904603122</t>
  </si>
  <si>
    <t>{"type":"point","x":-10343024.195,"y":5168446.472199999,"spatialReference":{"wkid":102100,"latestWkid":3857}}</t>
  </si>
  <si>
    <t>Belle Plaine Police Department</t>
  </si>
  <si>
    <t>2EB51424-4B99-4B80-9A5C-40F8D122092F</t>
  </si>
  <si>
    <t>1207 8th Ave</t>
  </si>
  <si>
    <t>Belle Plaine</t>
  </si>
  <si>
    <t>{"type":"point","x":-10272177.4263,"y":5145475.8697,"spatialReference":{"wkid":102100,"latestWkid":3857}}</t>
  </si>
  <si>
    <t>H7201580707799824849</t>
  </si>
  <si>
    <t>Cedar Rapids Police Department</t>
  </si>
  <si>
    <t>090DC925-08BA-4AE8-96FB-56DCEE42F1B8</t>
  </si>
  <si>
    <t>505 1st Street SW</t>
  </si>
  <si>
    <t>{"type":"point","x":-10204673.8434,"y":5156784.523900002,"spatialReference":{"wkid":102100,"latestWkid":3857}}</t>
  </si>
  <si>
    <t>H17347090562322880356</t>
  </si>
  <si>
    <t>Mason City Police Department</t>
  </si>
  <si>
    <t>993CAA60-0256-4A73-A42A-9A154774689B</t>
  </si>
  <si>
    <t>78 South Georgia Ave</t>
  </si>
  <si>
    <t>{"type":"point","x":-10374555.5065,"y":5335037.189499997,"spatialReference":{"wkid":102100,"latestWkid":3857}}</t>
  </si>
  <si>
    <t>H5950458851887766820</t>
  </si>
  <si>
    <t>4CEB4559-5D82-4C34-8BD2-0E723E201E31</t>
  </si>
  <si>
    <t>Mount Vernon Police Department</t>
  </si>
  <si>
    <t>213 1st Street NW</t>
  </si>
  <si>
    <t>Mount Vernon</t>
  </si>
  <si>
    <t>{"type":"point","x":-10176632.676,"y":5149447.175800003,"spatialReference":{"wkid":102100,"latestWkid":3857}}</t>
  </si>
  <si>
    <t>H8848642954622050043</t>
  </si>
  <si>
    <t>Lisbon</t>
  </si>
  <si>
    <t>Lake Mills Police Department</t>
  </si>
  <si>
    <t>Lake Mills</t>
  </si>
  <si>
    <t>Lisbon Police Departement</t>
  </si>
  <si>
    <t>AD26F460-7C7E-400A-A16B-45BD03100EE7</t>
  </si>
  <si>
    <t>115 N Washington Street</t>
  </si>
  <si>
    <t>H16269252252451523204</t>
  </si>
  <si>
    <t>E2D53C2D-099F-43A6-8BD0-84E7FDBD6487</t>
  </si>
  <si>
    <t>304 S Mill Street</t>
  </si>
  <si>
    <t>H1904899304360712729</t>
  </si>
  <si>
    <t>{"type":"point","x":-10172990.3408,"y":5149319.182899997,"spatialReference":{"wkid":102100,"latestWkid":3857}}</t>
  </si>
  <si>
    <t>{"type":"point","x":-10412287.338,"y":5375631.386,"spatialReference":{"wkid":102100,"latestWkid":3857}}</t>
  </si>
  <si>
    <t>Denison Police Department</t>
  </si>
  <si>
    <t>4A12C59D-52EF-4824-9D37-CB75D961EE7B</t>
  </si>
  <si>
    <t>1119 1st Ave North</t>
  </si>
  <si>
    <t>Denison</t>
  </si>
  <si>
    <t>H15817240474930907435</t>
  </si>
  <si>
    <t>Shenandoah Police Department</t>
  </si>
  <si>
    <t>DE3741A1-0CE1-4263-94C9-A364F13C5315</t>
  </si>
  <si>
    <t>400 W Cheridan Street</t>
  </si>
  <si>
    <t>Shenandoah</t>
  </si>
  <si>
    <t>H7584836465727860109</t>
  </si>
  <si>
    <t>Atlantic Police Department</t>
  </si>
  <si>
    <t>DBC54AF2-D080-4D5C-AFCF-A1EECB1AC1B9</t>
  </si>
  <si>
    <t>23 East 4th Street</t>
  </si>
  <si>
    <t>Atlantic</t>
  </si>
  <si>
    <t>H17946065936635476450</t>
  </si>
  <si>
    <t>Pottawattamie County Sheriff's Office</t>
  </si>
  <si>
    <t>686B9AD6-E104-4543-9C7F-84996F3AAFA4</t>
  </si>
  <si>
    <t>1400 Big Lake Road</t>
  </si>
  <si>
    <t>Council Bluffs</t>
  </si>
  <si>
    <t>H981796800743390870</t>
  </si>
  <si>
    <t>{"type":"point","x":-10615091.6995,"y":5163646.555600002,"spatialReference":{"wkid":102100,"latestWkid":3857}}</t>
  </si>
  <si>
    <t>{"type":"point","x":-10616575.4011,"y":4977435.073200002,"spatialReference":{"wkid":102100,"latestWkid":3857}}</t>
  </si>
  <si>
    <t>{"type":"point","x":-10576754.5822,"y":5072559.3561,"spatialReference":{"wkid":102100,"latestWkid":3857}}</t>
  </si>
  <si>
    <t>{"type":"point","x":-10671581.9529,"y":5054294.520199999,"spatialReference":{"wkid":102100,"latestWkid":3857}}</t>
  </si>
  <si>
    <t>Red Oak Police Department</t>
  </si>
  <si>
    <t>FCA80A76-FDC4-4214-8FDF-AFDDEEF0EE41</t>
  </si>
  <si>
    <t>106 E Coolbaugh Street</t>
  </si>
  <si>
    <t>Red Oak</t>
  </si>
  <si>
    <t>H11432605518905914072</t>
  </si>
  <si>
    <t>{"type":"point","x":-10601109.7528,"y":5013653.719999999,"spatialReference":{"wkid":102100,"latestWkid":3857}}</t>
  </si>
  <si>
    <t>Marion Police Department</t>
  </si>
  <si>
    <t>5CB18E3A-D5B7-474B-B8AE-DB51482C49CD</t>
  </si>
  <si>
    <t>3911 Katz Drive</t>
  </si>
  <si>
    <t>Marion</t>
  </si>
  <si>
    <t>{"type":"point","x":-10193575.9635,"y":5166323.192100003,"spatialReference":{"wkid":102100,"latestWkid":3857}}</t>
  </si>
  <si>
    <t>H17792743747679410364</t>
  </si>
  <si>
    <t>Hiawatha Police Department</t>
  </si>
  <si>
    <t>A044126A-C166-4A82-ACDA-5B661A3BFF4F</t>
  </si>
  <si>
    <t>101 Emmons Street</t>
  </si>
  <si>
    <t>Hiawatha</t>
  </si>
  <si>
    <t>{"type":"point","x":-10205242.2568,"y":5166783.329400003,"spatialReference":{"wkid":102100,"latestWkid":3857}}</t>
  </si>
  <si>
    <t>H17540043648016501289</t>
  </si>
  <si>
    <t>Maquoketa Police Department</t>
  </si>
  <si>
    <t>4883C07D-B7AA-45A1-BE14-1828DB95E8BC</t>
  </si>
  <si>
    <t>103 South Niagra Street</t>
  </si>
  <si>
    <t>{"type":"point","x":-10093092.1872,"y":5171337.116700001,"spatialReference":{"wkid":102100,"latestWkid":3857}}</t>
  </si>
  <si>
    <t>H9675090315191629167</t>
  </si>
  <si>
    <t>37B36A14-F9E1-4151-AA6D-D749A120E979</t>
  </si>
  <si>
    <t>917 3rd Street</t>
  </si>
  <si>
    <t>{"type":"point","x":-10047169.3472,"y":5128386.595299996,"spatialReference":{"wkid":102100,"latestWkid":3857}}</t>
  </si>
  <si>
    <t>H11937821461020145124</t>
  </si>
  <si>
    <t>Waterloo Police Department</t>
  </si>
  <si>
    <t>242DA7AB-CB31-4084-A861-2972704FA1EF</t>
  </si>
  <si>
    <t>715 Mulberry Street</t>
  </si>
  <si>
    <t>{"type":"point","x":-10278405.1494,"y":5235988.660899997,"spatialReference":{"wkid":102100,"latestWkid":3857}}</t>
  </si>
  <si>
    <t>H5688343412566819273</t>
  </si>
  <si>
    <t>Cedar Falls Police Department</t>
  </si>
  <si>
    <t>0F78247B-43F0-4974-9601-F138F86BDB8C</t>
  </si>
  <si>
    <t>220 Clay Street</t>
  </si>
  <si>
    <t>Cedar Falls</t>
  </si>
  <si>
    <t>{"type":"point","x":-10291278.0725,"y":5241669.796700001,"spatialReference":{"wkid":102100,"latestWkid":3857}}</t>
  </si>
  <si>
    <t>H16093786903444737781</t>
  </si>
  <si>
    <t>Black Hawk County Sheriff's Office</t>
  </si>
  <si>
    <t>225 East 6th Street</t>
  </si>
  <si>
    <t>H15247188047139969288</t>
  </si>
  <si>
    <t>Ottumwa Police Department</t>
  </si>
  <si>
    <t>330 West 2nd Street</t>
  </si>
  <si>
    <t>Ottumwa</t>
  </si>
  <si>
    <t>H841209590008659459</t>
  </si>
  <si>
    <t>Grinnell Police Department</t>
  </si>
  <si>
    <t>1020 Spring Street</t>
  </si>
  <si>
    <t>Grinnell</t>
  </si>
  <si>
    <t>H8671545492764512376</t>
  </si>
  <si>
    <t>Muscatine County Sheriff's Office</t>
  </si>
  <si>
    <t>4447D01D-2656-416B-9FCE-5EDD8C8E8F65</t>
  </si>
  <si>
    <t>400 Walnut Street</t>
  </si>
  <si>
    <t>Muscatine</t>
  </si>
  <si>
    <t>{"type":"point","x":-10278505.9613,"y":5235760.423699997,"spatialReference":{"wkid":102100,"latestWkid":3857}}</t>
  </si>
  <si>
    <t>{"type":"point","x":-10287551.5327,"y":5015387.564599998,"spatialReference":{"wkid":102100,"latestWkid":3857}}</t>
  </si>
  <si>
    <t>{"type":"point","x":-10322523.1662,"y":5122926.635799997,"spatialReference":{"wkid":102100,"latestWkid":3857}}</t>
  </si>
  <si>
    <t>{"type":"point","x":-10134984.2281,"y":5075181.8957,"spatialReference":{"wkid":102100,"latestWkid":3857}}</t>
  </si>
  <si>
    <t>Lyon County Sheriff's Office</t>
  </si>
  <si>
    <t>E74A2CC6-7E54-4477-9510-1DECCEEBA6EF</t>
  </si>
  <si>
    <t>410 South Boone</t>
  </si>
  <si>
    <t>Rock Rapids</t>
  </si>
  <si>
    <t>{"type":"point","x":-10705535.171,"y":5377396.689000003,"spatialReference":{"wkid":102100,"latestWkid":3857}}</t>
  </si>
  <si>
    <t>H10677269911309118298</t>
  </si>
  <si>
    <t>D6057A05-B66A-4916-A01F-C507C9D561F0</t>
  </si>
  <si>
    <t>2FA4E511-B6E7-420B-9C38-EB9FDA6B3832</t>
  </si>
  <si>
    <t>987965D4-3EF5-4C6A-AD05-49CE56DD652D</t>
  </si>
  <si>
    <t>CA8EFBE0-50E8-42C6-85E7-4C3F09A040EC</t>
  </si>
  <si>
    <t>H7793015230099233282</t>
  </si>
  <si>
    <t>Altoona Police Department</t>
  </si>
  <si>
    <t>ECC8EEF3-23C8-4EF3-BE06-41C11D9B75BD</t>
  </si>
  <si>
    <t>700 1st Avenue</t>
  </si>
  <si>
    <t>Altoona</t>
  </si>
  <si>
    <t>H2150105552877758145</t>
  </si>
  <si>
    <t>{"type":"point","x":-10404434.507,"y":5108030.477600001,"spatialReference":{"wkid":102100,"latestWkid":3857}}</t>
  </si>
  <si>
    <t>Walgreens</t>
  </si>
  <si>
    <t>2235D9B1-C740-4B02-9F29-82C71212FE90</t>
  </si>
  <si>
    <t>3325 16th Ave SW</t>
  </si>
  <si>
    <t>H11654359992928348890</t>
  </si>
  <si>
    <t>27B6BD66-38CF-4D78-BB64-BC0942B3B0EE</t>
  </si>
  <si>
    <t>12753 University Avenue</t>
  </si>
  <si>
    <t>Clive</t>
  </si>
  <si>
    <t>H13842517678983649343</t>
  </si>
  <si>
    <t>DE835D0E-251C-4C62-BD14-DE426E36184F</t>
  </si>
  <si>
    <t>3140 SE 14th Street</t>
  </si>
  <si>
    <t>H11685282851678303482</t>
  </si>
  <si>
    <t>0DE69530-A123-4398-A633-42D64CB0255A</t>
  </si>
  <si>
    <t>1660 W Locust Street</t>
  </si>
  <si>
    <t>Davenport</t>
  </si>
  <si>
    <t>H17566533488593444750</t>
  </si>
  <si>
    <t>90ABBC1B-5ABD-4685-A937-39E02C12DE50</t>
  </si>
  <si>
    <t>1525 E Kimberly Road</t>
  </si>
  <si>
    <t>H873048269210232369</t>
  </si>
  <si>
    <t>A6C79D40-F4C6-460F-9FF2-64B2B0030C7F</t>
  </si>
  <si>
    <t>901 N Ankeny Blvd</t>
  </si>
  <si>
    <t>Ankeny</t>
  </si>
  <si>
    <t>H10036799277191354085</t>
  </si>
  <si>
    <t>{"type":"point","x":-10209706.2679,"y":5155521.416699998,"spatialReference":{"wkid":102100,"latestWkid":3857}}</t>
  </si>
  <si>
    <t>{"type":"point","x":-10441083.6221,"y":5101315.115000002,"spatialReference":{"wkid":102100,"latestWkid":3857}}</t>
  </si>
  <si>
    <t>{"type":"point","x":-10419155.6563,"y":5094708.0951000005,"spatialReference":{"wkid":102100,"latestWkid":3857}}</t>
  </si>
  <si>
    <t>{"type":"point","x":-10085611.6631,"y":5092061.739299998,"spatialReference":{"wkid":102100,"latestWkid":3857}}</t>
  </si>
  <si>
    <t>{"type":"point","x":-10080224.9045,"y":5094812.820200004,"spatialReference":{"wkid":102100,"latestWkid":3857}}</t>
  </si>
  <si>
    <t>{"type":"point","x":-10419528.1545,"y":5121968.867700003,"spatialReference":{"wkid":102100,"latestWkid":3857}}</t>
  </si>
  <si>
    <t>{"extentsLinked":false,"version":1,"maps":[{"EsriSheetId":null,"IsPinned":false,"Left":261,"Top":134,"Width":900,"Height":575,"Id":"2","Name":"Map 2","IsHidden":false,"Extent":null,"Settings":{"app-config":"{\"version\":\"3.10\",\"layout\":{\"name\":\"M4OLayout\",\"extensionPackName\":\"esriM4O\",\"mapContentsStartupVisibility\":\"SHOW\",\"theme\":{\"skin\":null,\"css\":{\"accentColor\":\"#5a9359\",\"accentTextColor\":\"#ffffff\",\"titleColor\":\"#ffffff\",\"titleTextColor\":\"#000000\",\"headerColor\":\"#5a9359\",\"headerHoverColor\":\"#67a966\",\"fontFamily\":\"\u0027Segoe UI\u0027, Avenir, \u0027Helvetica Neue\u0027, Arial, sans-serif\"}},\"legend\":{\"respectCurrentMapScale\":true,\"collapsedLayerIds\":[]},\"sidePanelWidth\":null,\"hideKeepMeSignedIn\":false,\"defaultKeepMeSignedIn\":true,\"hideSignOutButton\":true,\"hideSignedInUser\":true,\"headerTitle\":\"\",\"hideSearch\":false,\"selectedLayerId\":\"lMkvK\"},\"map\":{\"webmap\":{\"item\":{\"extent\":[[-99.99497421870848,40.470112076926945],[-90.1731968749611,43.99890956418392]]},\"itemData\":{\"operationalLayers\":[],\"baseMap\":{\"baseMapLayers\":[{\"url\":\"http://services.arcgisonline.com/ArcGIS/rest/services/World_Topo_Map/MapServer\",\"id\":\"base0\",\"visibility\":true,\"opacity\":1,\"title\":\"\",\"minScale\":591657527.591555,\"maxScale\":70.5310735,\"refreshInterval\":0,\"visibleLayers\":[],\"layers\":[{\"defaultVisibility\":false,\"id\":0,\"maxScale\":0,\"minScale\":0,\"name\":\"Citations\",\"parentLayerId\":-1,\"subLayerIds\":null}]}],\"title\":\"Citations\"},\"version\":\"1.8\"}},\"webmapExtensions\":{\"mapSettings\":{\"title\":\"ArcGIS\",\"selectionColor\":\"#ffff00\",\"autoZoomOnAdd\":true,\"percentageDecimals\":2,\"currencyDecimals\":2,\"currencySymbol\":\"USD\",\"decimal\":2,\"dateFormat\":\"shortDate\"},\"operationalLayers\":[{\"id\":\"lMkvK\",\"visibility\":true,\"opacity\":1,\"title\":\"Rx Drop Off Locations\",\"minScale\":0,\"maxScale\":0,\"itemId\":\"9d5b2e629ea845d08e87be030f909289\",\"refreshInterval\":0,\"index\":1,\"esriMaps\":{\"styleGroupingWidgetSettings\":{\"columnContainingUrl\":\"\",\"selectedColorRampIndex\":0,\"colorRampReverseColors\":false,\"selectedColorSchemeIndex\":0,\"classificationMethodValue\":\"NaturalBreaks\"},\"fields\":{\"f1\":{\"sanitizedFieldName\":\"f1\"},\"f2\":{\"sanitizedFieldName\":\"f2\"},\"f3\":{\"sanitizedFieldName\":\"f3\"},\"f4\":{\"sanitizedFieldName\":\"f4\"},\"f5\":{\"sanitizedFieldName\":\"f5\"},\"f6\":{\"sanitizedFieldName\":\"f6\"},\"f7\":{\"sanitizedFieldName\":\"f7\"},\"f8\":{\"sanitizedFieldName\":\"f8\"},\"objectId\":{\"sanitizedFieldName\":\"objectId\"},\"EXCEL_ID\":{\"sanitizedFieldName\":\"EXCEL_ID\"}}},\"featureCollection\":{\"layers\":[{\"popupInfo\":{\"title\":\"\",\"fieldInfos\":[{\"fieldName\":\"f1\",\"label\":\"Name\",\"isEditable\":false,\"tooltip\":\"\",\"visible\":true,\"format\":{\"dateFormat\":null,\"digitSeparator\":false,\"pattern\":null,\"places\":0,\"symbol\":null,\"type\":null},\"stringFieldOption\":\"textbox\"},{\"fieldName\":\"f2\",\"label\":\"Address\",\"isEditable\":false,\"tooltip\":\"\",\"visible\":true,\"format\":{\"dateFormat\":null,\"digitSeparator\":false,\"pattern\":null,\"places\":0,\"symbol\":null,\"type\":null},\"stringFieldOption\":\"textbox\"},{\"fieldName\":\"f3\",\"label\":\"Address2\",\"isEditable\":false,\"tooltip\":\"\",\"visible\":true,\"format\":{\"dateFormat\":null,\"digitSeparator\":false,\"pattern\":null,\"places\":0,\"symbol\":null,\"type\":null},\"stringFieldOption\":\"textbox\"},{\"fieldName\":\"f4\",\"label\":\"City\",\"isEditable\":false,\"tooltip\":\"\",\"visible\":true,\"format\":{\"dateFormat\":null,\"digitSeparator\":false,\"pattern\":null,\"places\":0,\"symbol\":null,\"type\":null},\"stringFieldOption\":\"textbox\"},{\"fieldName\":\"f5\",\"label\":\"State\",\"isEditable\":false,\"tooltip\":\"\",\"visible\":true,\"format\":{\"dateFormat\":null,\"digitSeparator\":false,\"pattern\":null,\"places\":0,\"symbol\":null,\"type\":null},\"stringFieldOption\":\"textbox\"},{\"fieldName\":\"f6\",\"label\":\"Zip\",\"isEditable\":false,\"tooltip\":\"\",\"visible\":true,\"format\":{\"dateFormat\":null,\"digitSeparator\":false,\"pattern\":null,\"places\":0,\"symbol\":\"\",\"type\":null},\"stringFieldOption\":\"textbox\"},{\"fieldName\":\"f7\",\"label\":\"Type\",\"isEditable\":false,\"tooltip\":\"\",\"visible\":true,\"format\":{\"dateFormat\":null,\"digitSeparator\":false,\"pattern\":null,\"places\":0,\"symbol\":null,\"type\":null},\"stringFieldOption\":\"textbox\"},{\"fieldName\":\"f8\",\"label\":\"Description\",\"isEditable\":false,\"tooltip\":\"\",\"visible\":true,\"format\":{\"dateFormat\":null,\"digitSeparator\":false,\"pattern\":null,\"places\":0,\"symbol\":null,\"type\":null},\"stringFieldOption\":\"textbox\"},{\"fieldName\":\"objectId\",\"label\":\"objectId\",\"isEditable\":false,\"tooltip\":\"\",\"visible\":false,\"stringFieldOption\":\"textbox\"}],\"description\":null,\"showAttachments\":false,\"mediaInfos\":[]},\"layerDefinition\":{\"name\":\"Rx Drop Off Locations\",\"geometryType\":\"esriGeometryPoint\",\"drawingInfo\":{\"renderer\":{\"type\":\"simple\",\"symbol\":{\"color\":[255,121,11,179],\"size\":12,\"angle\":0,\"xoffset\":0,\"yoffset\":0,\"type\":\"esriSMS\",\"style\":\"esriSMSCircle\",\"outline\":{\"color\":[255,121,11,255],\"width\":1.5,\"type\":\"esriSLS\",\"style\":\"esriSLSSolid\"}}}},\"hasAttachments\":false,\"objectIdField\":\"objectId\",\"minScale\":0,\"maxScale\":0,\"fields\":[{\"alias\":\"Name\",\"editable\":false,\"name\":\"f1\",\"type\":\"esriFieldTypeString\"},{\"alias\":\"Address\",\"editable\":true,\"name\":\"f2\",\"type\":\"esriFieldTypeString\"},{\"alias\":\"Address2\",\"editable\":false,\"name\":\"f3\",\"type\":\"esriFieldTypeString\"},{\"alias\":\"City\",\"editable\":true,\"name\":\"f4\",\"type\":\"esriFieldTypeString\"},{\"alias\":\"State\",\"editable\":true,\"name\":\"f5\",\"type\":\"esriFieldTypeString\"},{\"alias\":\"Zip\",\"editable\":true,\"name\":\"f6\",\"type\":\"esriFieldTypeInteger\"},{\"alias\":\"Type\",\"editable\":false,\"name\":\"f7\",\"type\":\"esriFieldTypeString\"},{\"alias\":\"Description\",\"editable\":false,\"name\":\"f8\",\"type\":\"esriFieldTypeString\"},{\"alias\":\"objectId\",\"editable\":false,\"name\":\"objectId\",\"type\":\"esriFieldTypeOID\"},{\"alias\":\"EXCEL_ID\",\"editable\":false,\"name\":\"EXCEL_ID\",\"type\":\"esriFieldTypeGUID\"}],\"types\":[],\"templates\":[],\"capabilities\":\"\",\"type\":\"LocateDataLayer\",\"locationProvider\":{\"type\":\"geocode\",\"geometryType\":\"esriGeometryPoint\",\"lookupFields\":[{\"lookupField\":\"Address\",\"outField\":\"f2\"},{\"lookupField\":\"City\",\"outField\":\"f4\"},{\"lookupField\":\"Region\",\"outField\":\"f5\"},{\"lookupField\":\"Postal\",\"outField\":\"f6\"}],\"targetSR\":102100,\"portalUrl\":\"http://www.arcgis.com/sharing/rest/\",\"geocodeServiceUrl\":\"https://geocode.arcgis.com/arcgis/rest/services/World/GeocodeServer\",\"sourceCountry\":\"US\"},\"queryParameters\":{\"tableId\":\"ba9fc23c4a8048178a0207eb370a4a49\",\"outFields\":[\"f1\",\"f2\",\"f3\",\"f4\",\"f5\",\"f6\",\"f7\",\"f8\",\"objectId\",\"EXCEL_ID\"]},\"state\":6},\"featureSet\":{\"geometryType\":\"esriGeometryPoint\",\"features\":[],\"nextObjectId\":0}}]},\"type\":\"LocateDataLayer\"}]}}}"},"layers":[{"EsriSheetId":"39c96159ff744eebacf75e9d0a7edb4e","ColumnsRangeId":"columnsRange_cecef12a08ac4dedbb53f036e6c56678","FeaturesRangeId":"efc3460c-757d-412b-a7de-684172165985","StatusRangeId":"b55a53e9-f738-44c0-a3d1-34d7c5d7029e","TableId":"ba9fc23c4a8048178a0207eb370a4a49","LayerId":"lMkvK","ObjectIdColumn":"f2","UseFirstRowAsHeaders":true,"ExcelType":0,"LocationType":"geocode","GeometryType":"esriGeometryPoint","LayerName":"Rx Drop Off Locations","NextOID":140,"NextFID":8,"Name":"Table3","Changes":{"Updates":[],"Deletes":[]}}]}]}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</si>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</sst>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\ &quot;Shape&quot;"/>
  </numFmts>
  <fonts count="6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64" fontId="0" fillId="0" borderId="0" xfId="0" applyNumberFormat="1"/>
    <xf numFmtId="11" fontId="0" fillId="0" borderId="0" xfId="0" applyNumberFormat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8">
    <dxf>
      <numFmt numFmtId="164" formatCode=";;;\ &quot;Shape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170322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170322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1:G82" totalsRowShown="0" dataDxfId="7">
  <autoFilter ref="A1:G82"/>
  <tableColumns count="7">
    <tableColumn id="1" name="Name" dataDxfId="6"/>
    <tableColumn id="2" name="Address" dataDxfId="5"/>
    <tableColumn id="3" name="Address2" dataDxfId="4"/>
    <tableColumn id="4" name="City" dataDxfId="3"/>
    <tableColumn id="5" name="State" dataDxfId="2"/>
    <tableColumn id="6" name="Zip" dataDxfId="1"/>
    <tableColumn id="8" name="ge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efc3460c-757d-412b-a7de-684172165985" displayName="efc3460c_757d_412b_a7de_684172165985" ref="A1:D83" totalsRowShown="0">
  <autoFilter ref="A1:D83"/>
  <tableColumns count="4">
    <tableColumn id="1" name="ObjectId"/>
    <tableColumn id="2" name="Hash"/>
    <tableColumn id="4" name="GlobalId"/>
    <tableColumn id="3" name="Shap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b55a53e9-f738-44c0-a3d1-34d7c5d7029e" displayName="b55a53e9_f738_44c0_a3d1_34d7c5d7029e" ref="A1:D83" totalsRowCount="1">
  <autoFilter ref="A1:D82"/>
  <tableColumns count="4">
    <tableColumn id="1" name="RowId" totalsRowFunction="count">
      <calculatedColumnFormula>ROW(Sheet1!$A2:$G2)</calculatedColumnFormula>
    </tableColumn>
    <tableColumn id="2" name="IsVis">
      <calculatedColumnFormula>IF(SUBTOTAL(103, Sheet1!$A2:$G2) &gt; 0, 1, 0)</calculatedColumnFormula>
    </tableColumn>
    <tableColumn id="3" name="WasVis"/>
    <tableColumn id="4" name="Changed" totalsRowFunction="custom">
      <calculatedColumnFormula>IF($B2=$C2, 0, 1)</calculatedColumnFormula>
      <totalsRowFormula>SUM($D$2:$D$82)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G1" sqref="G1:G1048576"/>
    </sheetView>
  </sheetViews>
  <sheetFormatPr baseColWidth="10" defaultColWidth="8.83203125" defaultRowHeight="14" x14ac:dyDescent="0"/>
  <cols>
    <col min="2" max="2" width="10.33203125" customWidth="1"/>
    <col min="3" max="3" width="11.33203125" customWidth="1"/>
    <col min="7" max="7" width="13.33203125" customWidth="1"/>
  </cols>
  <sheetData>
    <row r="1" spans="1:7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511</v>
      </c>
    </row>
    <row r="2" spans="1:7" ht="48">
      <c r="A2" s="1" t="s">
        <v>0</v>
      </c>
      <c r="B2" s="1" t="s">
        <v>1</v>
      </c>
      <c r="C2" s="1"/>
      <c r="D2" s="1" t="s">
        <v>2</v>
      </c>
      <c r="E2" s="1" t="s">
        <v>3</v>
      </c>
      <c r="F2" s="2">
        <v>52349</v>
      </c>
    </row>
    <row r="3" spans="1:7" ht="48">
      <c r="A3" s="1" t="s">
        <v>4</v>
      </c>
      <c r="B3" s="1" t="s">
        <v>5</v>
      </c>
      <c r="C3" s="1"/>
      <c r="D3" s="1" t="s">
        <v>6</v>
      </c>
      <c r="E3" s="1" t="s">
        <v>3</v>
      </c>
      <c r="F3" s="2">
        <v>50036</v>
      </c>
    </row>
    <row r="4" spans="1:7" ht="60">
      <c r="A4" s="1" t="s">
        <v>7</v>
      </c>
      <c r="B4" s="1" t="s">
        <v>8</v>
      </c>
      <c r="C4" s="1" t="s">
        <v>9</v>
      </c>
      <c r="D4" s="1" t="s">
        <v>10</v>
      </c>
      <c r="E4" s="1" t="s">
        <v>3</v>
      </c>
      <c r="F4" s="2">
        <v>50588</v>
      </c>
    </row>
    <row r="5" spans="1:7" ht="48">
      <c r="A5" s="1" t="s">
        <v>11</v>
      </c>
      <c r="B5" s="1" t="s">
        <v>12</v>
      </c>
      <c r="C5" s="1"/>
      <c r="D5" s="1" t="s">
        <v>13</v>
      </c>
      <c r="E5" s="1" t="s">
        <v>3</v>
      </c>
      <c r="F5" s="2">
        <v>52772</v>
      </c>
    </row>
    <row r="6" spans="1:7" ht="60">
      <c r="A6" s="1" t="s">
        <v>14</v>
      </c>
      <c r="B6" s="1" t="s">
        <v>15</v>
      </c>
      <c r="C6" s="1"/>
      <c r="D6" s="1" t="s">
        <v>16</v>
      </c>
      <c r="E6" s="1" t="s">
        <v>3</v>
      </c>
      <c r="F6" s="2">
        <v>50401</v>
      </c>
    </row>
    <row r="7" spans="1:7" ht="48">
      <c r="A7" s="1" t="s">
        <v>17</v>
      </c>
      <c r="B7" s="1" t="s">
        <v>18</v>
      </c>
      <c r="C7" s="1"/>
      <c r="D7" s="1" t="s">
        <v>19</v>
      </c>
      <c r="E7" s="1" t="s">
        <v>3</v>
      </c>
      <c r="F7" s="2">
        <v>51012</v>
      </c>
    </row>
    <row r="8" spans="1:7" ht="48">
      <c r="A8" s="1" t="s">
        <v>20</v>
      </c>
      <c r="B8" s="1" t="s">
        <v>21</v>
      </c>
      <c r="C8" s="1" t="s">
        <v>22</v>
      </c>
      <c r="D8" s="1" t="s">
        <v>23</v>
      </c>
      <c r="E8" s="1" t="s">
        <v>3</v>
      </c>
      <c r="F8" s="2">
        <v>51301</v>
      </c>
    </row>
    <row r="9" spans="1:7" ht="48">
      <c r="A9" s="1" t="s">
        <v>24</v>
      </c>
      <c r="B9" s="1" t="s">
        <v>25</v>
      </c>
      <c r="C9" s="1"/>
      <c r="D9" s="1" t="s">
        <v>23</v>
      </c>
      <c r="E9" s="1" t="s">
        <v>3</v>
      </c>
      <c r="F9" s="2">
        <v>51301</v>
      </c>
    </row>
    <row r="10" spans="1:7" ht="48">
      <c r="A10" s="1" t="s">
        <v>26</v>
      </c>
      <c r="B10" s="1" t="s">
        <v>27</v>
      </c>
      <c r="C10" s="1"/>
      <c r="D10" s="1" t="s">
        <v>28</v>
      </c>
      <c r="E10" s="1" t="s">
        <v>3</v>
      </c>
      <c r="F10" s="2">
        <v>52722</v>
      </c>
    </row>
    <row r="11" spans="1:7" ht="48">
      <c r="A11" s="1" t="s">
        <v>29</v>
      </c>
      <c r="B11" s="1" t="s">
        <v>30</v>
      </c>
      <c r="C11" s="1"/>
      <c r="D11" s="1" t="s">
        <v>28</v>
      </c>
      <c r="E11" s="1" t="s">
        <v>3</v>
      </c>
      <c r="F11" s="2">
        <v>52732</v>
      </c>
    </row>
    <row r="12" spans="1:7" ht="48">
      <c r="A12" s="1" t="s">
        <v>31</v>
      </c>
      <c r="B12" s="1" t="s">
        <v>32</v>
      </c>
      <c r="C12" s="1"/>
      <c r="D12" s="1" t="s">
        <v>33</v>
      </c>
      <c r="E12" s="1" t="s">
        <v>3</v>
      </c>
      <c r="F12" s="2">
        <v>52730</v>
      </c>
    </row>
    <row r="13" spans="1:7" ht="48">
      <c r="A13" s="1" t="s">
        <v>34</v>
      </c>
      <c r="B13" s="1" t="s">
        <v>35</v>
      </c>
      <c r="C13" s="1"/>
      <c r="D13" s="1" t="s">
        <v>36</v>
      </c>
      <c r="E13" s="1" t="s">
        <v>3</v>
      </c>
      <c r="F13" s="2">
        <v>52742</v>
      </c>
    </row>
    <row r="14" spans="1:7" ht="60">
      <c r="A14" s="1" t="s">
        <v>37</v>
      </c>
      <c r="B14" s="1" t="s">
        <v>38</v>
      </c>
      <c r="C14" s="1"/>
      <c r="D14" s="1" t="s">
        <v>39</v>
      </c>
      <c r="E14" s="1" t="s">
        <v>3</v>
      </c>
      <c r="F14" s="2">
        <v>50265</v>
      </c>
    </row>
    <row r="15" spans="1:7" ht="48">
      <c r="A15" s="1" t="s">
        <v>40</v>
      </c>
      <c r="B15" s="1" t="s">
        <v>41</v>
      </c>
      <c r="C15" s="1"/>
      <c r="D15" s="1" t="s">
        <v>42</v>
      </c>
      <c r="E15" s="1" t="s">
        <v>3</v>
      </c>
      <c r="F15" s="2">
        <v>50144</v>
      </c>
    </row>
    <row r="16" spans="1:7" ht="48">
      <c r="A16" s="1" t="s">
        <v>43</v>
      </c>
      <c r="B16" s="1" t="s">
        <v>44</v>
      </c>
      <c r="C16" s="1" t="s">
        <v>45</v>
      </c>
      <c r="D16" s="1" t="s">
        <v>46</v>
      </c>
      <c r="E16" s="1" t="s">
        <v>3</v>
      </c>
      <c r="F16" s="2">
        <v>52175</v>
      </c>
    </row>
    <row r="17" spans="1:6" ht="60">
      <c r="A17" s="1" t="s">
        <v>47</v>
      </c>
      <c r="B17" s="1" t="s">
        <v>48</v>
      </c>
      <c r="C17" s="1"/>
      <c r="D17" s="1" t="s">
        <v>49</v>
      </c>
      <c r="E17" s="1" t="s">
        <v>3</v>
      </c>
      <c r="F17" s="2">
        <v>50616</v>
      </c>
    </row>
    <row r="18" spans="1:6" ht="48">
      <c r="A18" s="1" t="s">
        <v>50</v>
      </c>
      <c r="B18" s="1" t="s">
        <v>51</v>
      </c>
      <c r="C18" s="1"/>
      <c r="D18" s="1" t="s">
        <v>52</v>
      </c>
      <c r="E18" s="1" t="s">
        <v>3</v>
      </c>
      <c r="F18" s="2">
        <v>50441</v>
      </c>
    </row>
    <row r="19" spans="1:6" ht="48">
      <c r="A19" s="1" t="s">
        <v>53</v>
      </c>
      <c r="B19" s="1" t="s">
        <v>54</v>
      </c>
      <c r="C19" s="1"/>
      <c r="D19" s="1" t="s">
        <v>55</v>
      </c>
      <c r="E19" s="1" t="s">
        <v>3</v>
      </c>
      <c r="F19" s="2">
        <v>50129</v>
      </c>
    </row>
    <row r="20" spans="1:6" ht="48">
      <c r="A20" s="1" t="s">
        <v>56</v>
      </c>
      <c r="B20" s="1" t="s">
        <v>57</v>
      </c>
      <c r="C20" s="1"/>
      <c r="D20" s="1" t="s">
        <v>58</v>
      </c>
      <c r="E20" s="1" t="s">
        <v>3</v>
      </c>
      <c r="F20" s="2">
        <v>50638</v>
      </c>
    </row>
    <row r="21" spans="1:6" ht="48">
      <c r="A21" s="1" t="s">
        <v>59</v>
      </c>
      <c r="B21" s="1" t="s">
        <v>60</v>
      </c>
      <c r="C21" s="1" t="s">
        <v>61</v>
      </c>
      <c r="D21" s="1" t="s">
        <v>62</v>
      </c>
      <c r="E21" s="1" t="s">
        <v>3</v>
      </c>
      <c r="F21" s="2">
        <v>50595</v>
      </c>
    </row>
    <row r="22" spans="1:6" ht="48">
      <c r="A22" s="1" t="s">
        <v>63</v>
      </c>
      <c r="B22" s="1" t="s">
        <v>64</v>
      </c>
      <c r="C22" s="1" t="s">
        <v>65</v>
      </c>
      <c r="D22" s="1" t="s">
        <v>66</v>
      </c>
      <c r="E22" s="1" t="s">
        <v>3</v>
      </c>
      <c r="F22" s="2">
        <v>50438</v>
      </c>
    </row>
    <row r="23" spans="1:6" ht="48">
      <c r="A23" s="1" t="s">
        <v>67</v>
      </c>
      <c r="B23" s="1" t="s">
        <v>68</v>
      </c>
      <c r="C23" s="1"/>
      <c r="D23" s="1" t="s">
        <v>69</v>
      </c>
      <c r="E23" s="1" t="s">
        <v>3</v>
      </c>
      <c r="F23" s="2">
        <v>50627</v>
      </c>
    </row>
    <row r="24" spans="1:6" ht="48">
      <c r="A24" s="1" t="s">
        <v>70</v>
      </c>
      <c r="B24" s="1" t="s">
        <v>71</v>
      </c>
      <c r="C24" s="1" t="s">
        <v>72</v>
      </c>
      <c r="D24" s="1" t="s">
        <v>73</v>
      </c>
      <c r="E24" s="1" t="s">
        <v>3</v>
      </c>
      <c r="F24" s="2">
        <v>52641</v>
      </c>
    </row>
    <row r="25" spans="1:6" ht="60">
      <c r="A25" s="1" t="s">
        <v>74</v>
      </c>
      <c r="B25" s="1" t="s">
        <v>75</v>
      </c>
      <c r="C25" s="1"/>
      <c r="D25" s="1" t="s">
        <v>73</v>
      </c>
      <c r="E25" s="1" t="s">
        <v>3</v>
      </c>
      <c r="F25" s="2">
        <v>52641</v>
      </c>
    </row>
    <row r="26" spans="1:6" ht="48">
      <c r="A26" s="1" t="s">
        <v>76</v>
      </c>
      <c r="B26" s="1" t="s">
        <v>77</v>
      </c>
      <c r="C26" s="1"/>
      <c r="D26" s="1" t="s">
        <v>78</v>
      </c>
      <c r="E26" s="1" t="s">
        <v>3</v>
      </c>
      <c r="F26" s="2">
        <v>52136</v>
      </c>
    </row>
    <row r="27" spans="1:6" ht="48">
      <c r="A27" s="1" t="s">
        <v>79</v>
      </c>
      <c r="B27" s="1" t="s">
        <v>80</v>
      </c>
      <c r="C27" s="1"/>
      <c r="D27" s="1" t="s">
        <v>81</v>
      </c>
      <c r="E27" s="1" t="s">
        <v>3</v>
      </c>
      <c r="F27" s="2">
        <v>50548</v>
      </c>
    </row>
    <row r="28" spans="1:6" ht="48">
      <c r="A28" s="1" t="s">
        <v>82</v>
      </c>
      <c r="B28" s="1" t="s">
        <v>83</v>
      </c>
      <c r="C28" s="1"/>
      <c r="D28" s="1" t="s">
        <v>84</v>
      </c>
      <c r="E28" s="1" t="s">
        <v>3</v>
      </c>
      <c r="F28" s="2">
        <v>52301</v>
      </c>
    </row>
    <row r="29" spans="1:6" ht="48">
      <c r="A29" s="1" t="s">
        <v>85</v>
      </c>
      <c r="B29" s="1" t="s">
        <v>86</v>
      </c>
      <c r="C29" s="1"/>
      <c r="D29" s="1" t="s">
        <v>87</v>
      </c>
      <c r="E29" s="1" t="s">
        <v>3</v>
      </c>
      <c r="F29" s="2">
        <v>52060</v>
      </c>
    </row>
    <row r="30" spans="1:6" ht="48">
      <c r="A30" s="1" t="s">
        <v>88</v>
      </c>
      <c r="B30" s="1" t="s">
        <v>89</v>
      </c>
      <c r="C30" s="1" t="s">
        <v>90</v>
      </c>
      <c r="D30" s="1" t="s">
        <v>91</v>
      </c>
      <c r="E30" s="1" t="s">
        <v>3</v>
      </c>
      <c r="F30" s="2">
        <v>52205</v>
      </c>
    </row>
    <row r="31" spans="1:6" ht="48">
      <c r="A31" s="1" t="s">
        <v>92</v>
      </c>
      <c r="B31" s="1" t="s">
        <v>93</v>
      </c>
      <c r="C31" s="1"/>
      <c r="D31" s="1" t="s">
        <v>94</v>
      </c>
      <c r="E31" s="1" t="s">
        <v>3</v>
      </c>
      <c r="F31" s="2">
        <v>50511</v>
      </c>
    </row>
    <row r="32" spans="1:6" ht="48">
      <c r="A32" s="1" t="s">
        <v>95</v>
      </c>
      <c r="B32" s="1" t="s">
        <v>96</v>
      </c>
      <c r="C32" s="1"/>
      <c r="D32" s="1" t="s">
        <v>97</v>
      </c>
      <c r="E32" s="1" t="s">
        <v>3</v>
      </c>
      <c r="F32" s="2">
        <v>52639</v>
      </c>
    </row>
    <row r="33" spans="1:6" ht="48">
      <c r="A33" s="1" t="s">
        <v>98</v>
      </c>
      <c r="B33" s="1" t="s">
        <v>99</v>
      </c>
      <c r="C33" s="1" t="s">
        <v>100</v>
      </c>
      <c r="D33" s="1" t="s">
        <v>101</v>
      </c>
      <c r="E33" s="1" t="s">
        <v>3</v>
      </c>
      <c r="F33" s="2">
        <v>52406</v>
      </c>
    </row>
    <row r="34" spans="1:6" ht="48">
      <c r="A34" s="1" t="s">
        <v>102</v>
      </c>
      <c r="B34" s="1" t="s">
        <v>103</v>
      </c>
      <c r="C34" s="1"/>
      <c r="D34" s="1" t="s">
        <v>104</v>
      </c>
      <c r="E34" s="1" t="s">
        <v>3</v>
      </c>
      <c r="F34" s="2">
        <v>50138</v>
      </c>
    </row>
    <row r="35" spans="1:6" ht="48">
      <c r="A35" s="1" t="s">
        <v>105</v>
      </c>
      <c r="B35" s="1" t="s">
        <v>106</v>
      </c>
      <c r="C35" s="1"/>
      <c r="D35" s="1" t="s">
        <v>107</v>
      </c>
      <c r="E35" s="1" t="s">
        <v>3</v>
      </c>
      <c r="F35" s="2">
        <v>50461</v>
      </c>
    </row>
    <row r="36" spans="1:6" ht="48">
      <c r="A36" s="1" t="s">
        <v>108</v>
      </c>
      <c r="B36" s="1" t="s">
        <v>109</v>
      </c>
      <c r="C36" s="1"/>
      <c r="D36" s="1" t="s">
        <v>110</v>
      </c>
      <c r="E36" s="1" t="s">
        <v>3</v>
      </c>
      <c r="F36" s="2">
        <v>51031</v>
      </c>
    </row>
    <row r="37" spans="1:6" ht="48">
      <c r="A37" s="1" t="s">
        <v>111</v>
      </c>
      <c r="B37" s="1" t="s">
        <v>112</v>
      </c>
      <c r="C37" s="1"/>
      <c r="D37" s="1" t="s">
        <v>113</v>
      </c>
      <c r="E37" s="1" t="s">
        <v>3</v>
      </c>
      <c r="F37" s="2">
        <v>50574</v>
      </c>
    </row>
    <row r="38" spans="1:6" ht="48">
      <c r="A38" s="1" t="s">
        <v>114</v>
      </c>
      <c r="B38" s="1" t="s">
        <v>115</v>
      </c>
      <c r="C38" s="1"/>
      <c r="D38" s="1" t="s">
        <v>116</v>
      </c>
      <c r="E38" s="1" t="s">
        <v>3</v>
      </c>
      <c r="F38" s="2">
        <v>50313</v>
      </c>
    </row>
    <row r="39" spans="1:6" ht="48">
      <c r="A39" s="1" t="s">
        <v>117</v>
      </c>
      <c r="B39" s="1" t="s">
        <v>118</v>
      </c>
      <c r="C39" s="1" t="s">
        <v>119</v>
      </c>
      <c r="D39" s="1" t="s">
        <v>120</v>
      </c>
      <c r="E39" s="1" t="s">
        <v>3</v>
      </c>
      <c r="F39" s="2">
        <v>50583</v>
      </c>
    </row>
    <row r="40" spans="1:6" ht="48">
      <c r="A40" s="1" t="s">
        <v>121</v>
      </c>
      <c r="B40" s="1" t="s">
        <v>122</v>
      </c>
      <c r="C40" s="1"/>
      <c r="D40" s="1" t="s">
        <v>123</v>
      </c>
      <c r="E40" s="1" t="s">
        <v>3</v>
      </c>
      <c r="F40" s="2">
        <v>50010</v>
      </c>
    </row>
    <row r="41" spans="1:6" ht="48">
      <c r="A41" s="1" t="s">
        <v>124</v>
      </c>
      <c r="B41" s="1" t="s">
        <v>125</v>
      </c>
      <c r="C41" s="1"/>
      <c r="D41" s="1" t="s">
        <v>126</v>
      </c>
      <c r="E41" s="1" t="s">
        <v>3</v>
      </c>
      <c r="F41" s="2">
        <v>50125</v>
      </c>
    </row>
    <row r="42" spans="1:6" ht="48">
      <c r="A42" s="1" t="s">
        <v>127</v>
      </c>
      <c r="B42" s="1" t="s">
        <v>128</v>
      </c>
      <c r="C42" s="1"/>
      <c r="D42" s="1" t="s">
        <v>129</v>
      </c>
      <c r="E42" s="1" t="s">
        <v>3</v>
      </c>
      <c r="F42" s="2">
        <v>50047</v>
      </c>
    </row>
    <row r="43" spans="1:6" ht="48">
      <c r="A43" s="1" t="s">
        <v>130</v>
      </c>
      <c r="B43" s="1" t="s">
        <v>131</v>
      </c>
      <c r="C43" s="1"/>
      <c r="D43" s="1" t="s">
        <v>132</v>
      </c>
      <c r="E43" s="1" t="s">
        <v>3</v>
      </c>
      <c r="F43" s="2">
        <v>50436</v>
      </c>
    </row>
    <row r="44" spans="1:6" ht="48">
      <c r="A44" s="1" t="s">
        <v>133</v>
      </c>
      <c r="B44" s="1" t="s">
        <v>134</v>
      </c>
      <c r="C44" s="1"/>
      <c r="D44" s="1" t="s">
        <v>135</v>
      </c>
      <c r="E44" s="1" t="s">
        <v>3</v>
      </c>
      <c r="F44" s="2">
        <v>50459</v>
      </c>
    </row>
    <row r="45" spans="1:6" ht="48">
      <c r="A45" s="1" t="s">
        <v>139</v>
      </c>
      <c r="B45" s="1" t="s">
        <v>140</v>
      </c>
      <c r="C45" s="1"/>
      <c r="D45" s="1" t="s">
        <v>141</v>
      </c>
      <c r="E45" s="1" t="s">
        <v>3</v>
      </c>
      <c r="F45" s="2">
        <v>520361</v>
      </c>
    </row>
    <row r="46" spans="1:6" ht="48">
      <c r="A46" s="1" t="s">
        <v>142</v>
      </c>
      <c r="B46" s="1" t="s">
        <v>143</v>
      </c>
      <c r="C46" s="1"/>
      <c r="D46" s="1" t="s">
        <v>144</v>
      </c>
      <c r="E46" s="1" t="s">
        <v>3</v>
      </c>
      <c r="F46" s="2">
        <v>50517</v>
      </c>
    </row>
    <row r="47" spans="1:6" ht="48">
      <c r="A47" s="1" t="s">
        <v>315</v>
      </c>
      <c r="B47" s="1" t="s">
        <v>317</v>
      </c>
      <c r="C47" s="1"/>
      <c r="D47" s="1" t="s">
        <v>318</v>
      </c>
      <c r="E47" s="1" t="s">
        <v>3</v>
      </c>
      <c r="F47" s="2">
        <v>52310</v>
      </c>
    </row>
    <row r="48" spans="1:6" ht="48">
      <c r="A48" s="5" t="s">
        <v>321</v>
      </c>
      <c r="B48" s="5" t="s">
        <v>323</v>
      </c>
      <c r="C48" s="5"/>
      <c r="D48" s="5" t="s">
        <v>324</v>
      </c>
      <c r="E48" s="5" t="s">
        <v>3</v>
      </c>
      <c r="F48" s="6">
        <v>52241</v>
      </c>
    </row>
    <row r="49" spans="1:6" ht="48">
      <c r="A49" s="5" t="s">
        <v>326</v>
      </c>
      <c r="B49" s="5" t="s">
        <v>328</v>
      </c>
      <c r="C49" s="5"/>
      <c r="D49" s="5" t="s">
        <v>329</v>
      </c>
      <c r="E49" s="5" t="s">
        <v>3</v>
      </c>
      <c r="F49" s="6">
        <v>52241</v>
      </c>
    </row>
    <row r="50" spans="1:6" ht="48">
      <c r="A50" s="5" t="s">
        <v>333</v>
      </c>
      <c r="B50" s="5" t="s">
        <v>335</v>
      </c>
      <c r="C50" s="5"/>
      <c r="D50" s="5" t="s">
        <v>336</v>
      </c>
      <c r="E50" s="5" t="s">
        <v>3</v>
      </c>
      <c r="F50" s="6">
        <v>51101</v>
      </c>
    </row>
    <row r="51" spans="1:6" ht="60">
      <c r="A51" s="1" t="s">
        <v>339</v>
      </c>
      <c r="B51" s="1" t="s">
        <v>341</v>
      </c>
      <c r="C51" s="1"/>
      <c r="D51" s="1" t="s">
        <v>324</v>
      </c>
      <c r="E51" s="1" t="s">
        <v>3</v>
      </c>
      <c r="F51" s="6">
        <v>52246</v>
      </c>
    </row>
    <row r="52" spans="1:6" ht="60">
      <c r="A52" s="7" t="s">
        <v>345</v>
      </c>
      <c r="B52" s="7" t="s">
        <v>346</v>
      </c>
      <c r="C52" s="7"/>
      <c r="D52" s="7" t="s">
        <v>347</v>
      </c>
      <c r="E52" s="7" t="s">
        <v>3</v>
      </c>
      <c r="F52" s="8">
        <v>50158</v>
      </c>
    </row>
    <row r="53" spans="1:6" ht="60">
      <c r="A53" s="7" t="s">
        <v>350</v>
      </c>
      <c r="B53" s="7" t="s">
        <v>352</v>
      </c>
      <c r="C53" s="7"/>
      <c r="D53" s="7" t="s">
        <v>353</v>
      </c>
      <c r="E53" s="7" t="s">
        <v>3</v>
      </c>
      <c r="F53" s="8">
        <v>52208</v>
      </c>
    </row>
    <row r="54" spans="1:6" ht="60">
      <c r="A54" s="7" t="s">
        <v>356</v>
      </c>
      <c r="B54" s="7" t="s">
        <v>358</v>
      </c>
      <c r="C54" s="7"/>
      <c r="D54" s="7" t="s">
        <v>101</v>
      </c>
      <c r="E54" s="7" t="s">
        <v>3</v>
      </c>
      <c r="F54" s="8">
        <v>52404</v>
      </c>
    </row>
    <row r="55" spans="1:6" ht="60">
      <c r="A55" s="7" t="s">
        <v>361</v>
      </c>
      <c r="B55" s="7" t="s">
        <v>363</v>
      </c>
      <c r="C55" s="7"/>
      <c r="D55" s="7" t="s">
        <v>16</v>
      </c>
      <c r="E55" s="7" t="s">
        <v>3</v>
      </c>
      <c r="F55" s="8">
        <v>50401</v>
      </c>
    </row>
    <row r="56" spans="1:6" ht="60">
      <c r="A56" s="7" t="s">
        <v>367</v>
      </c>
      <c r="B56" s="7" t="s">
        <v>368</v>
      </c>
      <c r="C56" s="7"/>
      <c r="D56" s="7" t="s">
        <v>369</v>
      </c>
      <c r="E56" s="7" t="s">
        <v>3</v>
      </c>
      <c r="F56" s="8">
        <v>52314</v>
      </c>
    </row>
    <row r="57" spans="1:6" ht="48">
      <c r="A57" s="7" t="s">
        <v>375</v>
      </c>
      <c r="B57" s="7" t="s">
        <v>377</v>
      </c>
      <c r="C57" s="7"/>
      <c r="D57" s="7" t="s">
        <v>372</v>
      </c>
      <c r="E57" s="7" t="s">
        <v>3</v>
      </c>
      <c r="F57" s="8">
        <v>52253</v>
      </c>
    </row>
    <row r="58" spans="1:6" ht="48">
      <c r="A58" s="7" t="s">
        <v>373</v>
      </c>
      <c r="B58" s="7" t="s">
        <v>380</v>
      </c>
      <c r="C58" s="7"/>
      <c r="D58" s="7" t="s">
        <v>374</v>
      </c>
      <c r="E58" s="7" t="s">
        <v>3</v>
      </c>
      <c r="F58" s="8">
        <v>50450</v>
      </c>
    </row>
    <row r="59" spans="1:6" ht="48">
      <c r="A59" s="9" t="s">
        <v>384</v>
      </c>
      <c r="B59" s="9" t="s">
        <v>386</v>
      </c>
      <c r="C59" s="9"/>
      <c r="D59" s="9" t="s">
        <v>387</v>
      </c>
      <c r="E59" s="9" t="s">
        <v>3</v>
      </c>
      <c r="F59" s="10">
        <v>51442</v>
      </c>
    </row>
    <row r="60" spans="1:6" ht="48">
      <c r="A60" s="9" t="s">
        <v>389</v>
      </c>
      <c r="B60" s="9" t="s">
        <v>391</v>
      </c>
      <c r="C60" s="9"/>
      <c r="D60" s="9" t="s">
        <v>392</v>
      </c>
      <c r="E60" s="9" t="s">
        <v>3</v>
      </c>
      <c r="F60" s="10">
        <v>51601</v>
      </c>
    </row>
    <row r="61" spans="1:6" ht="48">
      <c r="A61" s="9" t="s">
        <v>394</v>
      </c>
      <c r="B61" s="9" t="s">
        <v>396</v>
      </c>
      <c r="C61" s="9"/>
      <c r="D61" s="9" t="s">
        <v>397</v>
      </c>
      <c r="E61" s="9" t="s">
        <v>3</v>
      </c>
      <c r="F61" s="10">
        <v>50022</v>
      </c>
    </row>
    <row r="62" spans="1:6" ht="60">
      <c r="A62" s="9" t="s">
        <v>399</v>
      </c>
      <c r="B62" s="9" t="s">
        <v>401</v>
      </c>
      <c r="C62" s="9"/>
      <c r="D62" s="9" t="s">
        <v>402</v>
      </c>
      <c r="E62" s="9" t="s">
        <v>3</v>
      </c>
      <c r="F62" s="10">
        <v>51501</v>
      </c>
    </row>
    <row r="63" spans="1:6" ht="48">
      <c r="A63" s="9" t="s">
        <v>408</v>
      </c>
      <c r="B63" s="9" t="s">
        <v>410</v>
      </c>
      <c r="C63" s="9"/>
      <c r="D63" s="9" t="s">
        <v>411</v>
      </c>
      <c r="E63" s="9" t="s">
        <v>3</v>
      </c>
      <c r="F63" s="10">
        <v>51566</v>
      </c>
    </row>
    <row r="64" spans="1:6" ht="48">
      <c r="A64" s="9" t="s">
        <v>414</v>
      </c>
      <c r="B64" s="9" t="s">
        <v>416</v>
      </c>
      <c r="C64" s="9"/>
      <c r="D64" s="9" t="s">
        <v>417</v>
      </c>
      <c r="E64" s="9" t="s">
        <v>3</v>
      </c>
      <c r="F64" s="10">
        <v>52302</v>
      </c>
    </row>
    <row r="65" spans="1:6" ht="48">
      <c r="A65" s="9" t="s">
        <v>420</v>
      </c>
      <c r="B65" s="9" t="s">
        <v>422</v>
      </c>
      <c r="C65" s="9"/>
      <c r="D65" s="9" t="s">
        <v>423</v>
      </c>
      <c r="E65" s="9" t="s">
        <v>3</v>
      </c>
      <c r="F65" s="10">
        <v>52233</v>
      </c>
    </row>
    <row r="66" spans="1:6" ht="48">
      <c r="A66" s="9" t="s">
        <v>426</v>
      </c>
      <c r="B66" s="9" t="s">
        <v>428</v>
      </c>
      <c r="C66" s="9"/>
      <c r="D66" s="9" t="s">
        <v>87</v>
      </c>
      <c r="E66" s="9" t="s">
        <v>3</v>
      </c>
      <c r="F66" s="10">
        <v>52060</v>
      </c>
    </row>
    <row r="67" spans="1:6" ht="48">
      <c r="A67" s="9" t="s">
        <v>31</v>
      </c>
      <c r="B67" s="9" t="s">
        <v>432</v>
      </c>
      <c r="C67" s="9"/>
      <c r="D67" s="9" t="s">
        <v>33</v>
      </c>
      <c r="E67" s="9" t="s">
        <v>3</v>
      </c>
      <c r="F67" s="10">
        <v>52730</v>
      </c>
    </row>
    <row r="68" spans="1:6" ht="48">
      <c r="A68" s="9" t="s">
        <v>435</v>
      </c>
      <c r="B68" s="9" t="s">
        <v>437</v>
      </c>
      <c r="C68" s="9"/>
      <c r="D68" s="9" t="s">
        <v>138</v>
      </c>
      <c r="E68" s="9" t="s">
        <v>3</v>
      </c>
      <c r="F68" s="10">
        <v>50703</v>
      </c>
    </row>
    <row r="69" spans="1:6" ht="60">
      <c r="A69" s="9" t="s">
        <v>440</v>
      </c>
      <c r="B69" s="9" t="s">
        <v>442</v>
      </c>
      <c r="C69" s="9"/>
      <c r="D69" s="9" t="s">
        <v>443</v>
      </c>
      <c r="E69" s="9" t="s">
        <v>3</v>
      </c>
      <c r="F69" s="10">
        <v>50613</v>
      </c>
    </row>
    <row r="70" spans="1:6" ht="48">
      <c r="A70" s="9" t="s">
        <v>465</v>
      </c>
      <c r="B70" s="9" t="s">
        <v>467</v>
      </c>
      <c r="C70" s="9"/>
      <c r="D70" s="9" t="s">
        <v>468</v>
      </c>
      <c r="E70" s="9" t="s">
        <v>3</v>
      </c>
      <c r="F70" s="10">
        <v>51246</v>
      </c>
    </row>
    <row r="71" spans="1:6" ht="48">
      <c r="A71" s="9" t="s">
        <v>449</v>
      </c>
      <c r="B71" s="9" t="s">
        <v>450</v>
      </c>
      <c r="C71" s="9"/>
      <c r="D71" s="9" t="s">
        <v>451</v>
      </c>
      <c r="E71" s="9" t="s">
        <v>3</v>
      </c>
      <c r="F71" s="10">
        <v>52501</v>
      </c>
    </row>
    <row r="72" spans="1:6" ht="48">
      <c r="A72" s="9" t="s">
        <v>453</v>
      </c>
      <c r="B72" s="9" t="s">
        <v>454</v>
      </c>
      <c r="C72" s="9"/>
      <c r="D72" s="9" t="s">
        <v>455</v>
      </c>
      <c r="E72" s="9" t="s">
        <v>3</v>
      </c>
      <c r="F72" s="10">
        <v>50112</v>
      </c>
    </row>
    <row r="73" spans="1:6" ht="60">
      <c r="A73" s="9" t="s">
        <v>446</v>
      </c>
      <c r="B73" s="9" t="s">
        <v>447</v>
      </c>
      <c r="C73" s="9"/>
      <c r="D73" s="9" t="s">
        <v>138</v>
      </c>
      <c r="E73" s="9" t="s">
        <v>3</v>
      </c>
      <c r="F73" s="10">
        <v>50703</v>
      </c>
    </row>
    <row r="74" spans="1:6" ht="48">
      <c r="A74" s="9" t="s">
        <v>457</v>
      </c>
      <c r="B74" s="9" t="s">
        <v>459</v>
      </c>
      <c r="C74" s="9"/>
      <c r="D74" s="9" t="s">
        <v>460</v>
      </c>
      <c r="E74" s="9" t="s">
        <v>3</v>
      </c>
      <c r="F74" s="10">
        <v>52761</v>
      </c>
    </row>
    <row r="75" spans="1:6" ht="48">
      <c r="A75" s="11" t="s">
        <v>476</v>
      </c>
      <c r="B75" s="11" t="s">
        <v>478</v>
      </c>
      <c r="C75" s="11"/>
      <c r="D75" s="11" t="s">
        <v>479</v>
      </c>
      <c r="E75" s="11" t="s">
        <v>3</v>
      </c>
      <c r="F75" s="12">
        <v>50009</v>
      </c>
    </row>
    <row r="76" spans="1:6" ht="36">
      <c r="A76" s="1" t="s">
        <v>136</v>
      </c>
      <c r="B76" s="1" t="s">
        <v>137</v>
      </c>
      <c r="C76" s="1"/>
      <c r="D76" s="1" t="s">
        <v>138</v>
      </c>
      <c r="E76" s="1" t="s">
        <v>3</v>
      </c>
      <c r="F76" s="2">
        <v>50702</v>
      </c>
    </row>
    <row r="77" spans="1:6" ht="24">
      <c r="A77" s="11" t="s">
        <v>482</v>
      </c>
      <c r="B77" s="11" t="s">
        <v>484</v>
      </c>
      <c r="C77" s="11"/>
      <c r="D77" s="11" t="s">
        <v>101</v>
      </c>
      <c r="E77" s="11" t="s">
        <v>3</v>
      </c>
      <c r="F77" s="12">
        <v>52404</v>
      </c>
    </row>
    <row r="78" spans="1:6" ht="36">
      <c r="A78" s="11" t="s">
        <v>482</v>
      </c>
      <c r="B78" s="11" t="s">
        <v>487</v>
      </c>
      <c r="C78" s="11"/>
      <c r="D78" s="11" t="s">
        <v>488</v>
      </c>
      <c r="E78" s="11" t="s">
        <v>3</v>
      </c>
      <c r="F78" s="12">
        <v>50325</v>
      </c>
    </row>
    <row r="79" spans="1:6" ht="24">
      <c r="A79" s="11" t="s">
        <v>482</v>
      </c>
      <c r="B79" s="11" t="s">
        <v>491</v>
      </c>
      <c r="C79" s="11"/>
      <c r="D79" s="11" t="s">
        <v>116</v>
      </c>
      <c r="E79" s="11" t="s">
        <v>3</v>
      </c>
      <c r="F79" s="12">
        <v>50320</v>
      </c>
    </row>
    <row r="80" spans="1:6" ht="36">
      <c r="A80" s="11" t="s">
        <v>482</v>
      </c>
      <c r="B80" s="11" t="s">
        <v>494</v>
      </c>
      <c r="C80" s="11"/>
      <c r="D80" s="11" t="s">
        <v>495</v>
      </c>
      <c r="E80" s="11" t="s">
        <v>3</v>
      </c>
      <c r="F80" s="12">
        <v>52804</v>
      </c>
    </row>
    <row r="81" spans="1:6" ht="36">
      <c r="A81" s="11" t="s">
        <v>482</v>
      </c>
      <c r="B81" s="11" t="s">
        <v>498</v>
      </c>
      <c r="C81" s="11"/>
      <c r="D81" s="11" t="s">
        <v>495</v>
      </c>
      <c r="E81" s="11" t="s">
        <v>3</v>
      </c>
      <c r="F81" s="12">
        <v>52807</v>
      </c>
    </row>
    <row r="82" spans="1:6" ht="36">
      <c r="A82" s="11" t="s">
        <v>482</v>
      </c>
      <c r="B82" s="11" t="s">
        <v>501</v>
      </c>
      <c r="C82" s="11"/>
      <c r="D82" s="11" t="s">
        <v>502</v>
      </c>
      <c r="E82" s="11" t="s">
        <v>3</v>
      </c>
      <c r="F82" s="12">
        <v>50023</v>
      </c>
    </row>
  </sheetData>
  <pageMargins left="0.7" right="0.7" top="0.75" bottom="0.75" header="0.3" footer="0.3"/>
  <pageSetup orientation="portrait"/>
  <customProperties>
    <customPr name="ESRI_SHEET_ID" r:id="rId1"/>
  </customProperties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ColWidth="8.83203125" defaultRowHeight="14" x14ac:dyDescent="0"/>
  <sheetData>
    <row r="1" spans="1:8">
      <c r="A1" t="s">
        <v>268</v>
      </c>
    </row>
    <row r="2" spans="1:8">
      <c r="A2" t="s">
        <v>151</v>
      </c>
      <c r="B2" t="s">
        <v>145</v>
      </c>
      <c r="C2" t="s">
        <v>152</v>
      </c>
      <c r="D2" t="s">
        <v>153</v>
      </c>
      <c r="E2" t="s">
        <v>154</v>
      </c>
      <c r="F2" t="s">
        <v>155</v>
      </c>
      <c r="G2" t="s">
        <v>156</v>
      </c>
      <c r="H2" t="s">
        <v>157</v>
      </c>
    </row>
    <row r="3" spans="1:8">
      <c r="A3">
        <f>COLUMN(Sheet1!$A$1:$A$54)</f>
        <v>1</v>
      </c>
      <c r="B3" t="str">
        <f>Sheet1!$A$1</f>
        <v>Name</v>
      </c>
      <c r="D3" t="b">
        <v>1</v>
      </c>
      <c r="E3">
        <f>$A$3*ROW($E$3)</f>
        <v>3</v>
      </c>
      <c r="F3" t="b">
        <v>0</v>
      </c>
      <c r="G3" t="s">
        <v>158</v>
      </c>
      <c r="H3" t="s">
        <v>166</v>
      </c>
    </row>
    <row r="4" spans="1:8">
      <c r="A4">
        <f>COLUMN(Sheet1!$B$1:$B$54)</f>
        <v>2</v>
      </c>
      <c r="B4" t="str">
        <f>Sheet1!$B$1</f>
        <v>Address</v>
      </c>
      <c r="D4" t="b">
        <v>1</v>
      </c>
      <c r="E4">
        <f>$A$4*ROW($E$4)</f>
        <v>8</v>
      </c>
      <c r="F4" t="b">
        <v>1</v>
      </c>
      <c r="G4" t="s">
        <v>159</v>
      </c>
      <c r="H4" t="s">
        <v>166</v>
      </c>
    </row>
    <row r="5" spans="1:8">
      <c r="A5">
        <f>COLUMN(Sheet1!$C$1:$C$54)</f>
        <v>3</v>
      </c>
      <c r="B5" t="str">
        <f>Sheet1!$C$1</f>
        <v>Address2</v>
      </c>
      <c r="D5" t="b">
        <v>1</v>
      </c>
      <c r="E5">
        <f>$A$5*ROW($E$5)</f>
        <v>15</v>
      </c>
      <c r="F5" t="b">
        <v>0</v>
      </c>
      <c r="G5" t="s">
        <v>160</v>
      </c>
      <c r="H5" t="s">
        <v>166</v>
      </c>
    </row>
    <row r="6" spans="1:8">
      <c r="A6">
        <f>COLUMN(Sheet1!$D$1:$D$54)</f>
        <v>4</v>
      </c>
      <c r="B6" t="str">
        <f>Sheet1!$D$1</f>
        <v>City</v>
      </c>
      <c r="D6" t="b">
        <v>1</v>
      </c>
      <c r="E6">
        <f>$A$6*ROW($E$6)</f>
        <v>24</v>
      </c>
      <c r="F6" t="b">
        <v>1</v>
      </c>
      <c r="G6" t="s">
        <v>161</v>
      </c>
      <c r="H6" t="s">
        <v>166</v>
      </c>
    </row>
    <row r="7" spans="1:8">
      <c r="A7">
        <f>COLUMN(Sheet1!$E$1:$E$54)</f>
        <v>5</v>
      </c>
      <c r="B7" t="str">
        <f>Sheet1!$E$1</f>
        <v>State</v>
      </c>
      <c r="D7" t="b">
        <v>1</v>
      </c>
      <c r="E7">
        <f>$A$7*ROW($E$7)</f>
        <v>35</v>
      </c>
      <c r="F7" t="b">
        <v>1</v>
      </c>
      <c r="G7" t="s">
        <v>162</v>
      </c>
      <c r="H7" t="s">
        <v>166</v>
      </c>
    </row>
    <row r="8" spans="1:8">
      <c r="A8">
        <f>COLUMN(Sheet1!$F$1:$F$54)</f>
        <v>6</v>
      </c>
      <c r="B8" t="str">
        <f>Sheet1!$F$1</f>
        <v>Zip</v>
      </c>
      <c r="D8" t="b">
        <v>1</v>
      </c>
      <c r="E8">
        <f>$A$8*ROW($E$8)</f>
        <v>48</v>
      </c>
      <c r="F8" t="b">
        <v>1</v>
      </c>
      <c r="G8" t="s">
        <v>163</v>
      </c>
      <c r="H8" t="s">
        <v>167</v>
      </c>
    </row>
    <row r="9" spans="1:8">
      <c r="A9" t="e">
        <f>COLUMN(Sheet1!#REF!)</f>
        <v>#REF!</v>
      </c>
      <c r="B9" t="e">
        <f>Sheet1!#REF!</f>
        <v>#REF!</v>
      </c>
      <c r="D9" t="b">
        <v>1</v>
      </c>
      <c r="E9" t="e">
        <f>$A$9*ROW($E$9)</f>
        <v>#REF!</v>
      </c>
      <c r="F9" t="b">
        <v>0</v>
      </c>
      <c r="G9" t="s">
        <v>164</v>
      </c>
      <c r="H9" t="s">
        <v>166</v>
      </c>
    </row>
    <row r="10" spans="1:8">
      <c r="A10">
        <f>COLUMN(Sheet1!$G$1:$G$82)</f>
        <v>7</v>
      </c>
      <c r="B10" t="str">
        <f>Sheet1!$G$1</f>
        <v>geo</v>
      </c>
      <c r="D10" t="b">
        <v>1</v>
      </c>
      <c r="E10">
        <f>$A$10*ROW($E$10)</f>
        <v>70</v>
      </c>
      <c r="F10" t="b">
        <v>0</v>
      </c>
      <c r="G10" t="s">
        <v>165</v>
      </c>
      <c r="H10" t="s">
        <v>166</v>
      </c>
    </row>
    <row r="11" spans="1:8">
      <c r="B11" t="e">
        <f>SUMPRODUCT(LEN($B$3:$B$10))</f>
        <v>#REF!</v>
      </c>
      <c r="E11" t="e">
        <f>SUM($E$3:$E$10)</f>
        <v>#REF!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/>
  </sheetViews>
  <sheetFormatPr baseColWidth="10" defaultColWidth="8.83203125" defaultRowHeight="14" x14ac:dyDescent="0"/>
  <cols>
    <col min="1" max="1" width="11" customWidth="1"/>
  </cols>
  <sheetData>
    <row r="1" spans="1:4">
      <c r="A1" t="s">
        <v>168</v>
      </c>
      <c r="B1" t="s">
        <v>169</v>
      </c>
      <c r="C1" t="s">
        <v>267</v>
      </c>
      <c r="D1" t="s">
        <v>170</v>
      </c>
    </row>
    <row r="2" spans="1:4">
      <c r="A2">
        <v>1</v>
      </c>
      <c r="B2" t="s">
        <v>171</v>
      </c>
      <c r="C2" t="s">
        <v>269</v>
      </c>
      <c r="D2" s="3" t="s">
        <v>221</v>
      </c>
    </row>
    <row r="3" spans="1:4">
      <c r="A3">
        <v>2</v>
      </c>
      <c r="B3" t="s">
        <v>172</v>
      </c>
      <c r="C3" t="s">
        <v>270</v>
      </c>
      <c r="D3" s="3" t="s">
        <v>222</v>
      </c>
    </row>
    <row r="4" spans="1:4">
      <c r="A4">
        <v>3</v>
      </c>
      <c r="B4" t="s">
        <v>173</v>
      </c>
      <c r="C4" t="s">
        <v>271</v>
      </c>
      <c r="D4" s="3" t="s">
        <v>223</v>
      </c>
    </row>
    <row r="5" spans="1:4">
      <c r="A5">
        <v>4</v>
      </c>
      <c r="B5" t="s">
        <v>174</v>
      </c>
      <c r="C5" t="s">
        <v>272</v>
      </c>
      <c r="D5" s="3" t="s">
        <v>224</v>
      </c>
    </row>
    <row r="6" spans="1:4">
      <c r="A6">
        <v>5</v>
      </c>
      <c r="B6" t="s">
        <v>175</v>
      </c>
      <c r="C6" t="s">
        <v>273</v>
      </c>
      <c r="D6" s="3" t="s">
        <v>225</v>
      </c>
    </row>
    <row r="7" spans="1:4">
      <c r="A7">
        <v>6</v>
      </c>
      <c r="B7" t="s">
        <v>176</v>
      </c>
      <c r="C7" t="s">
        <v>274</v>
      </c>
      <c r="D7" s="3" t="s">
        <v>226</v>
      </c>
    </row>
    <row r="8" spans="1:4">
      <c r="A8">
        <v>7</v>
      </c>
      <c r="B8" t="s">
        <v>177</v>
      </c>
      <c r="C8" t="s">
        <v>275</v>
      </c>
      <c r="D8" s="3" t="s">
        <v>227</v>
      </c>
    </row>
    <row r="9" spans="1:4">
      <c r="A9">
        <v>8</v>
      </c>
      <c r="B9" t="s">
        <v>178</v>
      </c>
      <c r="C9" t="s">
        <v>276</v>
      </c>
      <c r="D9" s="3" t="s">
        <v>228</v>
      </c>
    </row>
    <row r="10" spans="1:4">
      <c r="A10">
        <v>9</v>
      </c>
      <c r="B10" t="s">
        <v>179</v>
      </c>
      <c r="C10" t="s">
        <v>277</v>
      </c>
      <c r="D10" s="3" t="s">
        <v>229</v>
      </c>
    </row>
    <row r="11" spans="1:4">
      <c r="A11">
        <v>10</v>
      </c>
      <c r="B11" t="s">
        <v>180</v>
      </c>
      <c r="C11" t="s">
        <v>278</v>
      </c>
      <c r="D11" s="3" t="s">
        <v>230</v>
      </c>
    </row>
    <row r="12" spans="1:4">
      <c r="A12">
        <v>11</v>
      </c>
      <c r="B12" t="s">
        <v>181</v>
      </c>
      <c r="C12" t="s">
        <v>279</v>
      </c>
      <c r="D12" s="3" t="s">
        <v>231</v>
      </c>
    </row>
    <row r="13" spans="1:4">
      <c r="A13">
        <v>12</v>
      </c>
      <c r="B13" t="s">
        <v>182</v>
      </c>
      <c r="C13" t="s">
        <v>280</v>
      </c>
      <c r="D13" s="3" t="s">
        <v>232</v>
      </c>
    </row>
    <row r="14" spans="1:4">
      <c r="A14">
        <v>13</v>
      </c>
      <c r="B14" t="s">
        <v>183</v>
      </c>
      <c r="C14" t="s">
        <v>281</v>
      </c>
      <c r="D14" s="3" t="s">
        <v>233</v>
      </c>
    </row>
    <row r="15" spans="1:4">
      <c r="A15">
        <v>14</v>
      </c>
      <c r="B15" t="s">
        <v>184</v>
      </c>
      <c r="C15" t="s">
        <v>282</v>
      </c>
      <c r="D15" s="3" t="s">
        <v>234</v>
      </c>
    </row>
    <row r="16" spans="1:4">
      <c r="A16">
        <v>15</v>
      </c>
      <c r="B16" t="s">
        <v>185</v>
      </c>
      <c r="C16" t="s">
        <v>283</v>
      </c>
      <c r="D16" s="3" t="s">
        <v>235</v>
      </c>
    </row>
    <row r="17" spans="1:4">
      <c r="A17">
        <v>16</v>
      </c>
      <c r="B17" t="s">
        <v>186</v>
      </c>
      <c r="C17" t="s">
        <v>284</v>
      </c>
      <c r="D17" s="3" t="s">
        <v>236</v>
      </c>
    </row>
    <row r="18" spans="1:4">
      <c r="A18">
        <v>17</v>
      </c>
      <c r="B18" t="s">
        <v>187</v>
      </c>
      <c r="C18" t="s">
        <v>285</v>
      </c>
      <c r="D18" s="3" t="s">
        <v>237</v>
      </c>
    </row>
    <row r="19" spans="1:4">
      <c r="A19">
        <v>18</v>
      </c>
      <c r="B19" t="s">
        <v>188</v>
      </c>
      <c r="C19" t="s">
        <v>286</v>
      </c>
      <c r="D19" s="3" t="s">
        <v>238</v>
      </c>
    </row>
    <row r="20" spans="1:4">
      <c r="A20">
        <v>19</v>
      </c>
      <c r="B20" t="s">
        <v>189</v>
      </c>
      <c r="C20" t="s">
        <v>287</v>
      </c>
      <c r="D20" s="3" t="s">
        <v>239</v>
      </c>
    </row>
    <row r="21" spans="1:4">
      <c r="A21">
        <v>20</v>
      </c>
      <c r="B21" t="s">
        <v>190</v>
      </c>
      <c r="C21" t="s">
        <v>288</v>
      </c>
      <c r="D21" s="3" t="s">
        <v>240</v>
      </c>
    </row>
    <row r="22" spans="1:4">
      <c r="A22">
        <v>21</v>
      </c>
      <c r="B22" t="s">
        <v>191</v>
      </c>
      <c r="C22" t="s">
        <v>289</v>
      </c>
      <c r="D22" s="3" t="s">
        <v>241</v>
      </c>
    </row>
    <row r="23" spans="1:4">
      <c r="A23">
        <v>22</v>
      </c>
      <c r="B23" t="s">
        <v>192</v>
      </c>
      <c r="C23" t="s">
        <v>290</v>
      </c>
      <c r="D23" s="3" t="s">
        <v>242</v>
      </c>
    </row>
    <row r="24" spans="1:4">
      <c r="A24">
        <v>23</v>
      </c>
      <c r="B24" t="s">
        <v>193</v>
      </c>
      <c r="C24" t="s">
        <v>291</v>
      </c>
      <c r="D24" s="3" t="s">
        <v>243</v>
      </c>
    </row>
    <row r="25" spans="1:4">
      <c r="A25">
        <v>24</v>
      </c>
      <c r="B25" t="s">
        <v>194</v>
      </c>
      <c r="C25" t="s">
        <v>292</v>
      </c>
      <c r="D25" s="3" t="s">
        <v>244</v>
      </c>
    </row>
    <row r="26" spans="1:4">
      <c r="A26">
        <v>25</v>
      </c>
      <c r="B26" t="s">
        <v>195</v>
      </c>
      <c r="C26" s="4" t="s">
        <v>293</v>
      </c>
      <c r="D26" s="3" t="s">
        <v>245</v>
      </c>
    </row>
    <row r="27" spans="1:4">
      <c r="A27">
        <v>26</v>
      </c>
      <c r="B27" t="s">
        <v>196</v>
      </c>
      <c r="C27" t="s">
        <v>294</v>
      </c>
      <c r="D27" s="3" t="s">
        <v>246</v>
      </c>
    </row>
    <row r="28" spans="1:4">
      <c r="A28">
        <v>27</v>
      </c>
      <c r="B28" t="s">
        <v>197</v>
      </c>
      <c r="C28" t="s">
        <v>295</v>
      </c>
      <c r="D28" s="3" t="s">
        <v>247</v>
      </c>
    </row>
    <row r="29" spans="1:4">
      <c r="A29">
        <v>28</v>
      </c>
      <c r="B29" t="s">
        <v>198</v>
      </c>
      <c r="C29" t="s">
        <v>296</v>
      </c>
      <c r="D29" s="3" t="s">
        <v>248</v>
      </c>
    </row>
    <row r="30" spans="1:4">
      <c r="A30">
        <v>29</v>
      </c>
      <c r="B30" t="s">
        <v>199</v>
      </c>
      <c r="C30" t="s">
        <v>297</v>
      </c>
      <c r="D30" s="3" t="s">
        <v>249</v>
      </c>
    </row>
    <row r="31" spans="1:4">
      <c r="A31">
        <v>30</v>
      </c>
      <c r="B31" t="s">
        <v>200</v>
      </c>
      <c r="C31" t="s">
        <v>298</v>
      </c>
      <c r="D31" s="3" t="s">
        <v>250</v>
      </c>
    </row>
    <row r="32" spans="1:4">
      <c r="A32">
        <v>31</v>
      </c>
      <c r="B32" t="s">
        <v>201</v>
      </c>
      <c r="C32" t="s">
        <v>299</v>
      </c>
      <c r="D32" s="3" t="s">
        <v>251</v>
      </c>
    </row>
    <row r="33" spans="1:4">
      <c r="A33">
        <v>32</v>
      </c>
      <c r="B33" t="s">
        <v>202</v>
      </c>
      <c r="C33" t="s">
        <v>300</v>
      </c>
      <c r="D33" s="3" t="s">
        <v>252</v>
      </c>
    </row>
    <row r="34" spans="1:4">
      <c r="A34">
        <v>33</v>
      </c>
      <c r="B34" t="s">
        <v>203</v>
      </c>
      <c r="C34" t="s">
        <v>301</v>
      </c>
      <c r="D34" s="3" t="s">
        <v>253</v>
      </c>
    </row>
    <row r="35" spans="1:4">
      <c r="A35">
        <v>34</v>
      </c>
      <c r="B35" t="s">
        <v>204</v>
      </c>
      <c r="C35" t="s">
        <v>302</v>
      </c>
      <c r="D35" s="3" t="s">
        <v>254</v>
      </c>
    </row>
    <row r="36" spans="1:4">
      <c r="A36">
        <v>35</v>
      </c>
      <c r="B36" t="s">
        <v>205</v>
      </c>
      <c r="C36" t="s">
        <v>303</v>
      </c>
      <c r="D36" s="3" t="s">
        <v>255</v>
      </c>
    </row>
    <row r="37" spans="1:4">
      <c r="A37">
        <v>36</v>
      </c>
      <c r="B37" t="s">
        <v>206</v>
      </c>
      <c r="C37" t="s">
        <v>304</v>
      </c>
      <c r="D37" s="3" t="s">
        <v>256</v>
      </c>
    </row>
    <row r="38" spans="1:4">
      <c r="A38">
        <v>37</v>
      </c>
      <c r="B38" t="s">
        <v>207</v>
      </c>
      <c r="C38" t="s">
        <v>305</v>
      </c>
      <c r="D38" s="3" t="s">
        <v>257</v>
      </c>
    </row>
    <row r="39" spans="1:4">
      <c r="A39">
        <v>38</v>
      </c>
      <c r="B39" t="s">
        <v>208</v>
      </c>
      <c r="C39" t="s">
        <v>306</v>
      </c>
      <c r="D39" s="3" t="s">
        <v>258</v>
      </c>
    </row>
    <row r="40" spans="1:4">
      <c r="A40">
        <v>39</v>
      </c>
      <c r="B40" t="s">
        <v>209</v>
      </c>
      <c r="C40" t="s">
        <v>307</v>
      </c>
      <c r="D40" s="3" t="s">
        <v>259</v>
      </c>
    </row>
    <row r="41" spans="1:4">
      <c r="A41">
        <v>40</v>
      </c>
      <c r="B41" t="s">
        <v>210</v>
      </c>
      <c r="C41" t="s">
        <v>308</v>
      </c>
      <c r="D41" s="3" t="s">
        <v>260</v>
      </c>
    </row>
    <row r="42" spans="1:4">
      <c r="A42">
        <v>41</v>
      </c>
      <c r="B42" t="s">
        <v>211</v>
      </c>
      <c r="C42" t="s">
        <v>309</v>
      </c>
      <c r="D42" s="3" t="s">
        <v>261</v>
      </c>
    </row>
    <row r="43" spans="1:4">
      <c r="A43">
        <v>42</v>
      </c>
      <c r="B43" t="s">
        <v>212</v>
      </c>
      <c r="C43" t="s">
        <v>310</v>
      </c>
      <c r="D43" s="3" t="s">
        <v>262</v>
      </c>
    </row>
    <row r="44" spans="1:4">
      <c r="A44">
        <v>43</v>
      </c>
      <c r="B44" t="s">
        <v>213</v>
      </c>
      <c r="C44" t="s">
        <v>311</v>
      </c>
      <c r="D44" s="3" t="s">
        <v>263</v>
      </c>
    </row>
    <row r="45" spans="1:4">
      <c r="A45">
        <v>51</v>
      </c>
      <c r="B45" t="s">
        <v>214</v>
      </c>
      <c r="C45" t="s">
        <v>312</v>
      </c>
      <c r="D45" s="3" t="s">
        <v>264</v>
      </c>
    </row>
    <row r="46" spans="1:4">
      <c r="A46">
        <v>53</v>
      </c>
      <c r="B46" t="s">
        <v>215</v>
      </c>
      <c r="C46" t="s">
        <v>313</v>
      </c>
      <c r="D46" s="3" t="s">
        <v>265</v>
      </c>
    </row>
    <row r="47" spans="1:4">
      <c r="A47">
        <v>54</v>
      </c>
      <c r="B47" t="s">
        <v>216</v>
      </c>
      <c r="C47" t="s">
        <v>314</v>
      </c>
      <c r="D47" s="3" t="s">
        <v>266</v>
      </c>
    </row>
    <row r="48" spans="1:4">
      <c r="A48">
        <v>58</v>
      </c>
      <c r="B48" t="s">
        <v>320</v>
      </c>
      <c r="C48" t="s">
        <v>316</v>
      </c>
      <c r="D48" s="3" t="s">
        <v>319</v>
      </c>
    </row>
    <row r="49" spans="1:4">
      <c r="A49">
        <v>61</v>
      </c>
      <c r="B49" t="s">
        <v>325</v>
      </c>
      <c r="C49" t="s">
        <v>322</v>
      </c>
      <c r="D49" s="3" t="s">
        <v>331</v>
      </c>
    </row>
    <row r="50" spans="1:4">
      <c r="A50">
        <v>63</v>
      </c>
      <c r="B50" t="s">
        <v>330</v>
      </c>
      <c r="C50" t="s">
        <v>327</v>
      </c>
      <c r="D50" s="3" t="s">
        <v>332</v>
      </c>
    </row>
    <row r="51" spans="1:4">
      <c r="A51">
        <v>65</v>
      </c>
      <c r="B51" t="s">
        <v>337</v>
      </c>
      <c r="C51" t="s">
        <v>334</v>
      </c>
      <c r="D51" s="3" t="s">
        <v>338</v>
      </c>
    </row>
    <row r="52" spans="1:4">
      <c r="A52">
        <v>69</v>
      </c>
      <c r="B52" t="s">
        <v>343</v>
      </c>
      <c r="C52" t="s">
        <v>340</v>
      </c>
      <c r="D52" s="3" t="s">
        <v>342</v>
      </c>
    </row>
    <row r="53" spans="1:4">
      <c r="A53">
        <v>71</v>
      </c>
      <c r="B53" t="s">
        <v>348</v>
      </c>
      <c r="C53" t="s">
        <v>344</v>
      </c>
      <c r="D53" s="3" t="s">
        <v>349</v>
      </c>
    </row>
    <row r="54" spans="1:4">
      <c r="A54">
        <v>73</v>
      </c>
      <c r="B54" t="s">
        <v>355</v>
      </c>
      <c r="C54" t="s">
        <v>351</v>
      </c>
      <c r="D54" s="3" t="s">
        <v>354</v>
      </c>
    </row>
    <row r="55" spans="1:4">
      <c r="A55">
        <v>75</v>
      </c>
      <c r="B55" t="s">
        <v>360</v>
      </c>
      <c r="C55" t="s">
        <v>357</v>
      </c>
      <c r="D55" s="3" t="s">
        <v>359</v>
      </c>
    </row>
    <row r="56" spans="1:4">
      <c r="A56">
        <v>77</v>
      </c>
      <c r="B56" t="s">
        <v>365</v>
      </c>
      <c r="C56" t="s">
        <v>362</v>
      </c>
      <c r="D56" s="3" t="s">
        <v>364</v>
      </c>
    </row>
    <row r="57" spans="1:4">
      <c r="A57">
        <v>79</v>
      </c>
      <c r="B57" t="s">
        <v>371</v>
      </c>
      <c r="C57" t="s">
        <v>366</v>
      </c>
      <c r="D57" s="3" t="s">
        <v>370</v>
      </c>
    </row>
    <row r="58" spans="1:4">
      <c r="A58">
        <v>85</v>
      </c>
      <c r="B58" t="s">
        <v>378</v>
      </c>
      <c r="C58" t="s">
        <v>376</v>
      </c>
      <c r="D58" s="3" t="s">
        <v>382</v>
      </c>
    </row>
    <row r="59" spans="1:4">
      <c r="A59">
        <v>87</v>
      </c>
      <c r="B59" t="s">
        <v>381</v>
      </c>
      <c r="C59" t="s">
        <v>379</v>
      </c>
      <c r="D59" s="3" t="s">
        <v>383</v>
      </c>
    </row>
    <row r="60" spans="1:4">
      <c r="A60">
        <v>90</v>
      </c>
      <c r="B60" t="s">
        <v>388</v>
      </c>
      <c r="C60" t="s">
        <v>385</v>
      </c>
      <c r="D60" s="3" t="s">
        <v>404</v>
      </c>
    </row>
    <row r="61" spans="1:4">
      <c r="A61">
        <v>92</v>
      </c>
      <c r="B61" t="s">
        <v>393</v>
      </c>
      <c r="C61" t="s">
        <v>390</v>
      </c>
      <c r="D61" s="3" t="s">
        <v>405</v>
      </c>
    </row>
    <row r="62" spans="1:4">
      <c r="A62">
        <v>94</v>
      </c>
      <c r="B62" t="s">
        <v>398</v>
      </c>
      <c r="C62" t="s">
        <v>395</v>
      </c>
      <c r="D62" s="3" t="s">
        <v>406</v>
      </c>
    </row>
    <row r="63" spans="1:4">
      <c r="A63">
        <v>96</v>
      </c>
      <c r="B63" t="s">
        <v>403</v>
      </c>
      <c r="C63" t="s">
        <v>400</v>
      </c>
      <c r="D63" s="3" t="s">
        <v>407</v>
      </c>
    </row>
    <row r="64" spans="1:4">
      <c r="A64">
        <v>100</v>
      </c>
      <c r="B64" t="s">
        <v>412</v>
      </c>
      <c r="C64" t="s">
        <v>409</v>
      </c>
      <c r="D64" s="3" t="s">
        <v>413</v>
      </c>
    </row>
    <row r="65" spans="1:4">
      <c r="A65">
        <v>102</v>
      </c>
      <c r="B65" t="s">
        <v>419</v>
      </c>
      <c r="C65" t="s">
        <v>415</v>
      </c>
      <c r="D65" s="3" t="s">
        <v>418</v>
      </c>
    </row>
    <row r="66" spans="1:4">
      <c r="A66">
        <v>104</v>
      </c>
      <c r="B66" t="s">
        <v>425</v>
      </c>
      <c r="C66" t="s">
        <v>421</v>
      </c>
      <c r="D66" s="3" t="s">
        <v>424</v>
      </c>
    </row>
    <row r="67" spans="1:4">
      <c r="A67">
        <v>106</v>
      </c>
      <c r="B67" t="s">
        <v>430</v>
      </c>
      <c r="C67" t="s">
        <v>427</v>
      </c>
      <c r="D67" s="3" t="s">
        <v>429</v>
      </c>
    </row>
    <row r="68" spans="1:4">
      <c r="A68">
        <v>108</v>
      </c>
      <c r="B68" t="s">
        <v>434</v>
      </c>
      <c r="C68" t="s">
        <v>431</v>
      </c>
      <c r="D68" s="3" t="s">
        <v>433</v>
      </c>
    </row>
    <row r="69" spans="1:4">
      <c r="A69">
        <v>111</v>
      </c>
      <c r="B69" t="s">
        <v>439</v>
      </c>
      <c r="C69" t="s">
        <v>436</v>
      </c>
      <c r="D69" s="3" t="s">
        <v>438</v>
      </c>
    </row>
    <row r="70" spans="1:4">
      <c r="A70">
        <v>113</v>
      </c>
      <c r="B70" t="s">
        <v>445</v>
      </c>
      <c r="C70" t="s">
        <v>441</v>
      </c>
      <c r="D70" s="3" t="s">
        <v>444</v>
      </c>
    </row>
    <row r="71" spans="1:4">
      <c r="A71">
        <v>121</v>
      </c>
      <c r="B71" t="s">
        <v>452</v>
      </c>
      <c r="C71" t="s">
        <v>458</v>
      </c>
      <c r="D71" s="3" t="s">
        <v>464</v>
      </c>
    </row>
    <row r="72" spans="1:4">
      <c r="A72">
        <v>116</v>
      </c>
      <c r="B72" t="s">
        <v>470</v>
      </c>
      <c r="C72" t="s">
        <v>466</v>
      </c>
      <c r="D72" s="3" t="s">
        <v>469</v>
      </c>
    </row>
    <row r="73" spans="1:4">
      <c r="A73">
        <v>121</v>
      </c>
      <c r="C73" s="4" t="s">
        <v>471</v>
      </c>
      <c r="D73" s="3" t="s">
        <v>462</v>
      </c>
    </row>
    <row r="74" spans="1:4">
      <c r="A74">
        <v>122</v>
      </c>
      <c r="B74" t="s">
        <v>456</v>
      </c>
      <c r="C74" s="4" t="s">
        <v>472</v>
      </c>
      <c r="D74" s="3" t="s">
        <v>463</v>
      </c>
    </row>
    <row r="75" spans="1:4">
      <c r="A75">
        <v>124</v>
      </c>
      <c r="B75" t="s">
        <v>448</v>
      </c>
      <c r="C75" s="4" t="s">
        <v>473</v>
      </c>
      <c r="D75" s="3" t="s">
        <v>461</v>
      </c>
    </row>
    <row r="76" spans="1:4">
      <c r="A76">
        <v>125</v>
      </c>
      <c r="B76" t="s">
        <v>475</v>
      </c>
      <c r="C76" s="4" t="s">
        <v>474</v>
      </c>
      <c r="D76" s="3" t="s">
        <v>464</v>
      </c>
    </row>
    <row r="77" spans="1:4">
      <c r="A77">
        <v>127</v>
      </c>
      <c r="B77" t="s">
        <v>480</v>
      </c>
      <c r="C77" s="4" t="s">
        <v>477</v>
      </c>
      <c r="D77" s="3" t="s">
        <v>481</v>
      </c>
    </row>
    <row r="78" spans="1:4">
      <c r="A78">
        <v>129</v>
      </c>
      <c r="B78" t="s">
        <v>485</v>
      </c>
      <c r="C78" s="4" t="s">
        <v>483</v>
      </c>
      <c r="D78" s="3" t="s">
        <v>504</v>
      </c>
    </row>
    <row r="79" spans="1:4">
      <c r="A79">
        <v>131</v>
      </c>
      <c r="B79" t="s">
        <v>489</v>
      </c>
      <c r="C79" s="4" t="s">
        <v>486</v>
      </c>
      <c r="D79" s="3" t="s">
        <v>505</v>
      </c>
    </row>
    <row r="80" spans="1:4">
      <c r="A80">
        <v>133</v>
      </c>
      <c r="B80" t="s">
        <v>492</v>
      </c>
      <c r="C80" s="4" t="s">
        <v>490</v>
      </c>
      <c r="D80" s="3" t="s">
        <v>506</v>
      </c>
    </row>
    <row r="81" spans="1:4">
      <c r="A81">
        <v>135</v>
      </c>
      <c r="B81" t="s">
        <v>496</v>
      </c>
      <c r="C81" s="4" t="s">
        <v>493</v>
      </c>
      <c r="D81" s="3" t="s">
        <v>507</v>
      </c>
    </row>
    <row r="82" spans="1:4">
      <c r="A82">
        <v>137</v>
      </c>
      <c r="B82" t="s">
        <v>499</v>
      </c>
      <c r="C82" s="4" t="s">
        <v>497</v>
      </c>
      <c r="D82" s="3" t="s">
        <v>508</v>
      </c>
    </row>
    <row r="83" spans="1:4">
      <c r="A83">
        <v>139</v>
      </c>
      <c r="B83" t="s">
        <v>503</v>
      </c>
      <c r="C83" s="4" t="s">
        <v>500</v>
      </c>
      <c r="D83" s="3" t="s">
        <v>509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/>
  </sheetViews>
  <sheetFormatPr baseColWidth="10" defaultColWidth="8.83203125" defaultRowHeight="14" x14ac:dyDescent="0"/>
  <cols>
    <col min="1" max="1" width="11" customWidth="1"/>
  </cols>
  <sheetData>
    <row r="1" spans="1:4">
      <c r="A1" t="s">
        <v>217</v>
      </c>
      <c r="B1" t="s">
        <v>218</v>
      </c>
      <c r="C1" t="s">
        <v>219</v>
      </c>
      <c r="D1" t="s">
        <v>220</v>
      </c>
    </row>
    <row r="2" spans="1:4">
      <c r="A2">
        <f>ROW(Sheet1!$A2:$G2)</f>
        <v>2</v>
      </c>
      <c r="B2">
        <f>IF(SUBTOTAL(103, Sheet1!$A2:$G2) &gt; 0, 1, 0)</f>
        <v>1</v>
      </c>
      <c r="C2">
        <v>1</v>
      </c>
      <c r="D2">
        <f t="shared" ref="D2:D33" si="0">IF($B2=$C2, 0, 1)</f>
        <v>0</v>
      </c>
    </row>
    <row r="3" spans="1:4">
      <c r="A3">
        <f>ROW(Sheet1!$A3:$G3)</f>
        <v>3</v>
      </c>
      <c r="B3">
        <f>IF(SUBTOTAL(103, Sheet1!$A3:$G3) &gt; 0, 1, 0)</f>
        <v>1</v>
      </c>
      <c r="C3">
        <v>1</v>
      </c>
      <c r="D3">
        <f t="shared" si="0"/>
        <v>0</v>
      </c>
    </row>
    <row r="4" spans="1:4">
      <c r="A4">
        <f>ROW(Sheet1!$A4:$G4)</f>
        <v>4</v>
      </c>
      <c r="B4">
        <f>IF(SUBTOTAL(103, Sheet1!$A4:$G4) &gt; 0, 1, 0)</f>
        <v>1</v>
      </c>
      <c r="C4">
        <v>1</v>
      </c>
      <c r="D4">
        <f t="shared" si="0"/>
        <v>0</v>
      </c>
    </row>
    <row r="5" spans="1:4">
      <c r="A5">
        <f>ROW(Sheet1!$A5:$G5)</f>
        <v>5</v>
      </c>
      <c r="B5">
        <f>IF(SUBTOTAL(103, Sheet1!$A5:$G5) &gt; 0, 1, 0)</f>
        <v>1</v>
      </c>
      <c r="C5">
        <v>1</v>
      </c>
      <c r="D5">
        <f t="shared" si="0"/>
        <v>0</v>
      </c>
    </row>
    <row r="6" spans="1:4">
      <c r="A6">
        <f>ROW(Sheet1!$A6:$G6)</f>
        <v>6</v>
      </c>
      <c r="B6">
        <f>IF(SUBTOTAL(103, Sheet1!$A6:$G6) &gt; 0, 1, 0)</f>
        <v>1</v>
      </c>
      <c r="C6">
        <v>1</v>
      </c>
      <c r="D6">
        <f t="shared" si="0"/>
        <v>0</v>
      </c>
    </row>
    <row r="7" spans="1:4">
      <c r="A7">
        <f>ROW(Sheet1!$A7:$G7)</f>
        <v>7</v>
      </c>
      <c r="B7">
        <f>IF(SUBTOTAL(103, Sheet1!$A7:$G7) &gt; 0, 1, 0)</f>
        <v>1</v>
      </c>
      <c r="C7">
        <v>1</v>
      </c>
      <c r="D7">
        <f t="shared" si="0"/>
        <v>0</v>
      </c>
    </row>
    <row r="8" spans="1:4">
      <c r="A8">
        <f>ROW(Sheet1!$A8:$G8)</f>
        <v>8</v>
      </c>
      <c r="B8">
        <f>IF(SUBTOTAL(103, Sheet1!$A8:$G8) &gt; 0, 1, 0)</f>
        <v>1</v>
      </c>
      <c r="C8">
        <v>1</v>
      </c>
      <c r="D8">
        <f t="shared" si="0"/>
        <v>0</v>
      </c>
    </row>
    <row r="9" spans="1:4">
      <c r="A9">
        <f>ROW(Sheet1!$A9:$G9)</f>
        <v>9</v>
      </c>
      <c r="B9">
        <f>IF(SUBTOTAL(103, Sheet1!$A9:$G9) &gt; 0, 1, 0)</f>
        <v>1</v>
      </c>
      <c r="C9">
        <v>1</v>
      </c>
      <c r="D9">
        <f t="shared" si="0"/>
        <v>0</v>
      </c>
    </row>
    <row r="10" spans="1:4">
      <c r="A10">
        <f>ROW(Sheet1!$A10:$G10)</f>
        <v>10</v>
      </c>
      <c r="B10">
        <f>IF(SUBTOTAL(103, Sheet1!$A10:$G10) &gt; 0, 1, 0)</f>
        <v>1</v>
      </c>
      <c r="C10">
        <v>1</v>
      </c>
      <c r="D10">
        <f t="shared" si="0"/>
        <v>0</v>
      </c>
    </row>
    <row r="11" spans="1:4">
      <c r="A11">
        <f>ROW(Sheet1!$A11:$G11)</f>
        <v>11</v>
      </c>
      <c r="B11">
        <f>IF(SUBTOTAL(103, Sheet1!$A11:$G11) &gt; 0, 1, 0)</f>
        <v>1</v>
      </c>
      <c r="C11">
        <v>1</v>
      </c>
      <c r="D11">
        <f t="shared" si="0"/>
        <v>0</v>
      </c>
    </row>
    <row r="12" spans="1:4">
      <c r="A12">
        <f>ROW(Sheet1!$A12:$G12)</f>
        <v>12</v>
      </c>
      <c r="B12">
        <f>IF(SUBTOTAL(103, Sheet1!$A12:$G12) &gt; 0, 1, 0)</f>
        <v>1</v>
      </c>
      <c r="C12">
        <v>1</v>
      </c>
      <c r="D12">
        <f t="shared" si="0"/>
        <v>0</v>
      </c>
    </row>
    <row r="13" spans="1:4">
      <c r="A13">
        <f>ROW(Sheet1!$A13:$G13)</f>
        <v>13</v>
      </c>
      <c r="B13">
        <f>IF(SUBTOTAL(103, Sheet1!$A13:$G13) &gt; 0, 1, 0)</f>
        <v>1</v>
      </c>
      <c r="C13">
        <v>1</v>
      </c>
      <c r="D13">
        <f t="shared" si="0"/>
        <v>0</v>
      </c>
    </row>
    <row r="14" spans="1:4">
      <c r="A14">
        <f>ROW(Sheet1!$A14:$G14)</f>
        <v>14</v>
      </c>
      <c r="B14">
        <f>IF(SUBTOTAL(103, Sheet1!$A14:$G14) &gt; 0, 1, 0)</f>
        <v>1</v>
      </c>
      <c r="C14">
        <v>1</v>
      </c>
      <c r="D14">
        <f t="shared" si="0"/>
        <v>0</v>
      </c>
    </row>
    <row r="15" spans="1:4">
      <c r="A15">
        <f>ROW(Sheet1!$A15:$G15)</f>
        <v>15</v>
      </c>
      <c r="B15">
        <f>IF(SUBTOTAL(103, Sheet1!$A15:$G15) &gt; 0, 1, 0)</f>
        <v>1</v>
      </c>
      <c r="C15">
        <v>1</v>
      </c>
      <c r="D15">
        <f t="shared" si="0"/>
        <v>0</v>
      </c>
    </row>
    <row r="16" spans="1:4">
      <c r="A16">
        <f>ROW(Sheet1!$A16:$G16)</f>
        <v>16</v>
      </c>
      <c r="B16">
        <f>IF(SUBTOTAL(103, Sheet1!$A16:$G16) &gt; 0, 1, 0)</f>
        <v>1</v>
      </c>
      <c r="C16">
        <v>1</v>
      </c>
      <c r="D16">
        <f t="shared" si="0"/>
        <v>0</v>
      </c>
    </row>
    <row r="17" spans="1:4">
      <c r="A17">
        <f>ROW(Sheet1!$A17:$G17)</f>
        <v>17</v>
      </c>
      <c r="B17">
        <f>IF(SUBTOTAL(103, Sheet1!$A17:$G17) &gt; 0, 1, 0)</f>
        <v>1</v>
      </c>
      <c r="C17">
        <v>1</v>
      </c>
      <c r="D17">
        <f t="shared" si="0"/>
        <v>0</v>
      </c>
    </row>
    <row r="18" spans="1:4">
      <c r="A18">
        <f>ROW(Sheet1!$A18:$G18)</f>
        <v>18</v>
      </c>
      <c r="B18">
        <f>IF(SUBTOTAL(103, Sheet1!$A18:$G18) &gt; 0, 1, 0)</f>
        <v>1</v>
      </c>
      <c r="C18">
        <v>1</v>
      </c>
      <c r="D18">
        <f t="shared" si="0"/>
        <v>0</v>
      </c>
    </row>
    <row r="19" spans="1:4">
      <c r="A19">
        <f>ROW(Sheet1!$A19:$G19)</f>
        <v>19</v>
      </c>
      <c r="B19">
        <f>IF(SUBTOTAL(103, Sheet1!$A19:$G19) &gt; 0, 1, 0)</f>
        <v>1</v>
      </c>
      <c r="C19">
        <v>1</v>
      </c>
      <c r="D19">
        <f t="shared" si="0"/>
        <v>0</v>
      </c>
    </row>
    <row r="20" spans="1:4">
      <c r="A20">
        <f>ROW(Sheet1!$A20:$G20)</f>
        <v>20</v>
      </c>
      <c r="B20">
        <f>IF(SUBTOTAL(103, Sheet1!$A20:$G20) &gt; 0, 1, 0)</f>
        <v>1</v>
      </c>
      <c r="C20">
        <v>1</v>
      </c>
      <c r="D20">
        <f t="shared" si="0"/>
        <v>0</v>
      </c>
    </row>
    <row r="21" spans="1:4">
      <c r="A21">
        <f>ROW(Sheet1!$A21:$G21)</f>
        <v>21</v>
      </c>
      <c r="B21">
        <f>IF(SUBTOTAL(103, Sheet1!$A21:$G21) &gt; 0, 1, 0)</f>
        <v>1</v>
      </c>
      <c r="C21">
        <v>1</v>
      </c>
      <c r="D21">
        <f t="shared" si="0"/>
        <v>0</v>
      </c>
    </row>
    <row r="22" spans="1:4">
      <c r="A22">
        <f>ROW(Sheet1!$A22:$G22)</f>
        <v>22</v>
      </c>
      <c r="B22">
        <f>IF(SUBTOTAL(103, Sheet1!$A22:$G22) &gt; 0, 1, 0)</f>
        <v>1</v>
      </c>
      <c r="C22">
        <v>1</v>
      </c>
      <c r="D22">
        <f t="shared" si="0"/>
        <v>0</v>
      </c>
    </row>
    <row r="23" spans="1:4">
      <c r="A23">
        <f>ROW(Sheet1!$A23:$G23)</f>
        <v>23</v>
      </c>
      <c r="B23">
        <f>IF(SUBTOTAL(103, Sheet1!$A23:$G23) &gt; 0, 1, 0)</f>
        <v>1</v>
      </c>
      <c r="C23">
        <v>1</v>
      </c>
      <c r="D23">
        <f t="shared" si="0"/>
        <v>0</v>
      </c>
    </row>
    <row r="24" spans="1:4">
      <c r="A24">
        <f>ROW(Sheet1!$A24:$G24)</f>
        <v>24</v>
      </c>
      <c r="B24">
        <f>IF(SUBTOTAL(103, Sheet1!$A24:$G24) &gt; 0, 1, 0)</f>
        <v>1</v>
      </c>
      <c r="C24">
        <v>1</v>
      </c>
      <c r="D24">
        <f t="shared" si="0"/>
        <v>0</v>
      </c>
    </row>
    <row r="25" spans="1:4">
      <c r="A25">
        <f>ROW(Sheet1!$A25:$G25)</f>
        <v>25</v>
      </c>
      <c r="B25">
        <f>IF(SUBTOTAL(103, Sheet1!$A25:$G25) &gt; 0, 1, 0)</f>
        <v>1</v>
      </c>
      <c r="C25">
        <v>1</v>
      </c>
      <c r="D25">
        <f t="shared" si="0"/>
        <v>0</v>
      </c>
    </row>
    <row r="26" spans="1:4">
      <c r="A26">
        <f>ROW(Sheet1!$A26:$G26)</f>
        <v>26</v>
      </c>
      <c r="B26">
        <f>IF(SUBTOTAL(103, Sheet1!$A26:$G26) &gt; 0, 1, 0)</f>
        <v>1</v>
      </c>
      <c r="C26">
        <v>1</v>
      </c>
      <c r="D26">
        <f t="shared" si="0"/>
        <v>0</v>
      </c>
    </row>
    <row r="27" spans="1:4">
      <c r="A27">
        <f>ROW(Sheet1!$A27:$G27)</f>
        <v>27</v>
      </c>
      <c r="B27">
        <f>IF(SUBTOTAL(103, Sheet1!$A27:$G27) &gt; 0, 1, 0)</f>
        <v>1</v>
      </c>
      <c r="C27">
        <v>1</v>
      </c>
      <c r="D27">
        <f t="shared" si="0"/>
        <v>0</v>
      </c>
    </row>
    <row r="28" spans="1:4">
      <c r="A28">
        <f>ROW(Sheet1!$A28:$G28)</f>
        <v>28</v>
      </c>
      <c r="B28">
        <f>IF(SUBTOTAL(103, Sheet1!$A28:$G28) &gt; 0, 1, 0)</f>
        <v>1</v>
      </c>
      <c r="C28">
        <v>1</v>
      </c>
      <c r="D28">
        <f t="shared" si="0"/>
        <v>0</v>
      </c>
    </row>
    <row r="29" spans="1:4">
      <c r="A29">
        <f>ROW(Sheet1!$A29:$G29)</f>
        <v>29</v>
      </c>
      <c r="B29">
        <f>IF(SUBTOTAL(103, Sheet1!$A29:$G29) &gt; 0, 1, 0)</f>
        <v>1</v>
      </c>
      <c r="C29">
        <v>1</v>
      </c>
      <c r="D29">
        <f t="shared" si="0"/>
        <v>0</v>
      </c>
    </row>
    <row r="30" spans="1:4">
      <c r="A30">
        <f>ROW(Sheet1!$A30:$G30)</f>
        <v>30</v>
      </c>
      <c r="B30">
        <f>IF(SUBTOTAL(103, Sheet1!$A30:$G30) &gt; 0, 1, 0)</f>
        <v>1</v>
      </c>
      <c r="C30">
        <v>1</v>
      </c>
      <c r="D30">
        <f t="shared" si="0"/>
        <v>0</v>
      </c>
    </row>
    <row r="31" spans="1:4">
      <c r="A31">
        <f>ROW(Sheet1!$A31:$G31)</f>
        <v>31</v>
      </c>
      <c r="B31">
        <f>IF(SUBTOTAL(103, Sheet1!$A31:$G31) &gt; 0, 1, 0)</f>
        <v>1</v>
      </c>
      <c r="C31">
        <v>1</v>
      </c>
      <c r="D31">
        <f t="shared" si="0"/>
        <v>0</v>
      </c>
    </row>
    <row r="32" spans="1:4">
      <c r="A32">
        <f>ROW(Sheet1!$A32:$G32)</f>
        <v>32</v>
      </c>
      <c r="B32">
        <f>IF(SUBTOTAL(103, Sheet1!$A32:$G32) &gt; 0, 1, 0)</f>
        <v>1</v>
      </c>
      <c r="C32">
        <v>1</v>
      </c>
      <c r="D32">
        <f t="shared" si="0"/>
        <v>0</v>
      </c>
    </row>
    <row r="33" spans="1:4">
      <c r="A33">
        <f>ROW(Sheet1!$A33:$G33)</f>
        <v>33</v>
      </c>
      <c r="B33">
        <f>IF(SUBTOTAL(103, Sheet1!$A33:$G33) &gt; 0, 1, 0)</f>
        <v>1</v>
      </c>
      <c r="C33">
        <v>1</v>
      </c>
      <c r="D33">
        <f t="shared" si="0"/>
        <v>0</v>
      </c>
    </row>
    <row r="34" spans="1:4">
      <c r="A34">
        <f>ROW(Sheet1!$A34:$G34)</f>
        <v>34</v>
      </c>
      <c r="B34">
        <f>IF(SUBTOTAL(103, Sheet1!$A34:$G34) &gt; 0, 1, 0)</f>
        <v>1</v>
      </c>
      <c r="C34">
        <v>1</v>
      </c>
      <c r="D34">
        <f t="shared" ref="D34:D54" si="1">IF($B34=$C34, 0, 1)</f>
        <v>0</v>
      </c>
    </row>
    <row r="35" spans="1:4">
      <c r="A35">
        <f>ROW(Sheet1!$A35:$G35)</f>
        <v>35</v>
      </c>
      <c r="B35">
        <f>IF(SUBTOTAL(103, Sheet1!$A35:$G35) &gt; 0, 1, 0)</f>
        <v>1</v>
      </c>
      <c r="C35">
        <v>1</v>
      </c>
      <c r="D35">
        <f t="shared" si="1"/>
        <v>0</v>
      </c>
    </row>
    <row r="36" spans="1:4">
      <c r="A36">
        <f>ROW(Sheet1!$A36:$G36)</f>
        <v>36</v>
      </c>
      <c r="B36">
        <f>IF(SUBTOTAL(103, Sheet1!$A36:$G36) &gt; 0, 1, 0)</f>
        <v>1</v>
      </c>
      <c r="C36">
        <v>1</v>
      </c>
      <c r="D36">
        <f t="shared" si="1"/>
        <v>0</v>
      </c>
    </row>
    <row r="37" spans="1:4">
      <c r="A37">
        <f>ROW(Sheet1!$A37:$G37)</f>
        <v>37</v>
      </c>
      <c r="B37">
        <f>IF(SUBTOTAL(103, Sheet1!$A37:$G37) &gt; 0, 1, 0)</f>
        <v>1</v>
      </c>
      <c r="C37">
        <v>1</v>
      </c>
      <c r="D37">
        <f t="shared" si="1"/>
        <v>0</v>
      </c>
    </row>
    <row r="38" spans="1:4">
      <c r="A38">
        <f>ROW(Sheet1!$A38:$G38)</f>
        <v>38</v>
      </c>
      <c r="B38">
        <f>IF(SUBTOTAL(103, Sheet1!$A38:$G38) &gt; 0, 1, 0)</f>
        <v>1</v>
      </c>
      <c r="C38">
        <v>1</v>
      </c>
      <c r="D38">
        <f t="shared" si="1"/>
        <v>0</v>
      </c>
    </row>
    <row r="39" spans="1:4">
      <c r="A39">
        <f>ROW(Sheet1!$A39:$G39)</f>
        <v>39</v>
      </c>
      <c r="B39">
        <f>IF(SUBTOTAL(103, Sheet1!$A39:$G39) &gt; 0, 1, 0)</f>
        <v>1</v>
      </c>
      <c r="C39">
        <v>1</v>
      </c>
      <c r="D39">
        <f t="shared" si="1"/>
        <v>0</v>
      </c>
    </row>
    <row r="40" spans="1:4">
      <c r="A40">
        <f>ROW(Sheet1!$A40:$G40)</f>
        <v>40</v>
      </c>
      <c r="B40">
        <f>IF(SUBTOTAL(103, Sheet1!$A40:$G40) &gt; 0, 1, 0)</f>
        <v>1</v>
      </c>
      <c r="C40">
        <v>1</v>
      </c>
      <c r="D40">
        <f t="shared" si="1"/>
        <v>0</v>
      </c>
    </row>
    <row r="41" spans="1:4">
      <c r="A41">
        <f>ROW(Sheet1!$A41:$G41)</f>
        <v>41</v>
      </c>
      <c r="B41">
        <f>IF(SUBTOTAL(103, Sheet1!$A41:$G41) &gt; 0, 1, 0)</f>
        <v>1</v>
      </c>
      <c r="C41">
        <v>1</v>
      </c>
      <c r="D41">
        <f t="shared" si="1"/>
        <v>0</v>
      </c>
    </row>
    <row r="42" spans="1:4">
      <c r="A42">
        <f>ROW(Sheet1!$A42:$G42)</f>
        <v>42</v>
      </c>
      <c r="B42">
        <f>IF(SUBTOTAL(103, Sheet1!$A42:$G42) &gt; 0, 1, 0)</f>
        <v>1</v>
      </c>
      <c r="C42">
        <v>1</v>
      </c>
      <c r="D42">
        <f t="shared" si="1"/>
        <v>0</v>
      </c>
    </row>
    <row r="43" spans="1:4">
      <c r="A43">
        <f>ROW(Sheet1!$A43:$G43)</f>
        <v>43</v>
      </c>
      <c r="B43">
        <f>IF(SUBTOTAL(103, Sheet1!$A43:$G43) &gt; 0, 1, 0)</f>
        <v>1</v>
      </c>
      <c r="C43">
        <v>1</v>
      </c>
      <c r="D43">
        <f t="shared" si="1"/>
        <v>0</v>
      </c>
    </row>
    <row r="44" spans="1:4">
      <c r="A44">
        <f>ROW(Sheet1!$A44:$G44)</f>
        <v>44</v>
      </c>
      <c r="B44">
        <f>IF(SUBTOTAL(103, Sheet1!$A44:$G44) &gt; 0, 1, 0)</f>
        <v>1</v>
      </c>
      <c r="C44">
        <v>1</v>
      </c>
      <c r="D44">
        <f t="shared" si="1"/>
        <v>0</v>
      </c>
    </row>
    <row r="45" spans="1:4">
      <c r="A45">
        <f>ROW(Sheet1!$A45:$G45)</f>
        <v>45</v>
      </c>
      <c r="B45">
        <f>IF(SUBTOTAL(103, Sheet1!$A45:$G45) &gt; 0, 1, 0)</f>
        <v>1</v>
      </c>
      <c r="C45">
        <v>1</v>
      </c>
      <c r="D45">
        <f t="shared" si="1"/>
        <v>0</v>
      </c>
    </row>
    <row r="46" spans="1:4">
      <c r="A46">
        <f>ROW(Sheet1!$A46:$G46)</f>
        <v>46</v>
      </c>
      <c r="B46">
        <f>IF(SUBTOTAL(103, Sheet1!$A46:$G46) &gt; 0, 1, 0)</f>
        <v>1</v>
      </c>
      <c r="C46">
        <v>1</v>
      </c>
      <c r="D46">
        <f t="shared" si="1"/>
        <v>0</v>
      </c>
    </row>
    <row r="47" spans="1:4">
      <c r="A47">
        <f>ROW(Sheet1!$A47:$G47)</f>
        <v>47</v>
      </c>
      <c r="B47">
        <f>IF(SUBTOTAL(103, Sheet1!$A47:$G47) &gt; 0, 1, 0)</f>
        <v>1</v>
      </c>
      <c r="C47">
        <v>1</v>
      </c>
      <c r="D47">
        <f t="shared" si="1"/>
        <v>0</v>
      </c>
    </row>
    <row r="48" spans="1:4">
      <c r="A48">
        <f>ROW(Sheet1!$A48:$G48)</f>
        <v>48</v>
      </c>
      <c r="B48">
        <f>IF(SUBTOTAL(103, Sheet1!$A48:$G48) &gt; 0, 1, 0)</f>
        <v>1</v>
      </c>
      <c r="C48">
        <v>1</v>
      </c>
      <c r="D48">
        <f t="shared" si="1"/>
        <v>0</v>
      </c>
    </row>
    <row r="49" spans="1:4">
      <c r="A49">
        <f>ROW(Sheet1!$A49:$G49)</f>
        <v>49</v>
      </c>
      <c r="B49">
        <f>IF(SUBTOTAL(103, Sheet1!$A49:$G49) &gt; 0, 1, 0)</f>
        <v>1</v>
      </c>
      <c r="C49">
        <v>1</v>
      </c>
      <c r="D49">
        <f t="shared" si="1"/>
        <v>0</v>
      </c>
    </row>
    <row r="50" spans="1:4">
      <c r="A50">
        <f>ROW(Sheet1!$A50:$G50)</f>
        <v>50</v>
      </c>
      <c r="B50">
        <f>IF(SUBTOTAL(103, Sheet1!$A50:$G50) &gt; 0, 1, 0)</f>
        <v>1</v>
      </c>
      <c r="C50">
        <v>1</v>
      </c>
      <c r="D50">
        <f t="shared" si="1"/>
        <v>0</v>
      </c>
    </row>
    <row r="51" spans="1:4">
      <c r="A51">
        <f>ROW(Sheet1!$A51:$G51)</f>
        <v>51</v>
      </c>
      <c r="B51">
        <f>IF(SUBTOTAL(103, Sheet1!$A51:$G51) &gt; 0, 1, 0)</f>
        <v>1</v>
      </c>
      <c r="C51">
        <v>1</v>
      </c>
      <c r="D51">
        <f t="shared" si="1"/>
        <v>0</v>
      </c>
    </row>
    <row r="52" spans="1:4">
      <c r="A52">
        <f>ROW(Sheet1!$A52:$G52)</f>
        <v>52</v>
      </c>
      <c r="B52">
        <f>IF(SUBTOTAL(103, Sheet1!$A52:$G52) &gt; 0, 1, 0)</f>
        <v>1</v>
      </c>
      <c r="C52">
        <v>1</v>
      </c>
      <c r="D52">
        <f t="shared" si="1"/>
        <v>0</v>
      </c>
    </row>
    <row r="53" spans="1:4">
      <c r="A53">
        <f>ROW(Sheet1!$A53:$G53)</f>
        <v>53</v>
      </c>
      <c r="B53">
        <f>IF(SUBTOTAL(103, Sheet1!$A53:$G53) &gt; 0, 1, 0)</f>
        <v>1</v>
      </c>
      <c r="C53">
        <v>1</v>
      </c>
      <c r="D53">
        <f t="shared" si="1"/>
        <v>0</v>
      </c>
    </row>
    <row r="54" spans="1:4">
      <c r="A54">
        <f>ROW(Sheet1!$A54:$G54)</f>
        <v>54</v>
      </c>
      <c r="B54">
        <f>IF(SUBTOTAL(103, Sheet1!$A54:$G54) &gt; 0, 1, 0)</f>
        <v>1</v>
      </c>
      <c r="C54">
        <v>1</v>
      </c>
      <c r="D54">
        <f t="shared" si="1"/>
        <v>0</v>
      </c>
    </row>
    <row r="55" spans="1:4">
      <c r="A55">
        <f>ROW(Sheet1!$A55:$G55)</f>
        <v>55</v>
      </c>
      <c r="B55">
        <f>IF(SUBTOTAL(103, Sheet1!$A55:$G55) &gt; 0, 1, 0)</f>
        <v>1</v>
      </c>
      <c r="C55">
        <v>1</v>
      </c>
      <c r="D55">
        <f t="shared" ref="D55:D66" si="2">IF($B55=$C55, 0, 1)</f>
        <v>0</v>
      </c>
    </row>
    <row r="56" spans="1:4">
      <c r="A56">
        <f>ROW(Sheet1!$A55:$G55)</f>
        <v>55</v>
      </c>
      <c r="B56">
        <f>IF(SUBTOTAL(103, Sheet1!$A55:$G55) &gt; 0, 1, 0)</f>
        <v>1</v>
      </c>
      <c r="C56">
        <v>1</v>
      </c>
      <c r="D56">
        <f t="shared" si="2"/>
        <v>0</v>
      </c>
    </row>
    <row r="57" spans="1:4">
      <c r="A57">
        <f>ROW(Sheet1!$A56:$G56)</f>
        <v>56</v>
      </c>
      <c r="B57">
        <f>IF(SUBTOTAL(103, Sheet1!$A56:$G56) &gt; 0, 1, 0)</f>
        <v>1</v>
      </c>
      <c r="C57">
        <v>1</v>
      </c>
      <c r="D57">
        <f t="shared" si="2"/>
        <v>0</v>
      </c>
    </row>
    <row r="58" spans="1:4">
      <c r="A58">
        <f>ROW(Sheet1!$A57:$G57)</f>
        <v>57</v>
      </c>
      <c r="B58">
        <f>IF(SUBTOTAL(103, Sheet1!$A57:$G57) &gt; 0, 1, 0)</f>
        <v>1</v>
      </c>
      <c r="C58">
        <v>1</v>
      </c>
      <c r="D58">
        <f t="shared" si="2"/>
        <v>0</v>
      </c>
    </row>
    <row r="59" spans="1:4">
      <c r="A59">
        <f>ROW(Sheet1!$A59:$G59)</f>
        <v>59</v>
      </c>
      <c r="B59">
        <f>IF(SUBTOTAL(103, Sheet1!$A59:$G59) &gt; 0, 1, 0)</f>
        <v>1</v>
      </c>
      <c r="C59">
        <v>1</v>
      </c>
      <c r="D59">
        <f t="shared" si="2"/>
        <v>0</v>
      </c>
    </row>
    <row r="60" spans="1:4">
      <c r="A60">
        <f>ROW(Sheet1!$A60:$G60)</f>
        <v>60</v>
      </c>
      <c r="B60">
        <f>IF(SUBTOTAL(103, Sheet1!$A60:$G60) &gt; 0, 1, 0)</f>
        <v>1</v>
      </c>
      <c r="C60">
        <v>1</v>
      </c>
      <c r="D60">
        <f t="shared" si="2"/>
        <v>0</v>
      </c>
    </row>
    <row r="61" spans="1:4">
      <c r="A61">
        <f>ROW(Sheet1!$A61:$G61)</f>
        <v>61</v>
      </c>
      <c r="B61">
        <f>IF(SUBTOTAL(103, Sheet1!$A61:$G61) &gt; 0, 1, 0)</f>
        <v>1</v>
      </c>
      <c r="C61">
        <v>1</v>
      </c>
      <c r="D61">
        <f t="shared" si="2"/>
        <v>0</v>
      </c>
    </row>
    <row r="62" spans="1:4">
      <c r="A62">
        <f>ROW(Sheet1!$A62:$G62)</f>
        <v>62</v>
      </c>
      <c r="B62">
        <f>IF(SUBTOTAL(103, Sheet1!$A62:$G62) &gt; 0, 1, 0)</f>
        <v>1</v>
      </c>
      <c r="C62">
        <v>1</v>
      </c>
      <c r="D62">
        <f t="shared" si="2"/>
        <v>0</v>
      </c>
    </row>
    <row r="63" spans="1:4">
      <c r="A63">
        <f>ROW(Sheet1!$A63:$G63)</f>
        <v>63</v>
      </c>
      <c r="B63">
        <f>IF(SUBTOTAL(103, Sheet1!$A63:$G63) &gt; 0, 1, 0)</f>
        <v>1</v>
      </c>
      <c r="C63">
        <v>1</v>
      </c>
      <c r="D63">
        <f t="shared" si="2"/>
        <v>0</v>
      </c>
    </row>
    <row r="64" spans="1:4">
      <c r="A64">
        <f>ROW(Sheet1!$A64:$G64)</f>
        <v>64</v>
      </c>
      <c r="B64">
        <f>IF(SUBTOTAL(103, Sheet1!$A64:$G64) &gt; 0, 1, 0)</f>
        <v>1</v>
      </c>
      <c r="C64">
        <v>1</v>
      </c>
      <c r="D64">
        <f t="shared" si="2"/>
        <v>0</v>
      </c>
    </row>
    <row r="65" spans="1:4">
      <c r="A65">
        <f>ROW(Sheet1!$A65:$G65)</f>
        <v>65</v>
      </c>
      <c r="B65">
        <f>IF(SUBTOTAL(103, Sheet1!$A65:$G65) &gt; 0, 1, 0)</f>
        <v>1</v>
      </c>
      <c r="C65">
        <v>1</v>
      </c>
      <c r="D65">
        <f t="shared" si="2"/>
        <v>0</v>
      </c>
    </row>
    <row r="66" spans="1:4">
      <c r="A66">
        <f>ROW(Sheet1!$A66:$G66)</f>
        <v>66</v>
      </c>
      <c r="B66">
        <f>IF(SUBTOTAL(103, Sheet1!$A66:$G66) &gt; 0, 1, 0)</f>
        <v>1</v>
      </c>
      <c r="C66">
        <v>1</v>
      </c>
      <c r="D66">
        <f t="shared" si="2"/>
        <v>0</v>
      </c>
    </row>
    <row r="67" spans="1:4">
      <c r="A67">
        <f>ROW(Sheet1!$A67:$G67)</f>
        <v>67</v>
      </c>
      <c r="B67">
        <f>IF(SUBTOTAL(103, Sheet1!$A67:$G67) &gt; 0, 1, 0)</f>
        <v>1</v>
      </c>
      <c r="C67">
        <v>1</v>
      </c>
      <c r="D67">
        <f t="shared" ref="D67:D72" si="3">IF($B67=$C67, 0, 1)</f>
        <v>0</v>
      </c>
    </row>
    <row r="68" spans="1:4">
      <c r="A68">
        <f>ROW(Sheet1!$A68:$G68)</f>
        <v>68</v>
      </c>
      <c r="B68">
        <f>IF(SUBTOTAL(103, Sheet1!$A68:$G68) &gt; 0, 1, 0)</f>
        <v>1</v>
      </c>
      <c r="C68">
        <v>1</v>
      </c>
      <c r="D68">
        <f t="shared" si="3"/>
        <v>0</v>
      </c>
    </row>
    <row r="69" spans="1:4">
      <c r="A69">
        <f>ROW(Sheet1!$A69:$G69)</f>
        <v>69</v>
      </c>
      <c r="B69">
        <f>IF(SUBTOTAL(103, Sheet1!$A69:$G69) &gt; 0, 1, 0)</f>
        <v>1</v>
      </c>
      <c r="C69">
        <v>1</v>
      </c>
      <c r="D69">
        <f t="shared" si="3"/>
        <v>0</v>
      </c>
    </row>
    <row r="70" spans="1:4">
      <c r="A70">
        <f>ROW(Sheet1!$A70:$G70)</f>
        <v>70</v>
      </c>
      <c r="B70">
        <f>IF(SUBTOTAL(103, Sheet1!$A70:$G70) &gt; 0, 1, 0)</f>
        <v>1</v>
      </c>
      <c r="C70">
        <v>1</v>
      </c>
      <c r="D70">
        <f t="shared" si="3"/>
        <v>0</v>
      </c>
    </row>
    <row r="71" spans="1:4">
      <c r="A71">
        <f>ROW(Sheet1!$A71:$G71)</f>
        <v>71</v>
      </c>
      <c r="B71">
        <f>IF(SUBTOTAL(103, Sheet1!$A71:$G71) &gt; 0, 1, 0)</f>
        <v>1</v>
      </c>
      <c r="C71">
        <v>1</v>
      </c>
      <c r="D71">
        <f t="shared" si="3"/>
        <v>0</v>
      </c>
    </row>
    <row r="72" spans="1:4">
      <c r="A72">
        <f>ROW(Sheet1!$A72:$G72)</f>
        <v>72</v>
      </c>
      <c r="B72">
        <f>IF(SUBTOTAL(103, Sheet1!$A72:$G72) &gt; 0, 1, 0)</f>
        <v>1</v>
      </c>
      <c r="C72">
        <v>1</v>
      </c>
      <c r="D72">
        <f t="shared" si="3"/>
        <v>0</v>
      </c>
    </row>
    <row r="73" spans="1:4">
      <c r="A73">
        <f>ROW(Sheet1!$A73:$G73)</f>
        <v>73</v>
      </c>
      <c r="B73">
        <f>IF(SUBTOTAL(103, Sheet1!$A73:$G73) &gt; 0, 1, 0)</f>
        <v>1</v>
      </c>
      <c r="C73">
        <v>1</v>
      </c>
      <c r="D73">
        <f t="shared" ref="D73:D75" si="4">IF($B73=$C73, 0, 1)</f>
        <v>0</v>
      </c>
    </row>
    <row r="74" spans="1:4">
      <c r="A74">
        <f>ROW(Sheet1!$A74:$G74)</f>
        <v>74</v>
      </c>
      <c r="B74">
        <f>IF(SUBTOTAL(103, Sheet1!$A74:$G74) &gt; 0, 1, 0)</f>
        <v>1</v>
      </c>
      <c r="C74">
        <v>1</v>
      </c>
      <c r="D74">
        <f t="shared" si="4"/>
        <v>0</v>
      </c>
    </row>
    <row r="75" spans="1:4">
      <c r="A75">
        <f>ROW(Sheet1!$A75:$G75)</f>
        <v>75</v>
      </c>
      <c r="B75">
        <f>IF(SUBTOTAL(103, Sheet1!$A75:$G75) &gt; 0, 1, 0)</f>
        <v>1</v>
      </c>
      <c r="C75">
        <v>1</v>
      </c>
      <c r="D75">
        <f t="shared" si="4"/>
        <v>0</v>
      </c>
    </row>
    <row r="76" spans="1:4">
      <c r="A76" t="e">
        <f>ROW(Sheet1!#REF!)</f>
        <v>#REF!</v>
      </c>
      <c r="B76" t="e">
        <f>IF(SUBTOTAL(103, Sheet1!#REF!) &gt; 0, 1, 0)</f>
        <v>#REF!</v>
      </c>
      <c r="C76">
        <v>1</v>
      </c>
      <c r="D76" t="e">
        <f t="shared" ref="D76" si="5">IF($B76=$C76, 0, 1)</f>
        <v>#REF!</v>
      </c>
    </row>
    <row r="77" spans="1:4">
      <c r="A77">
        <f>ROW(Sheet1!$A77:$G77)</f>
        <v>77</v>
      </c>
      <c r="B77">
        <f>IF(SUBTOTAL(103, Sheet1!$A77:$G77) &gt; 0, 1, 0)</f>
        <v>1</v>
      </c>
      <c r="C77">
        <v>1</v>
      </c>
      <c r="D77">
        <f t="shared" ref="D77:D82" si="6">IF($B77=$C77, 0, 1)</f>
        <v>0</v>
      </c>
    </row>
    <row r="78" spans="1:4">
      <c r="A78">
        <f>ROW(Sheet1!$A78:$G78)</f>
        <v>78</v>
      </c>
      <c r="B78">
        <f>IF(SUBTOTAL(103, Sheet1!$A78:$G78) &gt; 0, 1, 0)</f>
        <v>1</v>
      </c>
      <c r="C78">
        <v>1</v>
      </c>
      <c r="D78">
        <f t="shared" si="6"/>
        <v>0</v>
      </c>
    </row>
    <row r="79" spans="1:4">
      <c r="A79">
        <f>ROW(Sheet1!$A79:$G79)</f>
        <v>79</v>
      </c>
      <c r="B79">
        <f>IF(SUBTOTAL(103, Sheet1!$A79:$G79) &gt; 0, 1, 0)</f>
        <v>1</v>
      </c>
      <c r="C79">
        <v>1</v>
      </c>
      <c r="D79">
        <f t="shared" si="6"/>
        <v>0</v>
      </c>
    </row>
    <row r="80" spans="1:4">
      <c r="A80">
        <f>ROW(Sheet1!$A80:$G80)</f>
        <v>80</v>
      </c>
      <c r="B80">
        <f>IF(SUBTOTAL(103, Sheet1!$A80:$G80) &gt; 0, 1, 0)</f>
        <v>1</v>
      </c>
      <c r="C80">
        <v>1</v>
      </c>
      <c r="D80">
        <f t="shared" si="6"/>
        <v>0</v>
      </c>
    </row>
    <row r="81" spans="1:4">
      <c r="A81">
        <f>ROW(Sheet1!$A81:$G81)</f>
        <v>81</v>
      </c>
      <c r="B81">
        <f>IF(SUBTOTAL(103, Sheet1!$A81:$G81) &gt; 0, 1, 0)</f>
        <v>1</v>
      </c>
      <c r="C81">
        <v>1</v>
      </c>
      <c r="D81">
        <f t="shared" si="6"/>
        <v>0</v>
      </c>
    </row>
    <row r="82" spans="1:4">
      <c r="A82">
        <f>ROW(Sheet1!$A82:$G82)</f>
        <v>82</v>
      </c>
      <c r="B82">
        <f>IF(SUBTOTAL(103, Sheet1!$A82:$G82) &gt; 0, 1, 0)</f>
        <v>1</v>
      </c>
      <c r="C82">
        <v>1</v>
      </c>
      <c r="D82">
        <f t="shared" si="6"/>
        <v>0</v>
      </c>
    </row>
    <row r="83" spans="1:4">
      <c r="A83">
        <f>SUBTOTAL(103,b55a53e9_f738_44c0_a3d1_34d7c5d7029e[RowId])</f>
        <v>81</v>
      </c>
      <c r="D83" t="e">
        <f>SUM($D$2:$D$82)</f>
        <v>#REF!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>
    <row r="1" spans="1:1">
      <c r="A1" t="s">
        <v>510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Iowa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Wiggins, Dennis [ODCP]</dc:creator>
  <cp:lastModifiedBy>Chris Essig</cp:lastModifiedBy>
  <cp:lastPrinted>2016-03-23T14:59:12Z</cp:lastPrinted>
  <dcterms:created xsi:type="dcterms:W3CDTF">2015-11-30T14:35:57Z</dcterms:created>
  <dcterms:modified xsi:type="dcterms:W3CDTF">2016-06-24T14:37:33Z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bdacef89e191441585738221ccb1855b</vt:lpwstr>
  </property>
  <property fmtid="{D5CDD505-2E9C-101B-9397-08002B2CF9AE}" pid="3" name="currentMapIdIndex">
    <vt:lpwstr>3</vt:lpwstr>
  </property>
</Properties>
</file>