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Country_Rates" sheetId="2" state="visible" r:id="rId2"/>
    <sheet xmlns:r="http://schemas.openxmlformats.org/officeDocument/2006/relationships" name="HTS_Lines" sheetId="3" state="visible" r:id="rId3"/>
    <sheet xmlns:r="http://schemas.openxmlformats.org/officeDocument/2006/relationships" name="Section301_China" sheetId="4" state="visible" r:id="rId4"/>
    <sheet xmlns:r="http://schemas.openxmlformats.org/officeDocument/2006/relationships" name="Compu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CountryRates" displayName="CountryRates" ref="A1:E33" headerRowCount="1">
  <autoFilter ref="A1:E33"/>
  <tableColumns count="5">
    <tableColumn id="1" name="Country"/>
    <tableColumn id="2" name="Reciprocal_AddOn_Pct"/>
    <tableColumn id="3" name="Rule_Type"/>
    <tableColumn id="4" name="Chapter99_Code"/>
    <tableColumn id="5" name="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HTS_Lines_Table" displayName="HTS_Lines_Table" ref="A1:C2" headerRowCount="1">
  <autoFilter ref="A1:C2"/>
  <tableColumns count="3">
    <tableColumn id="1" name="HTS10"/>
    <tableColumn id="2" name="Description"/>
    <tableColumn id="3" name="BaseDuty_Pct"/>
  </tableColumns>
  <tableStyleInfo name="TableStyleMedium2" showRowStripes="1"/>
</table>
</file>

<file path=xl/tables/table3.xml><?xml version="1.0" encoding="utf-8"?>
<table xmlns="http://schemas.openxmlformats.org/spreadsheetml/2006/main" id="3" name="Sec301" displayName="Sec301" ref="A1:E2" headerRowCount="1">
  <autoFilter ref="A1:E2"/>
  <tableColumns count="5">
    <tableColumn id="1" name="HTS10"/>
    <tableColumn id="2" name="List_No"/>
    <tableColumn id="3" name="Adder_301_Pct"/>
    <tableColumn id="4" name="Exclusion_Flag"/>
    <tableColumn id="5" name="Exclusion_Ends_On"/>
  </tableColumns>
  <tableStyleInfo name="TableStyleMedium7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" t="inlineStr">
        <is>
          <t>Trump Reciprocal Tariffs – Country × Sector (HTS) Calculator</t>
        </is>
      </c>
    </row>
    <row r="2">
      <c r="A2" t="inlineStr">
        <is>
          <t>Build date (UTC): 2025-08-14 21:17:50</t>
        </is>
      </c>
    </row>
    <row r="3">
      <c r="A3" t="inlineStr"/>
    </row>
    <row r="4">
      <c r="A4" s="2" t="inlineStr">
        <is>
          <t>What this workbook does</t>
        </is>
      </c>
    </row>
    <row r="5">
      <c r="A5" t="inlineStr">
        <is>
          <t>1) Computes effective ad-valorem duty for a given HTS line and country of origin, combining:</t>
        </is>
      </c>
    </row>
    <row r="6">
      <c r="A6" t="inlineStr">
        <is>
          <t xml:space="preserve">   • Base Column 1 (General) duty you paste from the USITC HTS export;</t>
        </is>
      </c>
    </row>
    <row r="7">
      <c r="A7" t="inlineStr">
        <is>
          <t xml:space="preserve">   • The reciprocal tariff add-on (Annex II to the July 31, 2025 Executive Order);</t>
        </is>
      </c>
    </row>
    <row r="8">
      <c r="A8" t="inlineStr">
        <is>
          <t xml:space="preserve">   • China Section 301 adders (optional, if still applicable to your line);</t>
        </is>
      </c>
    </row>
    <row r="9">
      <c r="A9" t="inlineStr">
        <is>
          <t xml:space="preserve">   • Placeholders for other overlays (Section 232/201).</t>
        </is>
      </c>
    </row>
    <row r="10">
      <c r="A10" t="inlineStr"/>
    </row>
    <row r="11">
      <c r="A11" t="inlineStr">
        <is>
          <t>Key rules implemented</t>
        </is>
      </c>
    </row>
    <row r="12">
      <c r="A12" s="2" t="inlineStr">
        <is>
          <t>• European Union: top-up to 15% total if the base HTS duty is &lt; 15%; otherwise 0% add-on.</t>
        </is>
      </c>
    </row>
    <row r="13">
      <c r="A13" t="inlineStr">
        <is>
          <t>• China (incl. Hong Kong and Macau): 10% reciprocal tariff via 9903.01.25 (current suspension window; confirm dates).</t>
        </is>
      </c>
    </row>
    <row r="14">
      <c r="A14" t="inlineStr">
        <is>
          <t>• All other listed countries: fixed add-on per Annex II (e.g., VN +20%, TH +19%, UK +10%, CH +39%, PH +19%, etc.).</t>
        </is>
      </c>
    </row>
    <row r="15">
      <c r="A15" t="inlineStr">
        <is>
          <t>• Canada and Mexico: exempt per CSMS headings 9903.01.26 and 9903.01.27.</t>
        </is>
      </c>
    </row>
    <row r="16">
      <c r="A16" t="inlineStr"/>
    </row>
    <row r="17">
      <c r="A17" t="inlineStr">
        <is>
          <t>How to use</t>
        </is>
      </c>
    </row>
    <row r="18">
      <c r="A18" s="2" t="inlineStr">
        <is>
          <t>1) Paste HTS lines into the HTS_Lines sheet: HTS10, Description, BaseDuty_Pct (ad-valorem).</t>
        </is>
      </c>
    </row>
    <row r="19">
      <c r="A19" t="inlineStr">
        <is>
          <t>2) On the Compute sheet, select OriginCountry and HTS10; formulas will pull the correct add-on and compute totals.</t>
        </is>
      </c>
    </row>
    <row r="20">
      <c r="A20" t="inlineStr">
        <is>
          <t>3) Check the '9903_Code_To_File' column for the correct Chapter 99 line to transmit with your entry (per CSMS).</t>
        </is>
      </c>
    </row>
    <row r="21">
      <c r="A21" t="inlineStr">
        <is>
          <t>4) Always confirm effective dates and any product-level exceptions before filing.</t>
        </is>
      </c>
    </row>
    <row r="22">
      <c r="A22" t="inlineStr"/>
    </row>
    <row r="23">
      <c r="A23" t="inlineStr">
        <is>
          <t>Authoritative sources to validate before filing (see chat for links):</t>
        </is>
      </c>
    </row>
    <row r="24">
      <c r="A24" t="inlineStr">
        <is>
          <t>• WhiteHouse.gov – EO 14257 (Apr 2, 2025) and the July 31, 2025 EO with Annex II country codes and rates; Aug 11 China extension.</t>
        </is>
      </c>
    </row>
    <row r="25">
      <c r="A25" t="inlineStr">
        <is>
          <t>• CBP Cargo Systems Messaging Service (CSMS) – filing instructions and exemptions.</t>
        </is>
      </c>
    </row>
    <row r="26">
      <c r="A26" t="inlineStr">
        <is>
          <t>• USITC HTS – base rates and the current Chapter 99 headings (Change Record).</t>
        </is>
      </c>
    </row>
    <row r="27">
      <c r="A27" t="inlineStr">
        <is>
          <t>• USTR Section 301 (China) – Lists and current exclusions.</t>
        </is>
      </c>
    </row>
    <row r="28">
      <c r="A28" t="inlineStr"/>
    </row>
    <row r="29">
      <c r="A29" t="inlineStr">
        <is>
          <t>DISCLAIMER: This workbook is a convenience calculator. The HTS and CSMS control. Always validate against current official publications.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8" customWidth="1" min="3" max="3"/>
    <col width="22" customWidth="1" min="4" max="4"/>
    <col width="40" customWidth="1" min="5" max="5"/>
  </cols>
  <sheetData>
    <row r="1">
      <c r="A1" t="inlineStr">
        <is>
          <t>Country</t>
        </is>
      </c>
      <c r="B1" t="inlineStr">
        <is>
          <t>Reciprocal_AddOn_Pct</t>
        </is>
      </c>
      <c r="C1" t="inlineStr">
        <is>
          <t>Rule_Type</t>
        </is>
      </c>
      <c r="D1" t="inlineStr">
        <is>
          <t>Chapter99_Code</t>
        </is>
      </c>
      <c r="E1" t="inlineStr">
        <is>
          <t>Notes</t>
        </is>
      </c>
    </row>
    <row r="2">
      <c r="A2" t="inlineStr">
        <is>
          <t>European Union</t>
        </is>
      </c>
      <c r="B2" t="n">
        <v>15</v>
      </c>
      <c r="C2" t="inlineStr">
        <is>
          <t>EU_TopUp</t>
        </is>
      </c>
      <c r="D2" t="inlineStr">
        <is>
          <t>9903.02.19 (&gt;=15% base) / 9903.02.20 (&lt;15% base)</t>
        </is>
      </c>
      <c r="E2" t="inlineStr">
        <is>
          <t>Top-up to 15% total; see Annex II 9903.02.19-.20</t>
        </is>
      </c>
    </row>
    <row r="3">
      <c r="A3" t="inlineStr">
        <is>
          <t>China</t>
        </is>
      </c>
      <c r="B3" t="n">
        <v>10</v>
      </c>
      <c r="C3" t="inlineStr">
        <is>
          <t>FixedAddOn_China</t>
        </is>
      </c>
      <c r="D3" t="inlineStr">
        <is>
          <t>9903.01.25</t>
        </is>
      </c>
      <c r="E3" t="inlineStr">
        <is>
          <t>Suspension: +10% reciprocal tariff; confirm current end date</t>
        </is>
      </c>
    </row>
    <row r="4">
      <c r="A4" t="inlineStr">
        <is>
          <t>Hong Kong</t>
        </is>
      </c>
      <c r="B4" t="n">
        <v>10</v>
      </c>
      <c r="C4" t="inlineStr">
        <is>
          <t>FixedAddOn_China</t>
        </is>
      </c>
      <c r="D4" t="inlineStr">
        <is>
          <t>9903.01.25</t>
        </is>
      </c>
      <c r="E4" t="inlineStr">
        <is>
          <t>Treated same as China per CSMS</t>
        </is>
      </c>
    </row>
    <row r="5">
      <c r="A5" t="inlineStr">
        <is>
          <t>Macau</t>
        </is>
      </c>
      <c r="B5" t="n">
        <v>10</v>
      </c>
      <c r="C5" t="inlineStr">
        <is>
          <t>FixedAddOn_China</t>
        </is>
      </c>
      <c r="D5" t="inlineStr">
        <is>
          <t>9903.01.25</t>
        </is>
      </c>
      <c r="E5" t="inlineStr">
        <is>
          <t>Treated same as China per CSMS</t>
        </is>
      </c>
    </row>
    <row r="6">
      <c r="A6" t="inlineStr">
        <is>
          <t>Canada</t>
        </is>
      </c>
      <c r="B6" t="n">
        <v>0</v>
      </c>
      <c r="C6" t="inlineStr">
        <is>
          <t>Exempt</t>
        </is>
      </c>
      <c r="D6" t="inlineStr">
        <is>
          <t>9903.01.26</t>
        </is>
      </c>
      <c r="E6" t="inlineStr">
        <is>
          <t>Exempt from reciprocal tariff per CSMS</t>
        </is>
      </c>
    </row>
    <row r="7">
      <c r="A7" t="inlineStr">
        <is>
          <t>Mexico</t>
        </is>
      </c>
      <c r="B7" t="n">
        <v>0</v>
      </c>
      <c r="C7" t="inlineStr">
        <is>
          <t>Exempt</t>
        </is>
      </c>
      <c r="D7" t="inlineStr">
        <is>
          <t>9903.01.27</t>
        </is>
      </c>
      <c r="E7" t="inlineStr">
        <is>
          <t>Exempt from reciprocal tariff per CSMS</t>
        </is>
      </c>
    </row>
    <row r="8">
      <c r="A8" t="inlineStr">
        <is>
          <t>Afghanistan</t>
        </is>
      </c>
      <c r="B8" t="n">
        <v>15</v>
      </c>
      <c r="C8" t="inlineStr">
        <is>
          <t>FixedAddOn</t>
        </is>
      </c>
      <c r="D8" t="inlineStr">
        <is>
          <t>9903.02.02</t>
        </is>
      </c>
      <c r="E8" t="inlineStr"/>
    </row>
    <row r="9">
      <c r="A9" t="inlineStr">
        <is>
          <t>Algeria</t>
        </is>
      </c>
      <c r="B9" t="n">
        <v>30</v>
      </c>
      <c r="C9" t="inlineStr">
        <is>
          <t>FixedAddOn</t>
        </is>
      </c>
      <c r="D9" t="inlineStr">
        <is>
          <t>9903.02.03</t>
        </is>
      </c>
      <c r="E9" t="inlineStr"/>
    </row>
    <row r="10">
      <c r="A10" t="inlineStr">
        <is>
          <t>Angola</t>
        </is>
      </c>
      <c r="B10" t="n">
        <v>15</v>
      </c>
      <c r="C10" t="inlineStr">
        <is>
          <t>FixedAddOn</t>
        </is>
      </c>
      <c r="D10" t="inlineStr">
        <is>
          <t>9903.02.04</t>
        </is>
      </c>
      <c r="E10" t="inlineStr"/>
    </row>
    <row r="11">
      <c r="A11" t="inlineStr">
        <is>
          <t>Bangladesh</t>
        </is>
      </c>
      <c r="B11" t="n">
        <v>20</v>
      </c>
      <c r="C11" t="inlineStr">
        <is>
          <t>FixedAddOn</t>
        </is>
      </c>
      <c r="D11" t="inlineStr">
        <is>
          <t>9903.02.05</t>
        </is>
      </c>
      <c r="E11" t="inlineStr"/>
    </row>
    <row r="12">
      <c r="A12" t="inlineStr">
        <is>
          <t>Bolivia</t>
        </is>
      </c>
      <c r="B12" t="n">
        <v>15</v>
      </c>
      <c r="C12" t="inlineStr">
        <is>
          <t>FixedAddOn</t>
        </is>
      </c>
      <c r="D12" t="inlineStr">
        <is>
          <t>9903.02.06</t>
        </is>
      </c>
      <c r="E12" t="inlineStr"/>
    </row>
    <row r="13">
      <c r="A13" t="inlineStr">
        <is>
          <t>Bosnia and Herzegovina</t>
        </is>
      </c>
      <c r="B13" t="n">
        <v>30</v>
      </c>
      <c r="C13" t="inlineStr">
        <is>
          <t>FixedAddOn</t>
        </is>
      </c>
      <c r="D13" t="inlineStr">
        <is>
          <t>9903.02.07</t>
        </is>
      </c>
      <c r="E13" t="inlineStr"/>
    </row>
    <row r="14">
      <c r="A14" t="inlineStr">
        <is>
          <t>Democratic Republic of the Congo</t>
        </is>
      </c>
      <c r="B14" t="n">
        <v>15</v>
      </c>
      <c r="C14" t="inlineStr">
        <is>
          <t>FixedAddOn</t>
        </is>
      </c>
      <c r="D14" t="inlineStr"/>
      <c r="E14" t="inlineStr"/>
    </row>
    <row r="15">
      <c r="A15" t="inlineStr">
        <is>
          <t>Ecuador</t>
        </is>
      </c>
      <c r="B15" t="n">
        <v>15</v>
      </c>
      <c r="C15" t="inlineStr">
        <is>
          <t>FixedAddOn</t>
        </is>
      </c>
      <c r="D15" t="inlineStr">
        <is>
          <t>9903.02.17</t>
        </is>
      </c>
      <c r="E15" t="inlineStr"/>
    </row>
    <row r="16">
      <c r="A16" t="inlineStr">
        <is>
          <t>Equatorial Guinea</t>
        </is>
      </c>
      <c r="B16" t="n">
        <v>15</v>
      </c>
      <c r="C16" t="inlineStr">
        <is>
          <t>FixedAddOn</t>
        </is>
      </c>
      <c r="D16" t="inlineStr">
        <is>
          <t>9903.02.18</t>
        </is>
      </c>
      <c r="E16" t="inlineStr"/>
    </row>
    <row r="17">
      <c r="A17" t="inlineStr">
        <is>
          <t>Falkland Islands</t>
        </is>
      </c>
      <c r="B17" t="n">
        <v>10</v>
      </c>
      <c r="C17" t="inlineStr">
        <is>
          <t>FixedAddOn</t>
        </is>
      </c>
      <c r="D17" t="inlineStr">
        <is>
          <t>9903.02.21</t>
        </is>
      </c>
      <c r="E17" t="inlineStr"/>
    </row>
    <row r="18">
      <c r="A18" t="inlineStr">
        <is>
          <t>Philippines</t>
        </is>
      </c>
      <c r="B18" t="n">
        <v>19</v>
      </c>
      <c r="C18" t="inlineStr">
        <is>
          <t>FixedAddOn</t>
        </is>
      </c>
      <c r="D18" t="inlineStr"/>
      <c r="E18" t="inlineStr"/>
    </row>
    <row r="19">
      <c r="A19" t="inlineStr">
        <is>
          <t>Sri Lanka</t>
        </is>
      </c>
      <c r="B19" t="n">
        <v>20</v>
      </c>
      <c r="C19" t="inlineStr">
        <is>
          <t>FixedAddOn</t>
        </is>
      </c>
      <c r="D19" t="inlineStr">
        <is>
          <t>9903.02.57</t>
        </is>
      </c>
      <c r="E19" t="inlineStr"/>
    </row>
    <row r="20">
      <c r="A20" t="inlineStr">
        <is>
          <t>Switzerland</t>
        </is>
      </c>
      <c r="B20" t="n">
        <v>39</v>
      </c>
      <c r="C20" t="inlineStr">
        <is>
          <t>FixedAddOn</t>
        </is>
      </c>
      <c r="D20" t="inlineStr">
        <is>
          <t>9903.02.58</t>
        </is>
      </c>
      <c r="E20" t="inlineStr"/>
    </row>
    <row r="21">
      <c r="A21" t="inlineStr">
        <is>
          <t>Syria</t>
        </is>
      </c>
      <c r="B21" t="n">
        <v>41</v>
      </c>
      <c r="C21" t="inlineStr">
        <is>
          <t>FixedAddOn</t>
        </is>
      </c>
      <c r="D21" t="inlineStr">
        <is>
          <t>9903.02.59</t>
        </is>
      </c>
      <c r="E21" t="inlineStr"/>
    </row>
    <row r="22">
      <c r="A22" t="inlineStr">
        <is>
          <t>Taiwan</t>
        </is>
      </c>
      <c r="B22" t="n">
        <v>20</v>
      </c>
      <c r="C22" t="inlineStr">
        <is>
          <t>FixedAddOn</t>
        </is>
      </c>
      <c r="D22" t="inlineStr">
        <is>
          <t>9903.02.60</t>
        </is>
      </c>
      <c r="E22" t="inlineStr"/>
    </row>
    <row r="23">
      <c r="A23" t="inlineStr">
        <is>
          <t>Thailand</t>
        </is>
      </c>
      <c r="B23" t="n">
        <v>19</v>
      </c>
      <c r="C23" t="inlineStr">
        <is>
          <t>FixedAddOn</t>
        </is>
      </c>
      <c r="D23" t="inlineStr">
        <is>
          <t>9903.02.61</t>
        </is>
      </c>
      <c r="E23" t="inlineStr"/>
    </row>
    <row r="24">
      <c r="A24" t="inlineStr">
        <is>
          <t>Trinidad and Tobago</t>
        </is>
      </c>
      <c r="B24" t="n">
        <v>15</v>
      </c>
      <c r="C24" t="inlineStr">
        <is>
          <t>FixedAddOn</t>
        </is>
      </c>
      <c r="D24" t="inlineStr">
        <is>
          <t>9903.02.62</t>
        </is>
      </c>
      <c r="E24" t="inlineStr"/>
    </row>
    <row r="25">
      <c r="A25" t="inlineStr">
        <is>
          <t>Tunisia</t>
        </is>
      </c>
      <c r="B25" t="n">
        <v>25</v>
      </c>
      <c r="C25" t="inlineStr">
        <is>
          <t>FixedAddOn</t>
        </is>
      </c>
      <c r="D25" t="inlineStr">
        <is>
          <t>9903.02.63</t>
        </is>
      </c>
      <c r="E25" t="inlineStr"/>
    </row>
    <row r="26">
      <c r="A26" t="inlineStr">
        <is>
          <t>Turkey</t>
        </is>
      </c>
      <c r="B26" t="n">
        <v>15</v>
      </c>
      <c r="C26" t="inlineStr">
        <is>
          <t>FixedAddOn</t>
        </is>
      </c>
      <c r="D26" t="inlineStr">
        <is>
          <t>9903.02.64</t>
        </is>
      </c>
      <c r="E26" t="inlineStr"/>
    </row>
    <row r="27">
      <c r="A27" t="inlineStr">
        <is>
          <t>Uganda</t>
        </is>
      </c>
      <c r="B27" t="n">
        <v>15</v>
      </c>
      <c r="C27" t="inlineStr">
        <is>
          <t>FixedAddOn</t>
        </is>
      </c>
      <c r="D27" t="inlineStr">
        <is>
          <t>9903.02.65</t>
        </is>
      </c>
      <c r="E27" t="inlineStr"/>
    </row>
    <row r="28">
      <c r="A28" t="inlineStr">
        <is>
          <t>United Kingdom</t>
        </is>
      </c>
      <c r="B28" t="n">
        <v>10</v>
      </c>
      <c r="C28" t="inlineStr">
        <is>
          <t>FixedAddOn</t>
        </is>
      </c>
      <c r="D28" t="inlineStr">
        <is>
          <t>9903.02.66</t>
        </is>
      </c>
      <c r="E28" t="inlineStr"/>
    </row>
    <row r="29">
      <c r="A29" t="inlineStr">
        <is>
          <t>Vanuatu</t>
        </is>
      </c>
      <c r="B29" t="n">
        <v>15</v>
      </c>
      <c r="C29" t="inlineStr">
        <is>
          <t>FixedAddOn</t>
        </is>
      </c>
      <c r="D29" t="inlineStr">
        <is>
          <t>9903.02.67</t>
        </is>
      </c>
      <c r="E29" t="inlineStr"/>
    </row>
    <row r="30">
      <c r="A30" t="inlineStr">
        <is>
          <t>Venezuela</t>
        </is>
      </c>
      <c r="B30" t="n">
        <v>15</v>
      </c>
      <c r="C30" t="inlineStr">
        <is>
          <t>FixedAddOn</t>
        </is>
      </c>
      <c r="D30" t="inlineStr">
        <is>
          <t>9903.02.68</t>
        </is>
      </c>
      <c r="E30" t="inlineStr"/>
    </row>
    <row r="31">
      <c r="A31" t="inlineStr">
        <is>
          <t>Vietnam</t>
        </is>
      </c>
      <c r="B31" t="n">
        <v>20</v>
      </c>
      <c r="C31" t="inlineStr">
        <is>
          <t>FixedAddOn</t>
        </is>
      </c>
      <c r="D31" t="inlineStr">
        <is>
          <t>9903.02.69</t>
        </is>
      </c>
      <c r="E31" t="inlineStr"/>
    </row>
    <row r="32">
      <c r="A32" t="inlineStr">
        <is>
          <t>Zambia</t>
        </is>
      </c>
      <c r="B32" t="n">
        <v>15</v>
      </c>
      <c r="C32" t="inlineStr">
        <is>
          <t>FixedAddOn</t>
        </is>
      </c>
      <c r="D32" t="inlineStr">
        <is>
          <t>9903.02.70</t>
        </is>
      </c>
      <c r="E32" t="inlineStr"/>
    </row>
    <row r="33">
      <c r="A33" t="inlineStr">
        <is>
          <t>Zimbabwe</t>
        </is>
      </c>
      <c r="B33" t="n">
        <v>15</v>
      </c>
      <c r="C33" t="inlineStr">
        <is>
          <t>FixedAddOn</t>
        </is>
      </c>
      <c r="D33" t="inlineStr">
        <is>
          <t>9903.02.71</t>
        </is>
      </c>
      <c r="E3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8" customWidth="1" min="3" max="3"/>
  </cols>
  <sheetData>
    <row r="1">
      <c r="A1" t="inlineStr">
        <is>
          <t>HTS10</t>
        </is>
      </c>
      <c r="B1" t="inlineStr">
        <is>
          <t>Description</t>
        </is>
      </c>
      <c r="C1" t="inlineStr">
        <is>
          <t>BaseDuty_Pct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6" customWidth="1" min="3" max="3"/>
    <col width="16" customWidth="1" min="4" max="4"/>
    <col width="18" customWidth="1" min="5" max="5"/>
  </cols>
  <sheetData>
    <row r="1">
      <c r="A1" t="inlineStr">
        <is>
          <t>HTS10</t>
        </is>
      </c>
      <c r="B1" t="inlineStr">
        <is>
          <t>List_No</t>
        </is>
      </c>
      <c r="C1" t="inlineStr">
        <is>
          <t>Adder_301_Pct</t>
        </is>
      </c>
      <c r="D1" t="inlineStr">
        <is>
          <t>Exclusion_Flag</t>
        </is>
      </c>
      <c r="E1" t="inlineStr">
        <is>
          <t>Exclusion_Ends_On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OriginCountry</t>
        </is>
      </c>
      <c r="B1" s="2" t="inlineStr">
        <is>
          <t>HTS10</t>
        </is>
      </c>
      <c r="C1" s="2" t="inlineStr">
        <is>
          <t>BaseDuty_Pct</t>
        </is>
      </c>
      <c r="D1" s="2" t="inlineStr">
        <is>
          <t>Is_EU_Item</t>
        </is>
      </c>
      <c r="E1" s="2" t="inlineStr">
        <is>
          <t>EU_AdVal_Equivalent_Pct</t>
        </is>
      </c>
      <c r="F1" s="2" t="inlineStr">
        <is>
          <t>Reciprocal_AddOn_Pct</t>
        </is>
      </c>
      <c r="G1" s="2" t="inlineStr">
        <is>
          <t>Section301_Pct</t>
        </is>
      </c>
      <c r="H1" s="2" t="inlineStr">
        <is>
          <t>Other_Overlays_Pct</t>
        </is>
      </c>
      <c r="I1" s="2" t="inlineStr">
        <is>
          <t>EffectiveDuty_Pct</t>
        </is>
      </c>
      <c r="J1" s="2" t="inlineStr">
        <is>
          <t>9903_Code_To_File</t>
        </is>
      </c>
      <c r="K1" s="2" t="inlineStr">
        <is>
          <t>Notes</t>
        </is>
      </c>
    </row>
    <row r="2">
      <c r="A2" t="inlineStr"/>
      <c r="B2" t="inlineStr"/>
      <c r="C2" t="inlineStr"/>
      <c r="D2">
        <f>IF(A2="European Union", TRUE, FALSE)</f>
        <v/>
      </c>
      <c r="E2">
        <f>C2</f>
        <v/>
      </c>
      <c r="F2">
        <f>IF(A2="European Union", IF(C2&gt;=15%, 0, 15%-C2), IF(OR(A2="China",A2="Hong Kong",A2="Macau"), 10%, XLOOKUP(A2, Country_Rates!A:A, Country_Rates!B:B, 0)))</f>
        <v/>
      </c>
      <c r="G2" t="inlineStr"/>
      <c r="H2" t="inlineStr"/>
      <c r="I2">
        <f>IFERROR(C2+F2+0+G2+H2,"")</f>
        <v/>
      </c>
      <c r="J2">
        <f>IF(A2="European Union", IF(C2&gt;=15%, "9903.02.19", "9903.02.20"), IF(OR(A2="China",A2="Hong Kong",A2="Macau"), "9903.01.25", XLOOKUP(A2, Country_Rates!A:A, Country_Rates!D:D, "")))</f>
        <v/>
      </c>
      <c r="K2" t="inlineStr">
        <is>
          <t>Check CBP CSMS for filing order; Section 232/201 overlays not auto-computed.</t>
        </is>
      </c>
    </row>
    <row r="3">
      <c r="A3" t="inlineStr"/>
      <c r="B3" t="inlineStr"/>
      <c r="C3" t="inlineStr"/>
      <c r="D3">
        <f>IF(A3="European Union", TRUE, FALSE)</f>
        <v/>
      </c>
      <c r="E3">
        <f>C3</f>
        <v/>
      </c>
      <c r="F3">
        <f>IF(A3="European Union", IF(C3&gt;=15%, 0, 15%-C3), IF(OR(A3="China",A3="Hong Kong",A3="Macau"), 10%, XLOOKUP(A3, Country_Rates!A:A, Country_Rates!B:B, 0)))</f>
        <v/>
      </c>
      <c r="G3" t="inlineStr"/>
      <c r="H3" t="inlineStr"/>
      <c r="I3">
        <f>IFERROR(C3+F3+0+G3+H3,"")</f>
        <v/>
      </c>
      <c r="J3">
        <f>IF(A3="European Union", IF(C3&gt;=15%, "9903.02.19", "9903.02.20"), IF(OR(A3="China",A3="Hong Kong",A3="Macau"), "9903.01.25", XLOOKUP(A3, Country_Rates!A:A, Country_Rates!D:D, "")))</f>
        <v/>
      </c>
      <c r="K3" t="inlineStr">
        <is>
          <t>Check CBP CSMS for filing order; Section 232/201 overlays not auto-computed.</t>
        </is>
      </c>
    </row>
    <row r="4">
      <c r="A4" t="inlineStr"/>
      <c r="B4" t="inlineStr"/>
      <c r="C4" t="inlineStr"/>
      <c r="D4">
        <f>IF(A4="European Union", TRUE, FALSE)</f>
        <v/>
      </c>
      <c r="E4">
        <f>C4</f>
        <v/>
      </c>
      <c r="F4">
        <f>IF(A4="European Union", IF(C4&gt;=15%, 0, 15%-C4), IF(OR(A4="China",A4="Hong Kong",A4="Macau"), 10%, XLOOKUP(A4, Country_Rates!A:A, Country_Rates!B:B, 0)))</f>
        <v/>
      </c>
      <c r="G4" t="inlineStr"/>
      <c r="H4" t="inlineStr"/>
      <c r="I4">
        <f>IFERROR(C4+F4+0+G4+H4,"")</f>
        <v/>
      </c>
      <c r="J4">
        <f>IF(A4="European Union", IF(C4&gt;=15%, "9903.02.19", "9903.02.20"), IF(OR(A4="China",A4="Hong Kong",A4="Macau"), "9903.01.25", XLOOKUP(A4, Country_Rates!A:A, Country_Rates!D:D, "")))</f>
        <v/>
      </c>
      <c r="K4" t="inlineStr">
        <is>
          <t>Check CBP CSMS for filing order; Section 232/201 overlays not auto-computed.</t>
        </is>
      </c>
    </row>
    <row r="5">
      <c r="A5" t="inlineStr"/>
      <c r="B5" t="inlineStr"/>
      <c r="C5" t="inlineStr"/>
      <c r="D5">
        <f>IF(A5="European Union", TRUE, FALSE)</f>
        <v/>
      </c>
      <c r="E5">
        <f>C5</f>
        <v/>
      </c>
      <c r="F5">
        <f>IF(A5="European Union", IF(C5&gt;=15%, 0, 15%-C5), IF(OR(A5="China",A5="Hong Kong",A5="Macau"), 10%, XLOOKUP(A5, Country_Rates!A:A, Country_Rates!B:B, 0)))</f>
        <v/>
      </c>
      <c r="G5" t="inlineStr"/>
      <c r="H5" t="inlineStr"/>
      <c r="I5">
        <f>IFERROR(C5+F5+0+G5+H5,"")</f>
        <v/>
      </c>
      <c r="J5">
        <f>IF(A5="European Union", IF(C5&gt;=15%, "9903.02.19", "9903.02.20"), IF(OR(A5="China",A5="Hong Kong",A5="Macau"), "9903.01.25", XLOOKUP(A5, Country_Rates!A:A, Country_Rates!D:D, "")))</f>
        <v/>
      </c>
      <c r="K5" t="inlineStr">
        <is>
          <t>Check CBP CSMS for filing order; Section 232/201 overlays not auto-computed.</t>
        </is>
      </c>
    </row>
    <row r="6">
      <c r="A6" t="inlineStr"/>
      <c r="B6" t="inlineStr"/>
      <c r="C6" t="inlineStr"/>
      <c r="D6">
        <f>IF(A6="European Union", TRUE, FALSE)</f>
        <v/>
      </c>
      <c r="E6">
        <f>C6</f>
        <v/>
      </c>
      <c r="F6">
        <f>IF(A6="European Union", IF(C6&gt;=15%, 0, 15%-C6), IF(OR(A6="China",A6="Hong Kong",A6="Macau"), 10%, XLOOKUP(A6, Country_Rates!A:A, Country_Rates!B:B, 0)))</f>
        <v/>
      </c>
      <c r="G6" t="inlineStr"/>
      <c r="H6" t="inlineStr"/>
      <c r="I6">
        <f>IFERROR(C6+F6+0+G6+H6,"")</f>
        <v/>
      </c>
      <c r="J6">
        <f>IF(A6="European Union", IF(C6&gt;=15%, "9903.02.19", "9903.02.20"), IF(OR(A6="China",A6="Hong Kong",A6="Macau"), "9903.01.25", XLOOKUP(A6, Country_Rates!A:A, Country_Rates!D:D, "")))</f>
        <v/>
      </c>
      <c r="K6" t="inlineStr">
        <is>
          <t>Check CBP CSMS for filing order; Section 232/201 overlays not auto-computed.</t>
        </is>
      </c>
    </row>
    <row r="7">
      <c r="A7" t="inlineStr"/>
      <c r="B7" t="inlineStr"/>
      <c r="C7" t="inlineStr"/>
      <c r="D7">
        <f>IF(A7="European Union", TRUE, FALSE)</f>
        <v/>
      </c>
      <c r="E7">
        <f>C7</f>
        <v/>
      </c>
      <c r="F7">
        <f>IF(A7="European Union", IF(C7&gt;=15%, 0, 15%-C7), IF(OR(A7="China",A7="Hong Kong",A7="Macau"), 10%, XLOOKUP(A7, Country_Rates!A:A, Country_Rates!B:B, 0)))</f>
        <v/>
      </c>
      <c r="G7" t="inlineStr"/>
      <c r="H7" t="inlineStr"/>
      <c r="I7">
        <f>IFERROR(C7+F7+0+G7+H7,"")</f>
        <v/>
      </c>
      <c r="J7">
        <f>IF(A7="European Union", IF(C7&gt;=15%, "9903.02.19", "9903.02.20"), IF(OR(A7="China",A7="Hong Kong",A7="Macau"), "9903.01.25", XLOOKUP(A7, Country_Rates!A:A, Country_Rates!D:D, "")))</f>
        <v/>
      </c>
      <c r="K7" t="inlineStr">
        <is>
          <t>Check CBP CSMS for filing order; Section 232/201 overlays not auto-computed.</t>
        </is>
      </c>
    </row>
    <row r="8">
      <c r="A8" t="inlineStr"/>
      <c r="B8" t="inlineStr"/>
      <c r="C8" t="inlineStr"/>
      <c r="D8">
        <f>IF(A8="European Union", TRUE, FALSE)</f>
        <v/>
      </c>
      <c r="E8">
        <f>C8</f>
        <v/>
      </c>
      <c r="F8">
        <f>IF(A8="European Union", IF(C8&gt;=15%, 0, 15%-C8), IF(OR(A8="China",A8="Hong Kong",A8="Macau"), 10%, XLOOKUP(A8, Country_Rates!A:A, Country_Rates!B:B, 0)))</f>
        <v/>
      </c>
      <c r="G8" t="inlineStr"/>
      <c r="H8" t="inlineStr"/>
      <c r="I8">
        <f>IFERROR(C8+F8+0+G8+H8,"")</f>
        <v/>
      </c>
      <c r="J8">
        <f>IF(A8="European Union", IF(C8&gt;=15%, "9903.02.19", "9903.02.20"), IF(OR(A8="China",A8="Hong Kong",A8="Macau"), "9903.01.25", XLOOKUP(A8, Country_Rates!A:A, Country_Rates!D:D, "")))</f>
        <v/>
      </c>
      <c r="K8" t="inlineStr">
        <is>
          <t>Check CBP CSMS for filing order; Section 232/201 overlays not auto-computed.</t>
        </is>
      </c>
    </row>
    <row r="9">
      <c r="A9" t="inlineStr"/>
      <c r="B9" t="inlineStr"/>
      <c r="C9" t="inlineStr"/>
      <c r="D9">
        <f>IF(A9="European Union", TRUE, FALSE)</f>
        <v/>
      </c>
      <c r="E9">
        <f>C9</f>
        <v/>
      </c>
      <c r="F9">
        <f>IF(A9="European Union", IF(C9&gt;=15%, 0, 15%-C9), IF(OR(A9="China",A9="Hong Kong",A9="Macau"), 10%, XLOOKUP(A9, Country_Rates!A:A, Country_Rates!B:B, 0)))</f>
        <v/>
      </c>
      <c r="G9" t="inlineStr"/>
      <c r="H9" t="inlineStr"/>
      <c r="I9">
        <f>IFERROR(C9+F9+0+G9+H9,"")</f>
        <v/>
      </c>
      <c r="J9">
        <f>IF(A9="European Union", IF(C9&gt;=15%, "9903.02.19", "9903.02.20"), IF(OR(A9="China",A9="Hong Kong",A9="Macau"), "9903.01.25", XLOOKUP(A9, Country_Rates!A:A, Country_Rates!D:D, "")))</f>
        <v/>
      </c>
      <c r="K9" t="inlineStr">
        <is>
          <t>Check CBP CSMS for filing order; Section 232/201 overlays not auto-computed.</t>
        </is>
      </c>
    </row>
    <row r="10">
      <c r="A10" t="inlineStr"/>
      <c r="B10" t="inlineStr"/>
      <c r="C10" t="inlineStr"/>
      <c r="D10">
        <f>IF(A10="European Union", TRUE, FALSE)</f>
        <v/>
      </c>
      <c r="E10">
        <f>C10</f>
        <v/>
      </c>
      <c r="F10">
        <f>IF(A10="European Union", IF(C10&gt;=15%, 0, 15%-C10), IF(OR(A10="China",A10="Hong Kong",A10="Macau"), 10%, XLOOKUP(A10, Country_Rates!A:A, Country_Rates!B:B, 0)))</f>
        <v/>
      </c>
      <c r="G10" t="inlineStr"/>
      <c r="H10" t="inlineStr"/>
      <c r="I10">
        <f>IFERROR(C10+F10+0+G10+H10,"")</f>
        <v/>
      </c>
      <c r="J10">
        <f>IF(A10="European Union", IF(C10&gt;=15%, "9903.02.19", "9903.02.20"), IF(OR(A10="China",A10="Hong Kong",A10="Macau"), "9903.01.25", XLOOKUP(A10, Country_Rates!A:A, Country_Rates!D:D, "")))</f>
        <v/>
      </c>
      <c r="K10" t="inlineStr">
        <is>
          <t>Check CBP CSMS for filing order; Section 232/201 overlays not auto-computed.</t>
        </is>
      </c>
    </row>
    <row r="11">
      <c r="A11" t="inlineStr"/>
      <c r="B11" t="inlineStr"/>
      <c r="C11" t="inlineStr"/>
      <c r="D11">
        <f>IF(A11="European Union", TRUE, FALSE)</f>
        <v/>
      </c>
      <c r="E11">
        <f>C11</f>
        <v/>
      </c>
      <c r="F11">
        <f>IF(A11="European Union", IF(C11&gt;=15%, 0, 15%-C11), IF(OR(A11="China",A11="Hong Kong",A11="Macau"), 10%, XLOOKUP(A11, Country_Rates!A:A, Country_Rates!B:B, 0)))</f>
        <v/>
      </c>
      <c r="G11" t="inlineStr"/>
      <c r="H11" t="inlineStr"/>
      <c r="I11">
        <f>IFERROR(C11+F11+0+G11+H11,"")</f>
        <v/>
      </c>
      <c r="J11">
        <f>IF(A11="European Union", IF(C11&gt;=15%, "9903.02.19", "9903.02.20"), IF(OR(A11="China",A11="Hong Kong",A11="Macau"), "9903.01.25", XLOOKUP(A11, Country_Rates!A:A, Country_Rates!D:D, "")))</f>
        <v/>
      </c>
      <c r="K11" t="inlineStr">
        <is>
          <t>Check CBP CSMS for filing order; Section 232/201 overlays not auto-computed.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2025-08-14T21:17:50Z</dcterms:created>
  <dcterms:modified xmlns:dcterms="http://purl.org/dc/terms/" xmlns:xsi="http://www.w3.org/2001/XMLSchema-instance" xsi:type="dcterms:W3CDTF">2025-08-14T21:17:50Z</dcterms:modified>
</cp:coreProperties>
</file>