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omes/Downloads/"/>
    </mc:Choice>
  </mc:AlternateContent>
  <xr:revisionPtr revIDLastSave="0" documentId="8_{D5F32F5B-6F66-B54A-8FB5-CAF3294B9381}" xr6:coauthVersionLast="36" xr6:coauthVersionMax="36" xr10:uidLastSave="{00000000-0000-0000-0000-000000000000}"/>
  <bookViews>
    <workbookView xWindow="380" yWindow="460" windowWidth="28040" windowHeight="17040" xr2:uid="{E1494590-59AB-7146-A1F2-1F75C6AD1E16}"/>
  </bookViews>
  <sheets>
    <sheet name="Sheet1" sheetId="1" r:id="rId1"/>
  </sheets>
  <definedNames>
    <definedName name="_xlchart.v1.0" hidden="1">Sheet1!$B$3:$B$13</definedName>
    <definedName name="_xlchart.v1.1" hidden="1">Sheet1!$C$3:$C$13</definedName>
    <definedName name="_xlchart.v1.10" hidden="1">Sheet1!$J$3:$J$13</definedName>
    <definedName name="_xlchart.v1.11" hidden="1">Sheet1!$C$3:$C$13</definedName>
    <definedName name="_xlchart.v1.12" hidden="1">Sheet1!$G$3:$G$13</definedName>
    <definedName name="_xlchart.v1.13" hidden="1">Sheet1!$H$3:$H$13</definedName>
    <definedName name="_xlchart.v1.14" hidden="1">Sheet1!$I$3:$I$13</definedName>
    <definedName name="_xlchart.v1.15" hidden="1">Sheet1!$J$3:$J$13</definedName>
    <definedName name="_xlchart.v1.16" hidden="1">Sheet1!$C$3:$C$13</definedName>
    <definedName name="_xlchart.v1.17" hidden="1">Sheet1!$G$3:$G$13</definedName>
    <definedName name="_xlchart.v1.18" hidden="1">Sheet1!$H$3:$H$13</definedName>
    <definedName name="_xlchart.v1.19" hidden="1">Sheet1!$I$3:$I$13</definedName>
    <definedName name="_xlchart.v1.2" hidden="1">Sheet1!$D$3:$D$13</definedName>
    <definedName name="_xlchart.v1.20" hidden="1">Sheet1!$J$3:$J$13</definedName>
    <definedName name="_xlchart.v1.3" hidden="1">Sheet1!$B$3:$B$13</definedName>
    <definedName name="_xlchart.v1.4" hidden="1">Sheet1!$C$3:$C$13</definedName>
    <definedName name="_xlchart.v1.5" hidden="1">Sheet1!$D$3:$D$13</definedName>
    <definedName name="_xlchart.v1.6" hidden="1">Sheet1!$C$3:$C$13</definedName>
    <definedName name="_xlchart.v1.7" hidden="1">Sheet1!$G$3:$G$13</definedName>
    <definedName name="_xlchart.v1.8" hidden="1">Sheet1!$H$3:$H$13</definedName>
    <definedName name="_xlchart.v1.9" hidden="1">Sheet1!$I$3:$I$13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J5" i="1"/>
  <c r="J6" i="1"/>
  <c r="J7" i="1"/>
  <c r="J8" i="1"/>
  <c r="J9" i="1"/>
  <c r="J10" i="1"/>
  <c r="J11" i="1"/>
  <c r="J12" i="1"/>
  <c r="J4" i="1"/>
  <c r="I5" i="1"/>
  <c r="I6" i="1"/>
  <c r="I7" i="1"/>
  <c r="I8" i="1"/>
  <c r="I9" i="1"/>
  <c r="I10" i="1"/>
  <c r="I11" i="1"/>
  <c r="I12" i="1"/>
  <c r="I4" i="1"/>
  <c r="H4" i="1"/>
  <c r="H5" i="1"/>
  <c r="H6" i="1"/>
  <c r="H7" i="1"/>
  <c r="H8" i="1"/>
  <c r="H9" i="1"/>
  <c r="H10" i="1"/>
  <c r="H11" i="1"/>
  <c r="H12" i="1"/>
  <c r="H3" i="1"/>
  <c r="G5" i="1"/>
  <c r="G6" i="1"/>
  <c r="G7" i="1"/>
  <c r="G8" i="1"/>
  <c r="G9" i="1"/>
  <c r="G10" i="1"/>
  <c r="G11" i="1"/>
  <c r="G12" i="1"/>
  <c r="G13" i="1"/>
  <c r="G4" i="1"/>
  <c r="C16" i="1"/>
  <c r="C15" i="1"/>
  <c r="F4" i="1"/>
  <c r="F5" i="1"/>
  <c r="F6" i="1"/>
  <c r="F7" i="1"/>
  <c r="F8" i="1"/>
  <c r="F9" i="1"/>
  <c r="F10" i="1"/>
  <c r="F11" i="1"/>
  <c r="F12" i="1"/>
  <c r="F13" i="1"/>
  <c r="F3" i="1"/>
  <c r="E4" i="1"/>
  <c r="E5" i="1"/>
  <c r="E6" i="1"/>
  <c r="E7" i="1"/>
  <c r="E8" i="1"/>
  <c r="E9" i="1"/>
  <c r="E10" i="1"/>
  <c r="E11" i="1"/>
  <c r="E12" i="1"/>
  <c r="E13" i="1"/>
  <c r="E3" i="1"/>
  <c r="D4" i="1"/>
</calcChain>
</file>

<file path=xl/sharedStrings.xml><?xml version="1.0" encoding="utf-8"?>
<sst xmlns="http://schemas.openxmlformats.org/spreadsheetml/2006/main" count="13" uniqueCount="11">
  <si>
    <t>P</t>
  </si>
  <si>
    <t>y1</t>
  </si>
  <si>
    <t>x1</t>
  </si>
  <si>
    <t>x2</t>
  </si>
  <si>
    <t>y2</t>
  </si>
  <si>
    <t>P2sat</t>
  </si>
  <si>
    <t>P1sat</t>
  </si>
  <si>
    <t>lngamma1</t>
  </si>
  <si>
    <t>lngamma2</t>
  </si>
  <si>
    <t>GE/RT</t>
  </si>
  <si>
    <t>GE/x1x2RT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</si>
</sst>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P-composition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P-x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Sheet1!$C$3:$C$13</c:f>
              <c:numCache>
                <c:formatCode>General</c:formatCode>
                <c:ptCount val="11"/>
                <c:pt idx="0">
                  <c:v>0</c:v>
                </c:pt>
                <c:pt idx="1">
                  <c:v>8.9499999999999996E-2</c:v>
                </c:pt>
                <c:pt idx="2">
                  <c:v>0.1981</c:v>
                </c:pt>
                <c:pt idx="3">
                  <c:v>0.31929999999999997</c:v>
                </c:pt>
                <c:pt idx="4">
                  <c:v>0.42320000000000002</c:v>
                </c:pt>
                <c:pt idx="5">
                  <c:v>0.51190000000000002</c:v>
                </c:pt>
                <c:pt idx="6">
                  <c:v>0.60960000000000003</c:v>
                </c:pt>
                <c:pt idx="7">
                  <c:v>0.71350000000000002</c:v>
                </c:pt>
                <c:pt idx="8">
                  <c:v>0.79339999999999999</c:v>
                </c:pt>
                <c:pt idx="9">
                  <c:v>0.91020000000000001</c:v>
                </c:pt>
                <c:pt idx="10">
                  <c:v>1</c:v>
                </c:pt>
              </c:numCache>
            </c:numRef>
          </c:xVal>
          <c:yVal>
            <c:numRef>
              <c:f>Sheet1!$B$3:$B$13</c:f>
              <c:numCache>
                <c:formatCode>General</c:formatCode>
                <c:ptCount val="11"/>
                <c:pt idx="0">
                  <c:v>12.3</c:v>
                </c:pt>
                <c:pt idx="1">
                  <c:v>15.51</c:v>
                </c:pt>
                <c:pt idx="2">
                  <c:v>18.61</c:v>
                </c:pt>
                <c:pt idx="3">
                  <c:v>21.63</c:v>
                </c:pt>
                <c:pt idx="4">
                  <c:v>24.01</c:v>
                </c:pt>
                <c:pt idx="5">
                  <c:v>25.92</c:v>
                </c:pt>
                <c:pt idx="6">
                  <c:v>27.96</c:v>
                </c:pt>
                <c:pt idx="7">
                  <c:v>30.12</c:v>
                </c:pt>
                <c:pt idx="8">
                  <c:v>31.75</c:v>
                </c:pt>
                <c:pt idx="9">
                  <c:v>34.15</c:v>
                </c:pt>
                <c:pt idx="10">
                  <c:v>36.090000000000003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5C-9543-9806-BF9E58C0FFF7}"/>
            </c:ext>
          </c:extLst>
        </c:ser>
        <c:ser>
          <c:idx val="1"/>
          <c:order val="1"/>
          <c:tx>
            <c:v>P-y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Sheet1!$D$3:$D$13</c:f>
              <c:numCache>
                <c:formatCode>General</c:formatCode>
                <c:ptCount val="11"/>
                <c:pt idx="0">
                  <c:v>0</c:v>
                </c:pt>
                <c:pt idx="1">
                  <c:v>0.27160000000000001</c:v>
                </c:pt>
                <c:pt idx="2">
                  <c:v>0.45650000000000002</c:v>
                </c:pt>
                <c:pt idx="3">
                  <c:v>0.59340000000000004</c:v>
                </c:pt>
                <c:pt idx="4">
                  <c:v>0.68149999999999999</c:v>
                </c:pt>
                <c:pt idx="5">
                  <c:v>0.74399999999999999</c:v>
                </c:pt>
                <c:pt idx="6">
                  <c:v>0.80500000000000005</c:v>
                </c:pt>
                <c:pt idx="7">
                  <c:v>0.8639</c:v>
                </c:pt>
                <c:pt idx="8">
                  <c:v>0.90480000000000005</c:v>
                </c:pt>
                <c:pt idx="9">
                  <c:v>0.95899999999999996</c:v>
                </c:pt>
                <c:pt idx="10">
                  <c:v>1</c:v>
                </c:pt>
              </c:numCache>
            </c:numRef>
          </c:xVal>
          <c:yVal>
            <c:numRef>
              <c:f>Sheet1!$B$3:$B$13</c:f>
              <c:numCache>
                <c:formatCode>General</c:formatCode>
                <c:ptCount val="11"/>
                <c:pt idx="0">
                  <c:v>12.3</c:v>
                </c:pt>
                <c:pt idx="1">
                  <c:v>15.51</c:v>
                </c:pt>
                <c:pt idx="2">
                  <c:v>18.61</c:v>
                </c:pt>
                <c:pt idx="3">
                  <c:v>21.63</c:v>
                </c:pt>
                <c:pt idx="4">
                  <c:v>24.01</c:v>
                </c:pt>
                <c:pt idx="5">
                  <c:v>25.92</c:v>
                </c:pt>
                <c:pt idx="6">
                  <c:v>27.96</c:v>
                </c:pt>
                <c:pt idx="7">
                  <c:v>30.12</c:v>
                </c:pt>
                <c:pt idx="8">
                  <c:v>31.75</c:v>
                </c:pt>
                <c:pt idx="9">
                  <c:v>34.15</c:v>
                </c:pt>
                <c:pt idx="10">
                  <c:v>36.090000000000003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D05C-9543-9806-BF9E58C0F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757520"/>
        <c:axId val="1339844256"/>
      </c:scatterChart>
      <c:valAx>
        <c:axId val="134175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844256"/>
        <c:crosses val="autoZero"/>
        <c:crossBetween val="midCat"/>
      </c:valAx>
      <c:valAx>
        <c:axId val="1339844256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757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Sheet1!$C$3:$C$13</c:f>
              <c:numCache>
                <c:formatCode>General</c:formatCode>
                <c:ptCount val="11"/>
                <c:pt idx="0">
                  <c:v>0</c:v>
                </c:pt>
                <c:pt idx="1">
                  <c:v>8.9499999999999996E-2</c:v>
                </c:pt>
                <c:pt idx="2">
                  <c:v>0.1981</c:v>
                </c:pt>
                <c:pt idx="3">
                  <c:v>0.31929999999999997</c:v>
                </c:pt>
                <c:pt idx="4">
                  <c:v>0.42320000000000002</c:v>
                </c:pt>
                <c:pt idx="5">
                  <c:v>0.51190000000000002</c:v>
                </c:pt>
                <c:pt idx="6">
                  <c:v>0.60960000000000003</c:v>
                </c:pt>
                <c:pt idx="7">
                  <c:v>0.71350000000000002</c:v>
                </c:pt>
                <c:pt idx="8">
                  <c:v>0.79339999999999999</c:v>
                </c:pt>
                <c:pt idx="9">
                  <c:v>0.91020000000000001</c:v>
                </c:pt>
                <c:pt idx="10">
                  <c:v>1</c:v>
                </c:pt>
              </c:numCache>
            </c:numRef>
          </c:xVal>
          <c:yVal>
            <c:numRef>
              <c:f>Sheet1!$J$3:$J$13</c:f>
              <c:numCache>
                <c:formatCode>General</c:formatCode>
                <c:ptCount val="11"/>
                <c:pt idx="1">
                  <c:v>0.38934274559549498</c:v>
                </c:pt>
                <c:pt idx="2">
                  <c:v>0.34204798896770605</c:v>
                </c:pt>
                <c:pt idx="3">
                  <c:v>0.31242720610571773</c:v>
                </c:pt>
                <c:pt idx="4">
                  <c:v>0.29667901973553568</c:v>
                </c:pt>
                <c:pt idx="5">
                  <c:v>0.2834067135519342</c:v>
                </c:pt>
                <c:pt idx="6">
                  <c:v>0.26673631216365573</c:v>
                </c:pt>
                <c:pt idx="7">
                  <c:v>0.24843959080009273</c:v>
                </c:pt>
                <c:pt idx="8">
                  <c:v>0.2344604165498459</c:v>
                </c:pt>
                <c:pt idx="9">
                  <c:v>0.22684476735535411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7C-FF4D-8C82-5CC87F8DC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586624"/>
        <c:axId val="1372181296"/>
      </c:scatterChart>
      <c:valAx>
        <c:axId val="13755866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181296"/>
        <c:crosses val="autoZero"/>
        <c:crossBetween val="midCat"/>
      </c:valAx>
      <c:valAx>
        <c:axId val="137218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GE/x1x2RT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58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565150</xdr:colOff>
      <xdr:row>17</xdr:row>
      <xdr:rowOff>152400</xdr:rowOff>
    </xdr:from>
    <xdr:to>
      <xdr:col>6</xdr:col>
      <xdr:colOff>184150</xdr:colOff>
      <xdr:row>31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86B804-D5CF-4544-8A0C-5AADE5D93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508000</xdr:colOff>
      <xdr:row>17</xdr:row>
      <xdr:rowOff>152400</xdr:rowOff>
    </xdr:from>
    <xdr:to>
      <xdr:col>12</xdr:col>
      <xdr:colOff>127000</xdr:colOff>
      <xdr:row>31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844568-ECE2-AE44-9405-8FB60DB84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77C6-CD9D-1848-A212-EEC2409DCA93}">
  <dimension ref="A2:L16"/>
  <sheetViews>
    <sheetView tabSelected="1" workbookViewId="0">
      <selection activeCell="M10" sqref="M10"/>
    </sheetView>
  </sheetViews>
  <sheetFormatPr baseColWidth="10" defaultRowHeight="16" x14ac:dyDescent="0.2"/>
  <sheetData>
    <row r="2" spans="1:12" x14ac:dyDescent="0.2">
      <c r="B2" t="s">
        <v>0</v>
      </c>
      <c r="C2" t="s">
        <v>2</v>
      </c>
      <c r="D2" t="s">
        <v>1</v>
      </c>
      <c r="E2" t="s">
        <v>3</v>
      </c>
      <c r="F2" t="s">
        <v>4</v>
      </c>
      <c r="G2" t="s">
        <v>7</v>
      </c>
      <c r="H2" t="s">
        <v>8</v>
      </c>
      <c r="I2" t="s">
        <v>9</v>
      </c>
      <c r="J2" t="s">
        <v>10</v>
      </c>
    </row>
    <row r="3" spans="1:12" x14ac:dyDescent="0.2">
      <c r="A3" t="s">
        <v>5</v>
      </c>
      <c r="B3">
        <v>12.3</v>
      </c>
      <c r="C3">
        <v>0</v>
      </c>
      <c r="D3">
        <v>0</v>
      </c>
      <c r="E3">
        <f>1-C3</f>
        <v>1</v>
      </c>
      <c r="F3">
        <f>1-D3</f>
        <v>1</v>
      </c>
      <c r="H3">
        <f>LN(F3*B3/E3/C$16)</f>
        <v>0</v>
      </c>
    </row>
    <row r="4" spans="1:12" x14ac:dyDescent="0.2">
      <c r="B4">
        <v>15.51</v>
      </c>
      <c r="C4">
        <v>8.9499999999999996E-2</v>
      </c>
      <c r="D4">
        <f>0.2716</f>
        <v>0.27160000000000001</v>
      </c>
      <c r="E4">
        <f t="shared" ref="E4:E13" si="0">1-C4</f>
        <v>0.91049999999999998</v>
      </c>
      <c r="F4">
        <f t="shared" ref="F4:F13" si="1">1-D4</f>
        <v>0.72839999999999994</v>
      </c>
      <c r="G4">
        <f>LN(D4*B4/C4/C$15)</f>
        <v>0.26556092893748151</v>
      </c>
      <c r="H4">
        <f t="shared" ref="H4:H12" si="2">LN(F4*B4/E4/C$16)</f>
        <v>8.7421634958658942E-3</v>
      </c>
      <c r="I4">
        <f>C4*G4+E4*H4</f>
        <v>3.1727443002890487E-2</v>
      </c>
      <c r="J4">
        <f>I4/C4/E4</f>
        <v>0.38934274559549498</v>
      </c>
    </row>
    <row r="5" spans="1:12" x14ac:dyDescent="0.2">
      <c r="B5">
        <v>18.61</v>
      </c>
      <c r="C5">
        <v>0.1981</v>
      </c>
      <c r="D5">
        <v>0.45650000000000002</v>
      </c>
      <c r="E5">
        <f t="shared" si="0"/>
        <v>0.80190000000000006</v>
      </c>
      <c r="F5">
        <f t="shared" si="1"/>
        <v>0.54349999999999998</v>
      </c>
      <c r="G5">
        <f t="shared" ref="G5:G13" si="3">LN(D5*B5/C5/C$15)</f>
        <v>0.17249999832997989</v>
      </c>
      <c r="H5">
        <f t="shared" si="2"/>
        <v>2.5145603024068597E-2</v>
      </c>
      <c r="I5">
        <f t="shared" ref="I5:I12" si="4">C5*G5+E5*H5</f>
        <v>5.433650873416962E-2</v>
      </c>
      <c r="J5">
        <f t="shared" ref="J5:J12" si="5">I5/C5/E5</f>
        <v>0.34204798896770605</v>
      </c>
    </row>
    <row r="6" spans="1:12" x14ac:dyDescent="0.2">
      <c r="B6">
        <v>21.63</v>
      </c>
      <c r="C6">
        <v>0.31929999999999997</v>
      </c>
      <c r="D6">
        <v>0.59340000000000004</v>
      </c>
      <c r="E6">
        <f t="shared" si="0"/>
        <v>0.68070000000000008</v>
      </c>
      <c r="F6">
        <f t="shared" si="1"/>
        <v>0.40659999999999996</v>
      </c>
      <c r="G6">
        <f t="shared" si="3"/>
        <v>0.10780302944625537</v>
      </c>
      <c r="H6">
        <f t="shared" si="2"/>
        <v>4.9190198326935816E-2</v>
      </c>
      <c r="I6">
        <f t="shared" si="4"/>
        <v>6.7905275303334553E-2</v>
      </c>
      <c r="J6">
        <f t="shared" si="5"/>
        <v>0.31242720610571773</v>
      </c>
      <c r="L6">
        <f>0.3844-0.1881</f>
        <v>0.19630000000000003</v>
      </c>
    </row>
    <row r="7" spans="1:12" x14ac:dyDescent="0.2">
      <c r="B7">
        <v>24.01</v>
      </c>
      <c r="C7">
        <v>0.42320000000000002</v>
      </c>
      <c r="D7">
        <v>0.68149999999999999</v>
      </c>
      <c r="E7">
        <f t="shared" si="0"/>
        <v>0.57679999999999998</v>
      </c>
      <c r="F7">
        <f t="shared" si="1"/>
        <v>0.31850000000000001</v>
      </c>
      <c r="G7">
        <f t="shared" si="3"/>
        <v>6.8905962170962176E-2</v>
      </c>
      <c r="H7">
        <f t="shared" si="2"/>
        <v>7.4998036896268744E-2</v>
      </c>
      <c r="I7">
        <f t="shared" si="4"/>
        <v>7.2419870872518999E-2</v>
      </c>
      <c r="J7">
        <f t="shared" si="5"/>
        <v>0.29667901973553568</v>
      </c>
    </row>
    <row r="8" spans="1:12" x14ac:dyDescent="0.2">
      <c r="B8">
        <v>25.92</v>
      </c>
      <c r="C8">
        <v>0.51190000000000002</v>
      </c>
      <c r="D8">
        <v>0.74399999999999999</v>
      </c>
      <c r="E8">
        <f t="shared" si="0"/>
        <v>0.48809999999999998</v>
      </c>
      <c r="F8">
        <f t="shared" si="1"/>
        <v>0.25600000000000001</v>
      </c>
      <c r="G8">
        <f t="shared" si="3"/>
        <v>4.2910794198931047E-2</v>
      </c>
      <c r="H8">
        <f t="shared" si="2"/>
        <v>0.1000727506921628</v>
      </c>
      <c r="I8">
        <f t="shared" si="4"/>
        <v>7.0811545163277465E-2</v>
      </c>
      <c r="J8">
        <f t="shared" si="5"/>
        <v>0.2834067135519342</v>
      </c>
    </row>
    <row r="9" spans="1:12" x14ac:dyDescent="0.2">
      <c r="B9">
        <v>27.96</v>
      </c>
      <c r="C9">
        <v>0.60960000000000003</v>
      </c>
      <c r="D9">
        <v>0.80500000000000005</v>
      </c>
      <c r="E9">
        <f t="shared" si="0"/>
        <v>0.39039999999999997</v>
      </c>
      <c r="F9">
        <f t="shared" si="1"/>
        <v>0.19499999999999995</v>
      </c>
      <c r="G9">
        <f t="shared" si="3"/>
        <v>2.279837175703912E-2</v>
      </c>
      <c r="H9">
        <f t="shared" si="2"/>
        <v>0.1270033590120469</v>
      </c>
      <c r="I9">
        <f t="shared" si="4"/>
        <v>6.3479998781394154E-2</v>
      </c>
      <c r="J9">
        <f t="shared" si="5"/>
        <v>0.26673631216365573</v>
      </c>
    </row>
    <row r="10" spans="1:12" x14ac:dyDescent="0.2">
      <c r="B10">
        <v>30.12</v>
      </c>
      <c r="C10">
        <v>0.71350000000000002</v>
      </c>
      <c r="D10">
        <v>0.8639</v>
      </c>
      <c r="E10">
        <f t="shared" si="0"/>
        <v>0.28649999999999998</v>
      </c>
      <c r="F10">
        <f t="shared" si="1"/>
        <v>0.1361</v>
      </c>
      <c r="G10">
        <f t="shared" si="3"/>
        <v>1.0448168724942865E-2</v>
      </c>
      <c r="H10">
        <f t="shared" si="2"/>
        <v>0.15124151405594738</v>
      </c>
      <c r="I10">
        <f t="shared" si="4"/>
        <v>5.0785462162275655E-2</v>
      </c>
      <c r="J10">
        <f t="shared" si="5"/>
        <v>0.24843959080009273</v>
      </c>
    </row>
    <row r="11" spans="1:12" x14ac:dyDescent="0.2">
      <c r="B11">
        <v>31.75</v>
      </c>
      <c r="C11">
        <v>0.79339999999999999</v>
      </c>
      <c r="D11">
        <v>0.90480000000000005</v>
      </c>
      <c r="E11">
        <f t="shared" si="0"/>
        <v>0.20660000000000001</v>
      </c>
      <c r="F11">
        <f t="shared" si="1"/>
        <v>9.5199999999999951E-2</v>
      </c>
      <c r="G11">
        <f t="shared" si="3"/>
        <v>3.2633234056843783E-3</v>
      </c>
      <c r="H11">
        <f t="shared" si="2"/>
        <v>0.17348884807210954</v>
      </c>
      <c r="I11">
        <f t="shared" si="4"/>
        <v>3.8431916801767822E-2</v>
      </c>
      <c r="J11">
        <f t="shared" si="5"/>
        <v>0.2344604165498459</v>
      </c>
    </row>
    <row r="12" spans="1:12" x14ac:dyDescent="0.2">
      <c r="B12">
        <v>34.15</v>
      </c>
      <c r="C12">
        <v>0.91020000000000001</v>
      </c>
      <c r="D12">
        <v>0.95899999999999996</v>
      </c>
      <c r="E12">
        <f t="shared" si="0"/>
        <v>8.9799999999999991E-2</v>
      </c>
      <c r="F12">
        <f t="shared" si="1"/>
        <v>4.1000000000000036E-2</v>
      </c>
      <c r="G12">
        <f t="shared" si="3"/>
        <v>-3.0265133370016837E-3</v>
      </c>
      <c r="H12">
        <f t="shared" si="2"/>
        <v>0.23715041503458201</v>
      </c>
      <c r="I12">
        <f t="shared" si="4"/>
        <v>1.8541374830766528E-2</v>
      </c>
      <c r="J12">
        <f t="shared" si="5"/>
        <v>0.22684476735535411</v>
      </c>
    </row>
    <row r="13" spans="1:12" x14ac:dyDescent="0.2">
      <c r="A13" t="s">
        <v>6</v>
      </c>
      <c r="B13">
        <v>36.090000000000003</v>
      </c>
      <c r="C13">
        <v>1</v>
      </c>
      <c r="D13">
        <v>1</v>
      </c>
      <c r="E13">
        <f t="shared" si="0"/>
        <v>0</v>
      </c>
      <c r="F13">
        <f t="shared" si="1"/>
        <v>0</v>
      </c>
      <c r="G13">
        <f t="shared" si="3"/>
        <v>0</v>
      </c>
    </row>
    <row r="15" spans="1:12" x14ac:dyDescent="0.2">
      <c r="B15" t="s">
        <v>6</v>
      </c>
      <c r="C15">
        <f>36.09</f>
        <v>36.090000000000003</v>
      </c>
    </row>
    <row r="16" spans="1:12" x14ac:dyDescent="0.2">
      <c r="B16" t="s">
        <v>5</v>
      </c>
      <c r="C16">
        <f>12.3</f>
        <v>12.3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Gomes</dc:creator>
  <cp:lastModifiedBy>Joe Gomes</cp:lastModifiedBy>
  <dcterms:created xsi:type="dcterms:W3CDTF">2021-04-26T16:32:41Z</dcterms:created>
  <dcterms:modified xsi:type="dcterms:W3CDTF">2021-04-26T16:56:42Z</dcterms:modified>
</cp:coreProperties>
</file>