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Escritorio\"/>
    </mc:Choice>
  </mc:AlternateContent>
  <xr:revisionPtr revIDLastSave="0" documentId="13_ncr:1_{EE6F79B1-9D70-4624-960F-D66804EED2C9}" xr6:coauthVersionLast="47" xr6:coauthVersionMax="47" xr10:uidLastSave="{00000000-0000-0000-0000-000000000000}"/>
  <bookViews>
    <workbookView xWindow="-120" yWindow="-120" windowWidth="20730" windowHeight="11160" activeTab="1" xr2:uid="{29AC4F52-3642-4698-A63F-027D7CC6F085}"/>
  </bookViews>
  <sheets>
    <sheet name="CRONOGRAMA" sheetId="1" r:id="rId1"/>
    <sheet name="REPORTE DE AVANCE" sheetId="4" r:id="rId2"/>
    <sheet name="REPORTE DE INCIDENCIAS" sheetId="2" r:id="rId3"/>
  </sheets>
  <definedNames>
    <definedName name="_xlnm._FilterDatabase" localSheetId="1" hidden="1">'REPORTE DE AVANCE'!$AD$2:$AF$2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4" i="4" l="1"/>
  <c r="H24" i="4"/>
  <c r="L24" i="4"/>
  <c r="P24" i="4"/>
  <c r="K9" i="1"/>
  <c r="D19" i="4" s="1"/>
  <c r="K10" i="1"/>
  <c r="D20" i="4" s="1"/>
  <c r="K11" i="1"/>
  <c r="D21" i="4" s="1"/>
  <c r="K12" i="1"/>
  <c r="D22" i="4" s="1"/>
  <c r="K13" i="1"/>
  <c r="D23" i="4" s="1"/>
  <c r="K8" i="1"/>
  <c r="F14" i="1"/>
  <c r="G14" i="1"/>
  <c r="H14" i="1"/>
  <c r="I14" i="1"/>
  <c r="E14" i="1"/>
  <c r="D14" i="1"/>
  <c r="D21" i="1"/>
  <c r="E21" i="1" s="1"/>
  <c r="F21" i="1" s="1"/>
  <c r="G21" i="1" s="1"/>
  <c r="H21" i="1" s="1"/>
  <c r="I21" i="1" s="1"/>
  <c r="D20" i="1"/>
  <c r="E20" i="1" s="1"/>
  <c r="F20" i="1" s="1"/>
  <c r="G20" i="1" s="1"/>
  <c r="H20" i="1" s="1"/>
  <c r="I20" i="1" s="1"/>
  <c r="K14" i="1" l="1"/>
  <c r="D18" i="4"/>
  <c r="D24" i="4" s="1"/>
  <c r="F24" i="1" l="1"/>
  <c r="G24" i="1"/>
  <c r="F22" i="1"/>
  <c r="H24" i="1"/>
  <c r="E22" i="1"/>
  <c r="E24" i="1"/>
  <c r="I24" i="1"/>
  <c r="D24" i="1"/>
  <c r="E23" i="1"/>
  <c r="W22" i="4"/>
  <c r="W23" i="4"/>
  <c r="W18" i="4"/>
  <c r="W21" i="4"/>
  <c r="W20" i="4"/>
  <c r="W19" i="4"/>
  <c r="D25" i="1"/>
  <c r="F25" i="1"/>
  <c r="H25" i="1"/>
  <c r="H22" i="1"/>
  <c r="D23" i="1"/>
  <c r="E25" i="1"/>
  <c r="D22" i="1"/>
  <c r="I25" i="1"/>
  <c r="I23" i="1"/>
  <c r="G23" i="1"/>
  <c r="G25" i="1"/>
  <c r="G22" i="1"/>
  <c r="I22" i="1"/>
  <c r="F23" i="1"/>
  <c r="H23" i="1"/>
  <c r="Y5" i="4" l="1"/>
  <c r="AE3" i="4" s="1"/>
  <c r="W24" i="4"/>
  <c r="X5" i="4"/>
  <c r="W5" i="4"/>
  <c r="Z5" i="4" s="1"/>
  <c r="AF3" i="4" s="1"/>
  <c r="AD3" i="4" l="1"/>
  <c r="AA5" i="4"/>
</calcChain>
</file>

<file path=xl/sharedStrings.xml><?xml version="1.0" encoding="utf-8"?>
<sst xmlns="http://schemas.openxmlformats.org/spreadsheetml/2006/main" count="103" uniqueCount="67">
  <si>
    <t>FUNCIONALIDADES</t>
  </si>
  <si>
    <t>CASOS DE PRUEBAS</t>
  </si>
  <si>
    <t>PUBLICACIÓN DE IMÁGENES EN EL BLOG</t>
  </si>
  <si>
    <t>PUBLICACIÓN DE VIDEOS EN EL BLOG</t>
  </si>
  <si>
    <t>COMPARTIR BLOG EN REDES SOCIALES</t>
  </si>
  <si>
    <t>IMPRESIÓN DE CONTENIDO DEL BLOG</t>
  </si>
  <si>
    <t>CASOS EXITOSOS</t>
  </si>
  <si>
    <t>CASOS FALLIDOS</t>
  </si>
  <si>
    <t>CASOS EXITOSOS ACUMULADOS</t>
  </si>
  <si>
    <t>CASOS FALLIDOS ACUMULADOS</t>
  </si>
  <si>
    <t>L</t>
  </si>
  <si>
    <t>M</t>
  </si>
  <si>
    <t>J</t>
  </si>
  <si>
    <t>V</t>
  </si>
  <si>
    <t>PRUEBAS</t>
  </si>
  <si>
    <t>CASOS DE</t>
  </si>
  <si>
    <t>Mi</t>
  </si>
  <si>
    <t>ENVÍO DE PUBLICACIÓN POR CORREO ELECTRÓNICO</t>
  </si>
  <si>
    <t>REALIZAR UNA PUBLICACIÓN EN EL BLOG</t>
  </si>
  <si>
    <t>OBJETIVO DIARIO CASOS DE PRUEBA</t>
  </si>
  <si>
    <t>TOTAL</t>
  </si>
  <si>
    <t>100% COMPLETADO</t>
  </si>
  <si>
    <t>PORCENTAJE DE EJECUCIÓN EXITOSA ESPERADA</t>
  </si>
  <si>
    <t>PORCENTAJE DE EJECUCIÓN REAL EXITOSA</t>
  </si>
  <si>
    <t>PORCENTAJE REAL EJECUTADO</t>
  </si>
  <si>
    <t>PORCENTAJE ESPERADO EJECUTADO</t>
  </si>
  <si>
    <t>ESTADO DE AVANCE</t>
  </si>
  <si>
    <t>CASOS DE PRUEBAS EJECUTADOS</t>
  </si>
  <si>
    <t>CASOS DE PRUEBAS EXITOSOS</t>
  </si>
  <si>
    <t>CASOS DE PRUEBAS FALLIDOS</t>
  </si>
  <si>
    <t>HISTORICO DE EJECUCIÓN DE PRUEBAS</t>
  </si>
  <si>
    <t>PORCENTAJE DE CASOS FALLIDOS</t>
  </si>
  <si>
    <t>PORCENTAJE DE EJECUCIÓN PENDIENTE</t>
  </si>
  <si>
    <t>PRUEBA EJECUTADA CON ÉXITO</t>
  </si>
  <si>
    <t>PRUEBA FALLIDA</t>
  </si>
  <si>
    <t>🟥</t>
  </si>
  <si>
    <t>CASOS EJECUTADOS</t>
  </si>
  <si>
    <t>AVANCE EN PROYECTO</t>
  </si>
  <si>
    <t>ID</t>
  </si>
  <si>
    <t>Incidencia</t>
  </si>
  <si>
    <t>Media</t>
  </si>
  <si>
    <t>CP006</t>
  </si>
  <si>
    <t>CP010</t>
  </si>
  <si>
    <t>CATEGORÍA</t>
  </si>
  <si>
    <t>FECHA DE ENVÍO</t>
  </si>
  <si>
    <t>NOMBRE</t>
  </si>
  <si>
    <t>RESUMEN</t>
  </si>
  <si>
    <t>FUNCIONALIDAD</t>
  </si>
  <si>
    <t>Publicación de imagen</t>
  </si>
  <si>
    <t>Publicación de video</t>
  </si>
  <si>
    <t>Se procede a realizar la creacion de entrada (carga de imagen) en el blog y el sistema esta permitiendo cargar imágenes con formatos .gif.</t>
  </si>
  <si>
    <t>Se procede a realizar la creacion de entrada (carga de video) en el blog y el sistema esta permitiendo cargar un video de formato .wmv.</t>
  </si>
  <si>
    <t>Medio</t>
  </si>
  <si>
    <t>NIVEL DE RETRASO</t>
  </si>
  <si>
    <t>ASIGNADO A:</t>
  </si>
  <si>
    <t>CARMELO JOSÉ ARGEL MESTRA</t>
  </si>
  <si>
    <t>PRUEBA DE CONFIRMACIÓN</t>
  </si>
  <si>
    <t>PRUEBAS DE CONFIRMACIÓN</t>
  </si>
  <si>
    <t>CASOS DE CONFIRMACIÓN</t>
  </si>
  <si>
    <t>PORCENTAJE DE PRUEBAS CONFIRMADAS</t>
  </si>
  <si>
    <t>PORCENTAJE DE CASOS DE CONFIRMACIÓN</t>
  </si>
  <si>
    <t>DATOS AVANCE FINAL</t>
  </si>
  <si>
    <t>CASOS DE CONFIRMACIÓN DE PRUEBAS</t>
  </si>
  <si>
    <t>FECHA DE CONFIRMACIÓN DE PRUEBA</t>
  </si>
  <si>
    <t>Descripción</t>
  </si>
  <si>
    <t>CRONOGRAMA INICIAL DE CASOS DE PRUEBAS</t>
  </si>
  <si>
    <t>CRONOGRAMA FINAL DE EJECUCIÓN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</si>
</sst>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44D45F"/>
      <name val="Calibri"/>
      <family val="2"/>
      <scheme val="minor"/>
    </font>
    <font>
      <b/>
      <sz val="8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8"/>
      <color theme="9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D45F"/>
        <bgColor indexed="64"/>
      </patternFill>
    </fill>
    <fill>
      <patternFill patternType="solid">
        <fgColor theme="9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Dashed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16" fontId="4" fillId="2" borderId="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5" borderId="1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center" vertical="center"/>
    </xf>
    <xf numFmtId="16" fontId="4" fillId="2" borderId="10" xfId="0" applyNumberFormat="1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35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3" borderId="1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1" fillId="7" borderId="17" xfId="0" applyFont="1" applyFill="1" applyBorder="1" applyAlignment="1">
      <alignment vertical="center"/>
    </xf>
    <xf numFmtId="0" fontId="1" fillId="7" borderId="2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1" fillId="7" borderId="19" xfId="0" applyFont="1" applyFill="1" applyBorder="1" applyAlignment="1">
      <alignment vertical="center"/>
    </xf>
    <xf numFmtId="0" fontId="1" fillId="7" borderId="22" xfId="0" applyFont="1" applyFill="1" applyBorder="1" applyAlignment="1">
      <alignment vertical="center"/>
    </xf>
    <xf numFmtId="0" fontId="5" fillId="5" borderId="46" xfId="0" applyFont="1" applyFill="1" applyBorder="1" applyAlignment="1">
      <alignment horizontal="right"/>
    </xf>
    <xf numFmtId="0" fontId="6" fillId="5" borderId="12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right"/>
    </xf>
    <xf numFmtId="0" fontId="7" fillId="5" borderId="16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right"/>
    </xf>
    <xf numFmtId="0" fontId="1" fillId="7" borderId="2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" fillId="4" borderId="0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center" vertical="center"/>
    </xf>
    <xf numFmtId="16" fontId="3" fillId="4" borderId="0" xfId="0" applyNumberFormat="1" applyFont="1" applyFill="1" applyBorder="1" applyAlignment="1">
      <alignment horizontal="center" vertical="center"/>
    </xf>
    <xf numFmtId="16" fontId="4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 applyBorder="1"/>
    <xf numFmtId="0" fontId="2" fillId="4" borderId="55" xfId="0" applyFont="1" applyFill="1" applyBorder="1"/>
    <xf numFmtId="0" fontId="2" fillId="4" borderId="55" xfId="0" applyFont="1" applyFill="1" applyBorder="1" applyAlignment="1">
      <alignment vertical="center"/>
    </xf>
    <xf numFmtId="10" fontId="2" fillId="4" borderId="55" xfId="0" applyNumberFormat="1" applyFont="1" applyFill="1" applyBorder="1"/>
    <xf numFmtId="10" fontId="2" fillId="4" borderId="55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right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9" fillId="2" borderId="44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0" fillId="4" borderId="40" xfId="0" applyFill="1" applyBorder="1"/>
    <xf numFmtId="0" fontId="0" fillId="4" borderId="54" xfId="0" applyFill="1" applyBorder="1"/>
    <xf numFmtId="0" fontId="0" fillId="4" borderId="54" xfId="0" applyFill="1" applyBorder="1" applyAlignment="1">
      <alignment vertical="center"/>
    </xf>
    <xf numFmtId="0" fontId="0" fillId="4" borderId="43" xfId="0" applyFill="1" applyBorder="1"/>
    <xf numFmtId="0" fontId="0" fillId="4" borderId="42" xfId="0" applyFill="1" applyBorder="1"/>
    <xf numFmtId="0" fontId="0" fillId="4" borderId="45" xfId="0" applyFill="1" applyBorder="1"/>
    <xf numFmtId="0" fontId="0" fillId="4" borderId="45" xfId="0" applyFill="1" applyBorder="1" applyAlignment="1">
      <alignment vertical="center"/>
    </xf>
    <xf numFmtId="0" fontId="0" fillId="4" borderId="56" xfId="0" applyFill="1" applyBorder="1"/>
    <xf numFmtId="0" fontId="0" fillId="4" borderId="41" xfId="0" applyFill="1" applyBorder="1"/>
    <xf numFmtId="0" fontId="0" fillId="4" borderId="4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33" xfId="0" applyFill="1" applyBorder="1" applyAlignment="1">
      <alignment horizontal="center" vertical="center"/>
    </xf>
    <xf numFmtId="0" fontId="0" fillId="4" borderId="33" xfId="0" applyFill="1" applyBorder="1"/>
    <xf numFmtId="0" fontId="1" fillId="4" borderId="0" xfId="0" applyFont="1" applyFill="1" applyBorder="1" applyAlignment="1">
      <alignment horizontal="center" vertical="center"/>
    </xf>
    <xf numFmtId="0" fontId="10" fillId="4" borderId="4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47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53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16" fontId="4" fillId="2" borderId="23" xfId="0" applyNumberFormat="1" applyFont="1" applyFill="1" applyBorder="1" applyAlignment="1">
      <alignment horizontal="center" vertical="center"/>
    </xf>
    <xf numFmtId="16" fontId="4" fillId="2" borderId="20" xfId="0" applyNumberFormat="1" applyFont="1" applyFill="1" applyBorder="1" applyAlignment="1">
      <alignment horizontal="center" vertical="center"/>
    </xf>
    <xf numFmtId="16" fontId="4" fillId="2" borderId="24" xfId="0" applyNumberFormat="1" applyFont="1" applyFill="1" applyBorder="1" applyAlignment="1">
      <alignment horizontal="center" vertical="center"/>
    </xf>
    <xf numFmtId="16" fontId="3" fillId="2" borderId="40" xfId="0" applyNumberFormat="1" applyFont="1" applyFill="1" applyBorder="1" applyAlignment="1">
      <alignment horizontal="center" vertical="center"/>
    </xf>
    <xf numFmtId="16" fontId="3" fillId="2" borderId="41" xfId="0" applyNumberFormat="1" applyFont="1" applyFill="1" applyBorder="1" applyAlignment="1">
      <alignment horizontal="center" vertical="center"/>
    </xf>
    <xf numFmtId="16" fontId="3" fillId="2" borderId="42" xfId="0" applyNumberFormat="1" applyFont="1" applyFill="1" applyBorder="1" applyAlignment="1">
      <alignment horizontal="center" vertical="center"/>
    </xf>
    <xf numFmtId="16" fontId="3" fillId="2" borderId="21" xfId="0" applyNumberFormat="1" applyFont="1" applyFill="1" applyBorder="1" applyAlignment="1">
      <alignment horizontal="center" vertical="center"/>
    </xf>
    <xf numFmtId="16" fontId="3" fillId="2" borderId="19" xfId="0" applyNumberFormat="1" applyFont="1" applyFill="1" applyBorder="1" applyAlignment="1">
      <alignment horizontal="center" vertical="center"/>
    </xf>
    <xf numFmtId="16" fontId="3" fillId="2" borderId="22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0" borderId="38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 wrapText="1"/>
    </xf>
    <xf numFmtId="165" fontId="1" fillId="4" borderId="0" xfId="0" applyNumberFormat="1" applyFont="1" applyFill="1" applyAlignment="1">
      <alignment horizontal="center" vertical="center"/>
    </xf>
    <xf numFmtId="0" fontId="1" fillId="6" borderId="17" xfId="0" applyFont="1" applyFill="1" applyBorder="1" applyAlignment="1">
      <alignment vertical="center"/>
    </xf>
    <xf numFmtId="0" fontId="1" fillId="7" borderId="30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vertical="center"/>
    </xf>
    <xf numFmtId="0" fontId="1" fillId="7" borderId="24" xfId="0" applyFont="1" applyFill="1" applyBorder="1" applyAlignment="1">
      <alignment vertical="center"/>
    </xf>
    <xf numFmtId="0" fontId="13" fillId="5" borderId="7" xfId="0" applyFont="1" applyFill="1" applyBorder="1" applyAlignment="1">
      <alignment horizontal="center"/>
    </xf>
    <xf numFmtId="0" fontId="1" fillId="8" borderId="17" xfId="0" applyFont="1" applyFill="1" applyBorder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1" fillId="0" borderId="15" xfId="0" applyFont="1" applyBorder="1" applyAlignment="1">
      <alignment horizontal="left" vertical="center"/>
    </xf>
    <xf numFmtId="0" fontId="1" fillId="0" borderId="57" xfId="0" applyFont="1" applyFill="1" applyBorder="1" applyAlignment="1">
      <alignment vertical="center"/>
    </xf>
    <xf numFmtId="0" fontId="1" fillId="8" borderId="31" xfId="0" applyFont="1" applyFill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26" xfId="0" applyFont="1" applyFill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5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Fill="1" applyBorder="1" applyAlignment="1">
      <alignment vertical="center"/>
    </xf>
    <xf numFmtId="0" fontId="1" fillId="0" borderId="57" xfId="0" applyFont="1" applyBorder="1" applyAlignment="1">
      <alignment horizontal="center" vertical="center"/>
    </xf>
    <xf numFmtId="0" fontId="1" fillId="7" borderId="31" xfId="0" applyFont="1" applyFill="1" applyBorder="1" applyAlignment="1">
      <alignment vertical="center"/>
    </xf>
    <xf numFmtId="0" fontId="1" fillId="0" borderId="58" xfId="0" applyFont="1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0" fillId="3" borderId="3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32" xfId="0" applyBorder="1" applyAlignment="1">
      <alignment horizontal="center"/>
    </xf>
    <xf numFmtId="16" fontId="1" fillId="2" borderId="62" xfId="0" applyNumberFormat="1" applyFont="1" applyFill="1" applyBorder="1" applyAlignment="1">
      <alignment horizontal="center" vertical="center"/>
    </xf>
    <xf numFmtId="16" fontId="1" fillId="2" borderId="63" xfId="0" applyNumberFormat="1" applyFont="1" applyFill="1" applyBorder="1" applyAlignment="1">
      <alignment horizontal="center" vertical="center"/>
    </xf>
    <xf numFmtId="16" fontId="1" fillId="2" borderId="6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 wrapText="1"/>
    </xf>
    <xf numFmtId="0" fontId="3" fillId="2" borderId="66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wrapText="1"/>
    </xf>
    <xf numFmtId="0" fontId="3" fillId="2" borderId="44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14" fontId="0" fillId="0" borderId="5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CFAA4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CFAA4"/>
      <color rgb="FF44D45F"/>
      <color rgb="FFF6F66A"/>
      <color rgb="FF63E3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 Nova Light" panose="020B0304020202020204" pitchFamily="34" charset="0"/>
                <a:ea typeface="+mn-ea"/>
                <a:cs typeface="+mn-cs"/>
              </a:defRPr>
            </a:pPr>
            <a:r>
              <a:rPr lang="es-CO" sz="1600" b="1">
                <a:latin typeface="Arial Nova Light" panose="020B0304020202020204" pitchFamily="34" charset="0"/>
              </a:rPr>
              <a:t>GRÁFICO</a:t>
            </a:r>
            <a:r>
              <a:rPr lang="es-CO" sz="1600" b="1" baseline="0">
                <a:latin typeface="Arial Nova Light" panose="020B0304020202020204" pitchFamily="34" charset="0"/>
              </a:rPr>
              <a:t> DE AVANCE FINAL</a:t>
            </a:r>
            <a:endParaRPr lang="es-CO" sz="1600" b="1">
              <a:latin typeface="Arial Nova Light" panose="020B03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 Nova Light" panose="020B0304020202020204" pitchFamily="34" charset="0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1185006564108158"/>
          <c:w val="0.63104487170157331"/>
          <c:h val="0.73917935013381419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rgbClr val="44D45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0EE-43BE-8D52-EAD52A3D40A2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60EE-43BE-8D52-EAD52A3D40A2}"/>
              </c:ext>
            </c:extLst>
          </c:dPt>
          <c:dPt>
            <c:idx val="2"/>
            <c:bubble3D val="0"/>
            <c:spPr>
              <a:solidFill>
                <a:srgbClr val="F6F66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0EE-43BE-8D52-EAD52A3D40A2}"/>
              </c:ext>
            </c:extLst>
          </c:dPt>
          <c:dLbls>
            <c:dLbl>
              <c:idx val="2"/>
              <c:layout>
                <c:manualLayout>
                  <c:x val="-1.0936132983377078E-6"/>
                  <c:y val="7.664423559253054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EE-43BE-8D52-EAD52A3D40A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'REPORTE DE AVANCE'!$AD$2:$AF$2</c:f>
              <c:strCache>
                <c:ptCount val="3"/>
                <c:pt idx="0">
                  <c:v>PORCENTAJE DE EJECUCIÓN REAL EXITOSA</c:v>
                </c:pt>
                <c:pt idx="1">
                  <c:v>PORCENTAJE DE PRUEBAS CONFIRMADAS</c:v>
                </c:pt>
                <c:pt idx="2">
                  <c:v>PORCENTAJE DE EJECUCIÓN PENDIENTE</c:v>
                </c:pt>
              </c:strCache>
            </c:strRef>
          </c:cat>
          <c:val>
            <c:numRef>
              <c:f>'REPORTE DE AVANCE'!$AD$3:$AF$3</c:f>
              <c:numCache>
                <c:formatCode>0.00%</c:formatCode>
                <c:ptCount val="3"/>
                <c:pt idx="0">
                  <c:v>0.89473684210526327</c:v>
                </c:pt>
                <c:pt idx="1">
                  <c:v>0.10526315789473684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E-43BE-8D52-EAD52A3D40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ayout>
        <c:manualLayout>
          <c:xMode val="edge"/>
          <c:yMode val="edge"/>
          <c:x val="0.60466119860017498"/>
          <c:y val="0.32974372995042284"/>
          <c:w val="0.35367213473315839"/>
          <c:h val="0.4594940215806357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0800000" scaled="1"/>
      <a:tileRect/>
    </a:gradFill>
    <a:ln w="9525" cap="flat" cmpd="sng" algn="ctr">
      <a:solidFill>
        <a:schemeClr val="tx1"/>
      </a:solidFill>
      <a:round/>
    </a:ln>
    <a:effectLst>
      <a:glow rad="228600">
        <a:schemeClr val="accent3">
          <a:satMod val="175000"/>
          <a:alpha val="40000"/>
        </a:schemeClr>
      </a:glo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2</xdr:row>
      <xdr:rowOff>0</xdr:rowOff>
    </xdr:from>
    <xdr:to>
      <xdr:col>2</xdr:col>
      <xdr:colOff>2419351</xdr:colOff>
      <xdr:row>5</xdr:row>
      <xdr:rowOff>149818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24B76B-8F35-4F49-BE8B-808EF23F29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50" r="18122"/>
        <a:stretch/>
      </xdr:blipFill>
      <xdr:spPr>
        <a:xfrm>
          <a:off x="190500" y="0"/>
          <a:ext cx="2228851" cy="749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190500</xdr:colOff>
      <xdr:row>6</xdr:row>
      <xdr:rowOff>138110</xdr:rowOff>
    </xdr:from>
    <xdr:to>
      <xdr:col>28</xdr:col>
      <xdr:colOff>542925</xdr:colOff>
      <xdr:row>21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212CE9-0FEE-1ADA-81A2-BD6F23173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371474</xdr:colOff>
      <xdr:row>9</xdr:row>
      <xdr:rowOff>104774</xdr:rowOff>
    </xdr:from>
    <xdr:to>
      <xdr:col>15</xdr:col>
      <xdr:colOff>157432</xdr:colOff>
      <xdr:row>15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3657B54-43A3-1341-33EC-A7F3300ED1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50" r="18122"/>
        <a:stretch/>
      </xdr:blipFill>
      <xdr:spPr>
        <a:xfrm>
          <a:off x="2657474" y="1876424"/>
          <a:ext cx="2519633" cy="8477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200026</xdr:colOff>
      <xdr:row>0</xdr:row>
      <xdr:rowOff>1</xdr:rowOff>
    </xdr:from>
    <xdr:to>
      <xdr:col>3</xdr:col>
      <xdr:colOff>285751</xdr:colOff>
      <xdr:row>3</xdr:row>
      <xdr:rowOff>160028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35F2436-A39E-4462-B5EE-F7FF61F766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50" r="18122"/>
        <a:stretch/>
      </xdr:blipFill>
      <xdr:spPr>
        <a:xfrm>
          <a:off x="200026" y="1"/>
          <a:ext cx="2171700" cy="68390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B5D4-E66A-49B0-B8EE-7A541B46060B}">
  <sheetPr>
    <tabColor rgb="FF00B050"/>
  </sheetPr>
  <dimension ref="A1:L26"/>
  <sheetViews>
    <sheetView workbookViewId="0">
      <selection activeCell="D5" sqref="D5"/>
    </sheetView>
  </sheetViews>
  <sheetFormatPr baseColWidth="10" defaultRowHeight="15" x14ac:dyDescent="0.25"/>
  <cols>
    <col min="1" max="1" width="1.85546875" customWidth="1"/>
    <col min="2" max="2" width="1" customWidth="1"/>
    <col min="3" max="3" width="41.5703125" customWidth="1"/>
    <col min="4" max="4" width="8.140625" style="1" bestFit="1" customWidth="1"/>
    <col min="5" max="9" width="8.140625" style="1" customWidth="1"/>
    <col min="10" max="10" width="0.85546875" style="4" customWidth="1"/>
    <col min="11" max="11" width="9.7109375" customWidth="1"/>
    <col min="12" max="12" width="0.85546875" customWidth="1"/>
  </cols>
  <sheetData>
    <row r="1" spans="1:12" ht="6.75" customHeight="1" thickBot="1" x14ac:dyDescent="0.3">
      <c r="A1" s="70"/>
      <c r="B1" s="70"/>
      <c r="C1" s="70"/>
      <c r="D1" s="71"/>
      <c r="E1" s="71"/>
      <c r="F1" s="71"/>
      <c r="G1" s="71"/>
      <c r="H1" s="71"/>
      <c r="I1" s="71"/>
      <c r="J1" s="72"/>
      <c r="K1" s="70"/>
      <c r="L1" s="70"/>
    </row>
    <row r="2" spans="1:12" ht="6.75" customHeight="1" x14ac:dyDescent="0.25">
      <c r="A2" s="70"/>
      <c r="B2" s="97"/>
      <c r="C2" s="105"/>
      <c r="D2" s="106"/>
      <c r="E2" s="106"/>
      <c r="F2" s="106"/>
      <c r="G2" s="106"/>
      <c r="H2" s="106"/>
      <c r="I2" s="106"/>
      <c r="J2" s="106"/>
      <c r="K2" s="105"/>
      <c r="L2" s="101"/>
    </row>
    <row r="3" spans="1:12" x14ac:dyDescent="0.25">
      <c r="A3" s="70"/>
      <c r="B3" s="98"/>
      <c r="C3" s="79"/>
      <c r="D3" s="72"/>
      <c r="E3" s="72"/>
      <c r="F3" s="72"/>
      <c r="G3" s="72"/>
      <c r="H3" s="72"/>
      <c r="I3" s="72"/>
      <c r="J3" s="72"/>
      <c r="K3" s="79"/>
      <c r="L3" s="102"/>
    </row>
    <row r="4" spans="1:12" ht="16.5" thickBot="1" x14ac:dyDescent="0.3">
      <c r="A4" s="70"/>
      <c r="B4" s="98"/>
      <c r="C4" s="79"/>
      <c r="D4" s="111" t="s">
        <v>65</v>
      </c>
      <c r="E4" s="111"/>
      <c r="F4" s="111"/>
      <c r="G4" s="111"/>
      <c r="H4" s="111"/>
      <c r="I4" s="111"/>
      <c r="J4" s="111"/>
      <c r="K4" s="111"/>
      <c r="L4" s="102"/>
    </row>
    <row r="5" spans="1:12" ht="15.75" thickTop="1" x14ac:dyDescent="0.25">
      <c r="A5" s="70"/>
      <c r="B5" s="98"/>
      <c r="C5" s="79"/>
      <c r="D5" s="72"/>
      <c r="E5" s="72"/>
      <c r="F5" s="72"/>
      <c r="G5" s="72"/>
      <c r="H5" s="72"/>
      <c r="I5" s="72"/>
      <c r="J5" s="72"/>
      <c r="K5" s="79"/>
      <c r="L5" s="102"/>
    </row>
    <row r="6" spans="1:12" x14ac:dyDescent="0.25">
      <c r="A6" s="70"/>
      <c r="B6" s="98"/>
      <c r="C6" s="79"/>
      <c r="D6" s="5">
        <v>44727</v>
      </c>
      <c r="E6" s="5">
        <v>44728</v>
      </c>
      <c r="F6" s="5">
        <v>44729</v>
      </c>
      <c r="G6" s="25">
        <v>44732</v>
      </c>
      <c r="H6" s="5">
        <v>44733</v>
      </c>
      <c r="I6" s="5">
        <v>44734</v>
      </c>
      <c r="J6" s="75"/>
      <c r="K6" s="19" t="s">
        <v>15</v>
      </c>
      <c r="L6" s="102"/>
    </row>
    <row r="7" spans="1:12" ht="15.75" thickBot="1" x14ac:dyDescent="0.3">
      <c r="A7" s="70"/>
      <c r="B7" s="98"/>
      <c r="C7" s="21" t="s">
        <v>0</v>
      </c>
      <c r="D7" s="6" t="s">
        <v>16</v>
      </c>
      <c r="E7" s="6" t="s">
        <v>12</v>
      </c>
      <c r="F7" s="6" t="s">
        <v>13</v>
      </c>
      <c r="G7" s="26" t="s">
        <v>10</v>
      </c>
      <c r="H7" s="6" t="s">
        <v>11</v>
      </c>
      <c r="I7" s="6" t="s">
        <v>11</v>
      </c>
      <c r="J7" s="76"/>
      <c r="K7" s="20" t="s">
        <v>14</v>
      </c>
      <c r="L7" s="102"/>
    </row>
    <row r="8" spans="1:12" s="22" customFormat="1" ht="17.25" customHeight="1" x14ac:dyDescent="0.25">
      <c r="A8" s="78"/>
      <c r="B8" s="99"/>
      <c r="C8" s="55" t="s">
        <v>18</v>
      </c>
      <c r="D8" s="85">
        <v>3</v>
      </c>
      <c r="E8" s="85">
        <v>2</v>
      </c>
      <c r="F8" s="7"/>
      <c r="G8" s="16"/>
      <c r="H8" s="7"/>
      <c r="I8" s="7"/>
      <c r="J8" s="72"/>
      <c r="K8" s="7">
        <f>SUM(D8:I8)</f>
        <v>5</v>
      </c>
      <c r="L8" s="103"/>
    </row>
    <row r="9" spans="1:12" s="22" customFormat="1" ht="17.25" customHeight="1" x14ac:dyDescent="0.25">
      <c r="A9" s="78"/>
      <c r="B9" s="99"/>
      <c r="C9" s="56" t="s">
        <v>2</v>
      </c>
      <c r="D9" s="10"/>
      <c r="E9" s="86">
        <v>2</v>
      </c>
      <c r="F9" s="86">
        <v>2</v>
      </c>
      <c r="G9" s="12"/>
      <c r="H9" s="8"/>
      <c r="I9" s="8"/>
      <c r="J9" s="72"/>
      <c r="K9" s="7">
        <f t="shared" ref="K9:K13" si="0">SUM(D9:I9)</f>
        <v>4</v>
      </c>
      <c r="L9" s="103"/>
    </row>
    <row r="10" spans="1:12" s="22" customFormat="1" ht="17.25" customHeight="1" x14ac:dyDescent="0.25">
      <c r="A10" s="78"/>
      <c r="B10" s="99"/>
      <c r="C10" s="56" t="s">
        <v>3</v>
      </c>
      <c r="D10" s="10"/>
      <c r="E10" s="8"/>
      <c r="F10" s="86">
        <v>1</v>
      </c>
      <c r="G10" s="86">
        <v>3</v>
      </c>
      <c r="H10" s="8"/>
      <c r="I10" s="8"/>
      <c r="J10" s="72"/>
      <c r="K10" s="7">
        <f t="shared" si="0"/>
        <v>4</v>
      </c>
      <c r="L10" s="103"/>
    </row>
    <row r="11" spans="1:12" s="22" customFormat="1" ht="17.25" customHeight="1" x14ac:dyDescent="0.25">
      <c r="A11" s="78"/>
      <c r="B11" s="99"/>
      <c r="C11" s="56" t="s">
        <v>4</v>
      </c>
      <c r="D11" s="10"/>
      <c r="E11" s="8"/>
      <c r="F11" s="8"/>
      <c r="G11" s="12"/>
      <c r="H11" s="86">
        <v>2</v>
      </c>
      <c r="I11" s="8"/>
      <c r="J11" s="72"/>
      <c r="K11" s="7">
        <f t="shared" si="0"/>
        <v>2</v>
      </c>
      <c r="L11" s="103"/>
    </row>
    <row r="12" spans="1:12" s="22" customFormat="1" ht="17.25" customHeight="1" x14ac:dyDescent="0.25">
      <c r="A12" s="78"/>
      <c r="B12" s="99"/>
      <c r="C12" s="56" t="s">
        <v>5</v>
      </c>
      <c r="D12" s="10"/>
      <c r="E12" s="8"/>
      <c r="F12" s="8"/>
      <c r="G12" s="12"/>
      <c r="H12" s="86">
        <v>1</v>
      </c>
      <c r="I12" s="86">
        <v>1</v>
      </c>
      <c r="J12" s="72"/>
      <c r="K12" s="7">
        <f t="shared" si="0"/>
        <v>2</v>
      </c>
      <c r="L12" s="103"/>
    </row>
    <row r="13" spans="1:12" s="22" customFormat="1" ht="17.25" customHeight="1" thickBot="1" x14ac:dyDescent="0.3">
      <c r="A13" s="78"/>
      <c r="B13" s="99"/>
      <c r="C13" s="57" t="s">
        <v>17</v>
      </c>
      <c r="D13" s="11"/>
      <c r="E13" s="9"/>
      <c r="F13" s="9"/>
      <c r="G13" s="13"/>
      <c r="H13" s="9"/>
      <c r="I13" s="86">
        <v>2</v>
      </c>
      <c r="J13" s="72"/>
      <c r="K13" s="7">
        <f t="shared" si="0"/>
        <v>2</v>
      </c>
      <c r="L13" s="103"/>
    </row>
    <row r="14" spans="1:12" x14ac:dyDescent="0.25">
      <c r="A14" s="70"/>
      <c r="B14" s="98"/>
      <c r="C14" s="87" t="s">
        <v>19</v>
      </c>
      <c r="D14" s="24">
        <f>D8</f>
        <v>3</v>
      </c>
      <c r="E14" s="24">
        <f>SUM(E8:E13)</f>
        <v>4</v>
      </c>
      <c r="F14" s="24">
        <f t="shared" ref="F14:I14" si="1">SUM(F8:F13)</f>
        <v>3</v>
      </c>
      <c r="G14" s="27">
        <f t="shared" si="1"/>
        <v>3</v>
      </c>
      <c r="H14" s="24">
        <f t="shared" si="1"/>
        <v>3</v>
      </c>
      <c r="I14" s="24">
        <f t="shared" si="1"/>
        <v>3</v>
      </c>
      <c r="J14" s="72"/>
      <c r="K14" s="23">
        <f>SUM(K8:K13)</f>
        <v>19</v>
      </c>
      <c r="L14" s="102"/>
    </row>
    <row r="15" spans="1:12" ht="5.25" customHeight="1" x14ac:dyDescent="0.25">
      <c r="A15" s="70"/>
      <c r="B15" s="98"/>
      <c r="C15" s="73"/>
      <c r="D15" s="74"/>
      <c r="E15" s="74"/>
      <c r="F15" s="110"/>
      <c r="G15" s="110"/>
      <c r="H15" s="74"/>
      <c r="I15" s="74"/>
      <c r="J15" s="72"/>
      <c r="K15" s="107"/>
      <c r="L15" s="102"/>
    </row>
    <row r="16" spans="1:12" x14ac:dyDescent="0.25">
      <c r="A16" s="70"/>
      <c r="B16" s="98"/>
      <c r="C16" s="19" t="s">
        <v>64</v>
      </c>
      <c r="D16" s="5">
        <v>44727</v>
      </c>
      <c r="E16" s="5">
        <v>44728</v>
      </c>
      <c r="F16" s="5">
        <v>44729</v>
      </c>
      <c r="G16" s="25">
        <v>44732</v>
      </c>
      <c r="H16" s="5">
        <v>44733</v>
      </c>
      <c r="I16" s="5">
        <v>44734</v>
      </c>
      <c r="J16" s="75"/>
      <c r="K16" s="79"/>
      <c r="L16" s="102"/>
    </row>
    <row r="17" spans="1:12" x14ac:dyDescent="0.25">
      <c r="A17" s="70"/>
      <c r="B17" s="98"/>
      <c r="C17" s="204" t="s">
        <v>6</v>
      </c>
      <c r="D17" s="18">
        <v>3</v>
      </c>
      <c r="E17" s="18">
        <v>3</v>
      </c>
      <c r="F17" s="84">
        <v>2</v>
      </c>
      <c r="G17" s="28">
        <v>3</v>
      </c>
      <c r="H17" s="18">
        <v>3</v>
      </c>
      <c r="I17" s="18">
        <v>3</v>
      </c>
      <c r="J17" s="72"/>
      <c r="K17" s="79"/>
      <c r="L17" s="102"/>
    </row>
    <row r="18" spans="1:12" x14ac:dyDescent="0.25">
      <c r="A18" s="70"/>
      <c r="B18" s="98"/>
      <c r="C18" s="205" t="s">
        <v>7</v>
      </c>
      <c r="D18" s="18">
        <v>0</v>
      </c>
      <c r="E18" s="18">
        <v>1</v>
      </c>
      <c r="F18" s="84">
        <v>1</v>
      </c>
      <c r="G18" s="28">
        <v>0</v>
      </c>
      <c r="H18" s="18">
        <v>0</v>
      </c>
      <c r="I18" s="18">
        <v>0</v>
      </c>
      <c r="J18" s="72"/>
      <c r="K18" s="79"/>
      <c r="L18" s="102"/>
    </row>
    <row r="19" spans="1:12" x14ac:dyDescent="0.25">
      <c r="A19" s="70"/>
      <c r="B19" s="98"/>
      <c r="C19" s="204" t="s">
        <v>58</v>
      </c>
      <c r="D19" s="84">
        <v>0</v>
      </c>
      <c r="E19" s="84">
        <v>0</v>
      </c>
      <c r="F19" s="84">
        <v>1</v>
      </c>
      <c r="G19" s="28">
        <v>0</v>
      </c>
      <c r="H19" s="84">
        <v>1</v>
      </c>
      <c r="I19" s="84">
        <v>0</v>
      </c>
      <c r="J19" s="72"/>
      <c r="K19" s="79"/>
      <c r="L19" s="102"/>
    </row>
    <row r="20" spans="1:12" x14ac:dyDescent="0.25">
      <c r="A20" s="70"/>
      <c r="B20" s="98"/>
      <c r="C20" s="204" t="s">
        <v>8</v>
      </c>
      <c r="D20" s="18">
        <f>D17</f>
        <v>3</v>
      </c>
      <c r="E20" s="18">
        <f>E17+D20</f>
        <v>6</v>
      </c>
      <c r="F20" s="84">
        <f>F17+E20</f>
        <v>8</v>
      </c>
      <c r="G20" s="28">
        <f t="shared" ref="G20:I20" si="2">G17+F20</f>
        <v>11</v>
      </c>
      <c r="H20" s="18">
        <f t="shared" si="2"/>
        <v>14</v>
      </c>
      <c r="I20" s="18">
        <f t="shared" si="2"/>
        <v>17</v>
      </c>
      <c r="J20" s="72"/>
      <c r="K20" s="79"/>
      <c r="L20" s="102"/>
    </row>
    <row r="21" spans="1:12" x14ac:dyDescent="0.25">
      <c r="A21" s="70"/>
      <c r="B21" s="98"/>
      <c r="C21" s="205" t="s">
        <v>9</v>
      </c>
      <c r="D21" s="18">
        <f>D18</f>
        <v>0</v>
      </c>
      <c r="E21" s="18">
        <f>D21+E18</f>
        <v>1</v>
      </c>
      <c r="F21" s="84">
        <f>E21+F18</f>
        <v>2</v>
      </c>
      <c r="G21" s="28">
        <f t="shared" ref="G21:I21" si="3">F21+G18</f>
        <v>2</v>
      </c>
      <c r="H21" s="18">
        <f t="shared" si="3"/>
        <v>2</v>
      </c>
      <c r="I21" s="18">
        <f t="shared" si="3"/>
        <v>2</v>
      </c>
      <c r="J21" s="72"/>
      <c r="K21" s="79"/>
      <c r="L21" s="102"/>
    </row>
    <row r="22" spans="1:12" x14ac:dyDescent="0.25">
      <c r="A22" s="70"/>
      <c r="B22" s="98"/>
      <c r="C22" s="206" t="s">
        <v>24</v>
      </c>
      <c r="D22" s="146">
        <f>D17/$K$14</f>
        <v>0.15789473684210525</v>
      </c>
      <c r="E22" s="146">
        <f>E17/$K$14</f>
        <v>0.15789473684210525</v>
      </c>
      <c r="F22" s="146">
        <f>F17/$K$14</f>
        <v>0.10526315789473684</v>
      </c>
      <c r="G22" s="147">
        <f t="shared" ref="G22:I22" si="4">G17/$K$14</f>
        <v>0.15789473684210525</v>
      </c>
      <c r="H22" s="146">
        <f t="shared" si="4"/>
        <v>0.15789473684210525</v>
      </c>
      <c r="I22" s="146">
        <f t="shared" si="4"/>
        <v>0.15789473684210525</v>
      </c>
      <c r="J22" s="72"/>
      <c r="K22" s="79"/>
      <c r="L22" s="102"/>
    </row>
    <row r="23" spans="1:12" x14ac:dyDescent="0.25">
      <c r="A23" s="70"/>
      <c r="B23" s="98"/>
      <c r="C23" s="207" t="s">
        <v>31</v>
      </c>
      <c r="D23" s="146">
        <f>D18/$K$14</f>
        <v>0</v>
      </c>
      <c r="E23" s="146">
        <f t="shared" ref="E23:I23" si="5">E18/$K$14</f>
        <v>5.2631578947368418E-2</v>
      </c>
      <c r="F23" s="146">
        <f t="shared" si="5"/>
        <v>5.2631578947368418E-2</v>
      </c>
      <c r="G23" s="147">
        <f t="shared" si="5"/>
        <v>0</v>
      </c>
      <c r="H23" s="146">
        <f t="shared" si="5"/>
        <v>0</v>
      </c>
      <c r="I23" s="146">
        <f t="shared" si="5"/>
        <v>0</v>
      </c>
      <c r="J23" s="72"/>
      <c r="K23" s="79"/>
      <c r="L23" s="102"/>
    </row>
    <row r="24" spans="1:12" x14ac:dyDescent="0.25">
      <c r="A24" s="70"/>
      <c r="B24" s="98"/>
      <c r="C24" s="204" t="s">
        <v>60</v>
      </c>
      <c r="D24" s="146">
        <f>D19/$K$14</f>
        <v>0</v>
      </c>
      <c r="E24" s="146">
        <f t="shared" ref="E24:I24" si="6">E19/$K$14</f>
        <v>0</v>
      </c>
      <c r="F24" s="146">
        <f t="shared" si="6"/>
        <v>5.2631578947368418E-2</v>
      </c>
      <c r="G24" s="146">
        <f t="shared" si="6"/>
        <v>0</v>
      </c>
      <c r="H24" s="146">
        <f t="shared" si="6"/>
        <v>5.2631578947368418E-2</v>
      </c>
      <c r="I24" s="146">
        <f t="shared" si="6"/>
        <v>0</v>
      </c>
      <c r="J24" s="72"/>
      <c r="K24" s="79"/>
      <c r="L24" s="102"/>
    </row>
    <row r="25" spans="1:12" x14ac:dyDescent="0.25">
      <c r="A25" s="70"/>
      <c r="B25" s="98"/>
      <c r="C25" s="206" t="s">
        <v>25</v>
      </c>
      <c r="D25" s="146">
        <f>D14/$K$14</f>
        <v>0.15789473684210525</v>
      </c>
      <c r="E25" s="146">
        <f t="shared" ref="E25:H25" si="7">E14/$K$14</f>
        <v>0.21052631578947367</v>
      </c>
      <c r="F25" s="146">
        <f t="shared" si="7"/>
        <v>0.15789473684210525</v>
      </c>
      <c r="G25" s="147">
        <f t="shared" si="7"/>
        <v>0.15789473684210525</v>
      </c>
      <c r="H25" s="146">
        <f t="shared" si="7"/>
        <v>0.15789473684210525</v>
      </c>
      <c r="I25" s="146">
        <f>I14/$K$14</f>
        <v>0.15789473684210525</v>
      </c>
      <c r="J25" s="72"/>
      <c r="K25" s="79"/>
      <c r="L25" s="102"/>
    </row>
    <row r="26" spans="1:12" ht="4.5" customHeight="1" thickBot="1" x14ac:dyDescent="0.3">
      <c r="B26" s="100"/>
      <c r="C26" s="109"/>
      <c r="D26" s="108"/>
      <c r="E26" s="108"/>
      <c r="F26" s="108"/>
      <c r="G26" s="108"/>
      <c r="H26" s="108"/>
      <c r="I26" s="108"/>
      <c r="J26" s="108"/>
      <c r="K26" s="109"/>
      <c r="L26" s="104"/>
    </row>
  </sheetData>
  <mergeCells count="1">
    <mergeCell ref="D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390A-1225-4A00-BD60-A3437AE59A05}">
  <sheetPr>
    <tabColor rgb="FF00B0F0"/>
  </sheetPr>
  <dimension ref="A1:AF31"/>
  <sheetViews>
    <sheetView tabSelected="1" workbookViewId="0">
      <selection activeCell="E6" sqref="E6"/>
    </sheetView>
  </sheetViews>
  <sheetFormatPr baseColWidth="10" defaultRowHeight="15" x14ac:dyDescent="0.25"/>
  <cols>
    <col min="1" max="1" width="28.42578125" customWidth="1"/>
    <col min="2" max="2" width="5.85546875" customWidth="1"/>
    <col min="3" max="3" width="6.7109375" customWidth="1"/>
    <col min="4" max="21" width="2.85546875" style="1" customWidth="1"/>
    <col min="22" max="22" width="8" style="4" customWidth="1"/>
    <col min="23" max="23" width="14.5703125" customWidth="1"/>
    <col min="24" max="24" width="14.42578125" customWidth="1"/>
    <col min="25" max="26" width="13" customWidth="1"/>
    <col min="27" max="27" width="20.140625" customWidth="1"/>
  </cols>
  <sheetData>
    <row r="1" spans="1:32" ht="15" customHeight="1" thickBot="1" x14ac:dyDescent="0.3">
      <c r="A1" s="210" t="s">
        <v>66</v>
      </c>
      <c r="B1" s="210"/>
      <c r="C1" s="211"/>
      <c r="D1" s="143">
        <v>44727</v>
      </c>
      <c r="E1" s="144"/>
      <c r="F1" s="145"/>
      <c r="G1" s="143">
        <v>44728</v>
      </c>
      <c r="H1" s="144"/>
      <c r="I1" s="144"/>
      <c r="J1" s="143">
        <v>44729</v>
      </c>
      <c r="K1" s="144"/>
      <c r="L1" s="145"/>
      <c r="M1" s="143">
        <v>44732</v>
      </c>
      <c r="N1" s="144"/>
      <c r="O1" s="145"/>
      <c r="P1" s="144">
        <v>44733</v>
      </c>
      <c r="Q1" s="144"/>
      <c r="R1" s="145"/>
      <c r="S1" s="140">
        <v>44734</v>
      </c>
      <c r="T1" s="141"/>
      <c r="U1" s="142"/>
      <c r="V1" s="75"/>
      <c r="W1" s="201" t="s">
        <v>61</v>
      </c>
      <c r="X1" s="202"/>
      <c r="Y1" s="202"/>
      <c r="Z1" s="202"/>
      <c r="AA1" s="203"/>
      <c r="AB1" s="70"/>
      <c r="AC1" s="70"/>
      <c r="AD1" s="70"/>
      <c r="AE1" s="70"/>
    </row>
    <row r="2" spans="1:32" ht="15.75" customHeight="1" thickBot="1" x14ac:dyDescent="0.3">
      <c r="A2" s="130" t="s">
        <v>0</v>
      </c>
      <c r="B2" s="131"/>
      <c r="C2" s="132"/>
      <c r="D2" s="137" t="s">
        <v>16</v>
      </c>
      <c r="E2" s="138"/>
      <c r="F2" s="139"/>
      <c r="G2" s="137" t="s">
        <v>12</v>
      </c>
      <c r="H2" s="138"/>
      <c r="I2" s="138"/>
      <c r="J2" s="137" t="s">
        <v>13</v>
      </c>
      <c r="K2" s="138"/>
      <c r="L2" s="139"/>
      <c r="M2" s="137" t="s">
        <v>10</v>
      </c>
      <c r="N2" s="138"/>
      <c r="O2" s="139"/>
      <c r="P2" s="138" t="s">
        <v>11</v>
      </c>
      <c r="Q2" s="138"/>
      <c r="R2" s="139"/>
      <c r="S2" s="137" t="s">
        <v>11</v>
      </c>
      <c r="T2" s="138"/>
      <c r="U2" s="139"/>
      <c r="V2" s="76"/>
      <c r="W2" s="123" t="s">
        <v>22</v>
      </c>
      <c r="X2" s="117" t="s">
        <v>23</v>
      </c>
      <c r="Y2" s="117" t="s">
        <v>59</v>
      </c>
      <c r="Z2" s="117" t="s">
        <v>32</v>
      </c>
      <c r="AA2" s="120" t="s">
        <v>26</v>
      </c>
      <c r="AB2" s="70"/>
      <c r="AC2" s="70"/>
      <c r="AD2" s="80" t="s">
        <v>23</v>
      </c>
      <c r="AE2" s="81" t="s">
        <v>59</v>
      </c>
      <c r="AF2" s="81" t="s">
        <v>32</v>
      </c>
    </row>
    <row r="3" spans="1:32" s="22" customFormat="1" ht="17.25" customHeight="1" x14ac:dyDescent="0.25">
      <c r="A3" s="133" t="s">
        <v>18</v>
      </c>
      <c r="B3" s="133"/>
      <c r="C3" s="134"/>
      <c r="D3" s="68"/>
      <c r="E3" s="61"/>
      <c r="F3" s="62"/>
      <c r="G3" s="68"/>
      <c r="H3" s="61"/>
      <c r="I3" s="162" t="s">
        <v>21</v>
      </c>
      <c r="J3" s="47"/>
      <c r="K3" s="15"/>
      <c r="L3" s="163"/>
      <c r="M3" s="170"/>
      <c r="N3" s="16"/>
      <c r="O3" s="171"/>
      <c r="P3" s="39"/>
      <c r="Q3" s="15"/>
      <c r="R3" s="40"/>
      <c r="S3" s="47"/>
      <c r="T3" s="8"/>
      <c r="U3" s="44"/>
      <c r="V3" s="72"/>
      <c r="W3" s="124"/>
      <c r="X3" s="118"/>
      <c r="Y3" s="118"/>
      <c r="Z3" s="118"/>
      <c r="AA3" s="121"/>
      <c r="AB3" s="78"/>
      <c r="AC3" s="78"/>
      <c r="AD3" s="82">
        <f>X5</f>
        <v>0.89473684210526327</v>
      </c>
      <c r="AE3" s="83">
        <f>Y5</f>
        <v>0.10526315789473684</v>
      </c>
      <c r="AF3" s="83">
        <f>Z5</f>
        <v>0</v>
      </c>
    </row>
    <row r="4" spans="1:32" s="22" customFormat="1" ht="17.25" customHeight="1" thickBot="1" x14ac:dyDescent="0.3">
      <c r="A4" s="116" t="s">
        <v>2</v>
      </c>
      <c r="B4" s="116"/>
      <c r="C4" s="135"/>
      <c r="D4" s="35"/>
      <c r="E4" s="29"/>
      <c r="F4" s="36"/>
      <c r="G4" s="41"/>
      <c r="H4" s="60"/>
      <c r="I4" s="151"/>
      <c r="J4" s="152"/>
      <c r="K4" s="58"/>
      <c r="L4" s="164"/>
      <c r="M4" s="172" t="s">
        <v>21</v>
      </c>
      <c r="N4" s="32"/>
      <c r="O4" s="173"/>
      <c r="P4" s="12"/>
      <c r="Q4" s="8"/>
      <c r="R4" s="44"/>
      <c r="S4" s="42"/>
      <c r="T4" s="8"/>
      <c r="U4" s="44"/>
      <c r="V4" s="72"/>
      <c r="W4" s="125"/>
      <c r="X4" s="119"/>
      <c r="Y4" s="119"/>
      <c r="Z4" s="119"/>
      <c r="AA4" s="122"/>
      <c r="AB4" s="78"/>
      <c r="AC4" s="161"/>
      <c r="AD4" s="161"/>
      <c r="AE4" s="161"/>
    </row>
    <row r="5" spans="1:32" s="22" customFormat="1" ht="17.25" customHeight="1" thickTop="1" thickBot="1" x14ac:dyDescent="0.3">
      <c r="A5" s="116" t="s">
        <v>3</v>
      </c>
      <c r="B5" s="116"/>
      <c r="C5" s="135"/>
      <c r="D5" s="35"/>
      <c r="E5" s="10"/>
      <c r="F5" s="36"/>
      <c r="G5" s="42"/>
      <c r="H5" s="14"/>
      <c r="I5" s="14"/>
      <c r="J5" s="165"/>
      <c r="K5" s="14"/>
      <c r="L5" s="166"/>
      <c r="M5" s="152"/>
      <c r="N5" s="58"/>
      <c r="O5" s="174"/>
      <c r="P5" s="157"/>
      <c r="Q5" s="53" t="s">
        <v>21</v>
      </c>
      <c r="R5" s="49"/>
      <c r="S5" s="42"/>
      <c r="T5" s="8"/>
      <c r="U5" s="44"/>
      <c r="V5" s="72"/>
      <c r="W5" s="148">
        <f>SUM(CRONOGRAMA!D25:I25)</f>
        <v>1</v>
      </c>
      <c r="X5" s="149">
        <f>SUM(CRONOGRAMA!D22:I22)</f>
        <v>0.89473684210526327</v>
      </c>
      <c r="Y5" s="149">
        <f>SUM(CRONOGRAMA!D23:I23)</f>
        <v>0.10526315789473684</v>
      </c>
      <c r="Z5" s="149">
        <f>W5-100%</f>
        <v>0</v>
      </c>
      <c r="AA5" s="50" t="str">
        <f>IF((X5+Y5)=100%,"Ejecución finalizada")</f>
        <v>Ejecución finalizada</v>
      </c>
      <c r="AB5" s="78"/>
      <c r="AC5" s="161"/>
      <c r="AD5" s="161"/>
      <c r="AE5" s="161"/>
    </row>
    <row r="6" spans="1:32" s="22" customFormat="1" ht="17.25" customHeight="1" x14ac:dyDescent="0.25">
      <c r="A6" s="116" t="s">
        <v>4</v>
      </c>
      <c r="B6" s="116"/>
      <c r="C6" s="135"/>
      <c r="D6" s="35"/>
      <c r="E6" s="10"/>
      <c r="F6" s="36"/>
      <c r="G6" s="42"/>
      <c r="H6" s="30"/>
      <c r="I6" s="30"/>
      <c r="J6" s="41"/>
      <c r="K6" s="30"/>
      <c r="L6" s="43"/>
      <c r="M6" s="175"/>
      <c r="N6" s="33"/>
      <c r="O6" s="43"/>
      <c r="P6" s="58"/>
      <c r="Q6" s="153"/>
      <c r="R6" s="53" t="s">
        <v>21</v>
      </c>
      <c r="S6" s="48"/>
      <c r="T6" s="8"/>
      <c r="U6" s="44"/>
      <c r="V6" s="72"/>
      <c r="W6" s="78"/>
      <c r="X6" s="78"/>
      <c r="Y6" s="78"/>
      <c r="Z6" s="78"/>
      <c r="AA6" s="78"/>
      <c r="AB6" s="78"/>
      <c r="AC6" s="78"/>
      <c r="AD6" s="78"/>
      <c r="AE6" s="78"/>
    </row>
    <row r="7" spans="1:32" s="22" customFormat="1" ht="17.25" customHeight="1" x14ac:dyDescent="0.25">
      <c r="A7" s="116" t="s">
        <v>5</v>
      </c>
      <c r="B7" s="116"/>
      <c r="C7" s="135"/>
      <c r="D7" s="35"/>
      <c r="E7" s="10"/>
      <c r="F7" s="36"/>
      <c r="G7" s="42"/>
      <c r="H7" s="30"/>
      <c r="I7" s="30"/>
      <c r="J7" s="41"/>
      <c r="K7" s="30"/>
      <c r="L7" s="44"/>
      <c r="M7" s="42"/>
      <c r="N7" s="8"/>
      <c r="O7" s="43"/>
      <c r="P7" s="168"/>
      <c r="Q7" s="34"/>
      <c r="R7" s="60"/>
      <c r="S7" s="59"/>
      <c r="T7" s="54" t="s">
        <v>21</v>
      </c>
      <c r="U7" s="51"/>
      <c r="V7" s="72"/>
      <c r="W7" s="78"/>
      <c r="X7" s="78"/>
      <c r="Y7" s="78"/>
      <c r="Z7" s="78"/>
      <c r="AA7" s="78"/>
      <c r="AB7" s="78"/>
      <c r="AC7" s="78"/>
      <c r="AD7" s="78"/>
      <c r="AE7" s="78"/>
    </row>
    <row r="8" spans="1:32" s="22" customFormat="1" ht="17.25" customHeight="1" thickBot="1" x14ac:dyDescent="0.3">
      <c r="A8" s="127" t="s">
        <v>17</v>
      </c>
      <c r="B8" s="127"/>
      <c r="C8" s="128"/>
      <c r="D8" s="37"/>
      <c r="E8" s="11"/>
      <c r="F8" s="38"/>
      <c r="G8" s="45"/>
      <c r="H8" s="31"/>
      <c r="I8" s="31"/>
      <c r="J8" s="167"/>
      <c r="K8" s="31"/>
      <c r="L8" s="46"/>
      <c r="M8" s="45"/>
      <c r="N8" s="13"/>
      <c r="O8" s="176"/>
      <c r="P8" s="169"/>
      <c r="Q8" s="17"/>
      <c r="R8" s="50"/>
      <c r="S8" s="52"/>
      <c r="T8" s="154"/>
      <c r="U8" s="155"/>
      <c r="V8" s="77" t="s">
        <v>21</v>
      </c>
      <c r="W8" s="78"/>
      <c r="X8" s="78"/>
      <c r="Y8" s="78"/>
      <c r="Z8" s="78"/>
      <c r="AA8" s="78"/>
      <c r="AB8" s="78"/>
      <c r="AC8" s="78"/>
      <c r="AD8" s="78"/>
      <c r="AE8" s="78"/>
    </row>
    <row r="9" spans="1:32" ht="5.25" customHeight="1" x14ac:dyDescent="0.25">
      <c r="A9" s="70"/>
      <c r="B9" s="70"/>
      <c r="C9" s="73"/>
      <c r="D9" s="74"/>
      <c r="E9" s="74"/>
      <c r="F9" s="74"/>
      <c r="G9" s="74"/>
      <c r="H9" s="74"/>
      <c r="I9" s="74"/>
      <c r="J9" s="74"/>
      <c r="K9" s="74"/>
      <c r="L9" s="110"/>
      <c r="M9" s="110"/>
      <c r="N9" s="74"/>
      <c r="O9" s="74"/>
      <c r="P9" s="74"/>
      <c r="Q9" s="74"/>
      <c r="R9" s="74"/>
      <c r="S9" s="74"/>
      <c r="T9" s="74"/>
      <c r="U9" s="74"/>
      <c r="V9" s="72"/>
      <c r="W9" s="79"/>
      <c r="X9" s="70"/>
      <c r="Y9" s="70"/>
      <c r="Z9" s="70"/>
      <c r="AA9" s="70"/>
      <c r="AB9" s="70"/>
      <c r="AC9" s="70"/>
      <c r="AD9" s="70"/>
      <c r="AE9" s="70"/>
    </row>
    <row r="10" spans="1:32" ht="12.75" customHeight="1" x14ac:dyDescent="0.25">
      <c r="A10" s="63" t="s">
        <v>33</v>
      </c>
      <c r="B10" s="64" t="s">
        <v>35</v>
      </c>
      <c r="C10" s="71"/>
      <c r="D10" s="71"/>
      <c r="E10" s="71"/>
      <c r="F10" s="71"/>
      <c r="G10" s="71"/>
      <c r="H10" s="71"/>
      <c r="I10" s="71"/>
      <c r="J10" s="71"/>
      <c r="K10" s="71"/>
      <c r="L10" s="136"/>
      <c r="M10" s="136"/>
      <c r="N10" s="71"/>
      <c r="O10" s="71"/>
      <c r="P10" s="71"/>
      <c r="Q10" s="71"/>
      <c r="R10" s="71"/>
      <c r="S10" s="71"/>
      <c r="T10" s="71"/>
      <c r="U10" s="71"/>
      <c r="V10" s="72"/>
      <c r="W10" s="70"/>
      <c r="X10" s="70"/>
      <c r="Y10" s="70"/>
      <c r="Z10" s="70"/>
      <c r="AA10" s="70"/>
      <c r="AB10" s="70"/>
      <c r="AC10" s="70"/>
      <c r="AD10" s="70"/>
      <c r="AE10" s="70"/>
    </row>
    <row r="11" spans="1:32" ht="13.5" customHeight="1" x14ac:dyDescent="0.25">
      <c r="A11" s="65" t="s">
        <v>34</v>
      </c>
      <c r="B11" s="66" t="s">
        <v>35</v>
      </c>
      <c r="C11" s="71"/>
      <c r="D11" s="71"/>
      <c r="E11" s="71"/>
      <c r="F11" s="71"/>
      <c r="G11" s="71"/>
      <c r="H11" s="71"/>
      <c r="I11" s="71"/>
      <c r="J11" s="71"/>
      <c r="K11" s="150"/>
      <c r="L11" s="150"/>
      <c r="M11" s="150"/>
      <c r="N11" s="150"/>
      <c r="O11" s="71"/>
      <c r="P11" s="71"/>
      <c r="Q11" s="71"/>
      <c r="R11" s="71"/>
      <c r="S11" s="71"/>
      <c r="T11" s="71"/>
      <c r="U11" s="71"/>
      <c r="V11" s="72"/>
      <c r="W11" s="70"/>
      <c r="X11" s="70"/>
      <c r="Y11" s="70"/>
      <c r="Z11" s="70"/>
      <c r="AA11" s="70"/>
      <c r="AB11" s="70"/>
      <c r="AC11" s="70"/>
      <c r="AD11" s="70"/>
      <c r="AE11" s="70"/>
    </row>
    <row r="12" spans="1:32" ht="13.5" customHeight="1" x14ac:dyDescent="0.25">
      <c r="A12" s="67" t="s">
        <v>56</v>
      </c>
      <c r="B12" s="156" t="s">
        <v>35</v>
      </c>
      <c r="C12" s="71"/>
      <c r="D12" s="71"/>
      <c r="E12" s="71"/>
      <c r="F12" s="71"/>
      <c r="G12" s="71"/>
      <c r="H12" s="71"/>
      <c r="I12" s="71"/>
      <c r="J12" s="71"/>
      <c r="K12" s="150"/>
      <c r="L12" s="150"/>
      <c r="M12" s="150"/>
      <c r="N12" s="150"/>
      <c r="O12" s="71"/>
      <c r="P12" s="71"/>
      <c r="Q12" s="71"/>
      <c r="R12" s="71"/>
      <c r="S12" s="71"/>
      <c r="T12" s="71"/>
      <c r="U12" s="71"/>
      <c r="V12" s="72"/>
      <c r="W12" s="70"/>
      <c r="X12" s="70"/>
      <c r="Y12" s="70"/>
      <c r="Z12" s="70"/>
      <c r="AA12" s="70"/>
      <c r="AB12" s="70"/>
      <c r="AC12" s="70"/>
      <c r="AD12" s="70"/>
      <c r="AE12" s="70"/>
    </row>
    <row r="13" spans="1:32" ht="4.5" customHeight="1" x14ac:dyDescent="0.25">
      <c r="A13" s="70"/>
      <c r="B13" s="70"/>
      <c r="C13" s="70"/>
      <c r="D13" s="71"/>
      <c r="E13" s="71"/>
      <c r="F13" s="71"/>
      <c r="G13" s="71"/>
      <c r="H13" s="71"/>
      <c r="I13" s="71"/>
      <c r="J13" s="71"/>
      <c r="K13" s="150"/>
      <c r="L13" s="150"/>
      <c r="M13" s="150"/>
      <c r="N13" s="150"/>
      <c r="O13" s="71"/>
      <c r="P13" s="71"/>
      <c r="Q13" s="71"/>
      <c r="R13" s="71"/>
      <c r="S13" s="71"/>
      <c r="T13" s="71"/>
      <c r="U13" s="71"/>
      <c r="V13" s="72"/>
      <c r="W13" s="70"/>
      <c r="X13" s="70"/>
      <c r="Y13" s="70"/>
      <c r="Z13" s="70"/>
      <c r="AA13" s="70"/>
      <c r="AB13" s="70"/>
      <c r="AC13" s="70"/>
      <c r="AD13" s="70"/>
      <c r="AE13" s="70"/>
    </row>
    <row r="14" spans="1:32" x14ac:dyDescent="0.25">
      <c r="A14" s="129"/>
      <c r="B14" s="129"/>
      <c r="C14" s="129"/>
      <c r="D14" s="71"/>
      <c r="E14" s="71"/>
      <c r="F14" s="71"/>
      <c r="G14" s="71"/>
      <c r="H14" s="71"/>
      <c r="I14" s="71"/>
      <c r="J14" s="71"/>
      <c r="K14" s="150"/>
      <c r="L14" s="150"/>
      <c r="M14" s="150"/>
      <c r="N14" s="150"/>
      <c r="O14" s="71"/>
      <c r="P14" s="71"/>
      <c r="Q14" s="71"/>
      <c r="R14" s="71"/>
      <c r="S14" s="71"/>
      <c r="T14" s="71"/>
      <c r="U14" s="71"/>
      <c r="V14" s="72"/>
      <c r="W14" s="70"/>
      <c r="X14" s="70"/>
      <c r="Y14" s="70"/>
      <c r="Z14" s="70"/>
      <c r="AA14" s="70"/>
      <c r="AB14" s="70"/>
      <c r="AC14" s="70"/>
      <c r="AD14" s="70"/>
      <c r="AE14" s="70"/>
    </row>
    <row r="15" spans="1:32" x14ac:dyDescent="0.25">
      <c r="A15" s="126"/>
      <c r="B15" s="126"/>
      <c r="C15" s="74"/>
      <c r="D15" s="71"/>
      <c r="E15" s="71"/>
      <c r="F15" s="71"/>
      <c r="G15" s="71"/>
      <c r="H15" s="71"/>
      <c r="I15" s="71"/>
      <c r="J15" s="71"/>
      <c r="K15" s="150"/>
      <c r="L15" s="150"/>
      <c r="M15" s="150"/>
      <c r="N15" s="150"/>
      <c r="O15" s="71"/>
      <c r="P15" s="71"/>
      <c r="Q15" s="71"/>
      <c r="R15" s="71"/>
      <c r="S15" s="71"/>
      <c r="T15" s="71"/>
      <c r="U15" s="71"/>
      <c r="V15" s="72"/>
      <c r="W15" s="70"/>
      <c r="X15" s="70"/>
      <c r="Y15" s="70"/>
      <c r="Z15" s="70"/>
      <c r="AA15" s="70"/>
      <c r="AB15" s="70"/>
      <c r="AC15" s="70"/>
      <c r="AD15" s="70"/>
      <c r="AE15" s="70"/>
    </row>
    <row r="16" spans="1:32" ht="9" customHeight="1" x14ac:dyDescent="0.25">
      <c r="A16" s="70"/>
      <c r="B16" s="70"/>
      <c r="C16" s="70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2"/>
      <c r="W16" s="70"/>
      <c r="X16" s="70"/>
      <c r="Y16" s="70"/>
      <c r="Z16" s="70"/>
      <c r="AA16" s="70"/>
      <c r="AB16" s="70"/>
      <c r="AC16" s="70"/>
      <c r="AD16" s="70"/>
      <c r="AE16" s="70"/>
    </row>
    <row r="17" spans="1:31" ht="26.25" customHeight="1" thickBot="1" x14ac:dyDescent="0.3">
      <c r="A17" s="195" t="s">
        <v>0</v>
      </c>
      <c r="B17" s="195"/>
      <c r="C17" s="195"/>
      <c r="D17" s="196" t="s">
        <v>1</v>
      </c>
      <c r="E17" s="197"/>
      <c r="F17" s="197"/>
      <c r="G17" s="198"/>
      <c r="H17" s="196" t="s">
        <v>36</v>
      </c>
      <c r="I17" s="197"/>
      <c r="J17" s="197"/>
      <c r="K17" s="198"/>
      <c r="L17" s="196" t="s">
        <v>6</v>
      </c>
      <c r="M17" s="197"/>
      <c r="N17" s="197"/>
      <c r="O17" s="198"/>
      <c r="P17" s="196" t="s">
        <v>7</v>
      </c>
      <c r="Q17" s="197"/>
      <c r="R17" s="197"/>
      <c r="S17" s="198"/>
      <c r="T17" s="199" t="s">
        <v>57</v>
      </c>
      <c r="U17" s="199"/>
      <c r="V17" s="199"/>
      <c r="W17" s="200" t="s">
        <v>37</v>
      </c>
      <c r="Z17" s="70"/>
      <c r="AA17" s="70"/>
      <c r="AB17" s="70"/>
      <c r="AC17" s="70"/>
      <c r="AD17" s="70"/>
      <c r="AE17" s="70"/>
    </row>
    <row r="18" spans="1:31" ht="15.75" thickTop="1" x14ac:dyDescent="0.25">
      <c r="A18" s="133" t="s">
        <v>18</v>
      </c>
      <c r="B18" s="133"/>
      <c r="C18" s="133"/>
      <c r="D18" s="192">
        <f>CRONOGRAMA!K8</f>
        <v>5</v>
      </c>
      <c r="E18" s="192"/>
      <c r="F18" s="192"/>
      <c r="G18" s="192"/>
      <c r="H18" s="192">
        <v>5</v>
      </c>
      <c r="I18" s="192"/>
      <c r="J18" s="192"/>
      <c r="K18" s="192"/>
      <c r="L18" s="192">
        <v>5</v>
      </c>
      <c r="M18" s="192"/>
      <c r="N18" s="192"/>
      <c r="O18" s="192"/>
      <c r="P18" s="192">
        <v>0</v>
      </c>
      <c r="Q18" s="192"/>
      <c r="R18" s="192"/>
      <c r="S18" s="192"/>
      <c r="T18" s="193">
        <v>0</v>
      </c>
      <c r="U18" s="193"/>
      <c r="V18" s="193"/>
      <c r="W18" s="194">
        <f>L18/$D$24</f>
        <v>0.26315789473684209</v>
      </c>
      <c r="Z18" s="70"/>
      <c r="AA18" s="70"/>
      <c r="AB18" s="70"/>
      <c r="AC18" s="70"/>
      <c r="AD18" s="70"/>
      <c r="AE18" s="70"/>
    </row>
    <row r="19" spans="1:31" x14ac:dyDescent="0.25">
      <c r="A19" s="116" t="s">
        <v>2</v>
      </c>
      <c r="B19" s="116"/>
      <c r="C19" s="116"/>
      <c r="D19" s="115">
        <f>CRONOGRAMA!K9</f>
        <v>4</v>
      </c>
      <c r="E19" s="115"/>
      <c r="F19" s="115"/>
      <c r="G19" s="115"/>
      <c r="H19" s="115">
        <v>4</v>
      </c>
      <c r="I19" s="115"/>
      <c r="J19" s="115"/>
      <c r="K19" s="115"/>
      <c r="L19" s="115">
        <v>3</v>
      </c>
      <c r="M19" s="115"/>
      <c r="N19" s="115"/>
      <c r="O19" s="115"/>
      <c r="P19" s="115">
        <v>1</v>
      </c>
      <c r="Q19" s="115"/>
      <c r="R19" s="115"/>
      <c r="S19" s="115"/>
      <c r="T19" s="159">
        <v>1</v>
      </c>
      <c r="U19" s="159"/>
      <c r="V19" s="159"/>
      <c r="W19" s="158">
        <f>(L19+T19)/$D$24</f>
        <v>0.21052631578947367</v>
      </c>
      <c r="Z19" s="70"/>
      <c r="AA19" s="70"/>
      <c r="AB19" s="70"/>
      <c r="AC19" s="70"/>
      <c r="AD19" s="70"/>
      <c r="AE19" s="70"/>
    </row>
    <row r="20" spans="1:31" x14ac:dyDescent="0.25">
      <c r="A20" s="116" t="s">
        <v>3</v>
      </c>
      <c r="B20" s="116"/>
      <c r="C20" s="116"/>
      <c r="D20" s="115">
        <f>CRONOGRAMA!K10</f>
        <v>4</v>
      </c>
      <c r="E20" s="115"/>
      <c r="F20" s="115"/>
      <c r="G20" s="115"/>
      <c r="H20" s="115">
        <v>4</v>
      </c>
      <c r="I20" s="115"/>
      <c r="J20" s="115"/>
      <c r="K20" s="115"/>
      <c r="L20" s="115">
        <v>3</v>
      </c>
      <c r="M20" s="115"/>
      <c r="N20" s="115"/>
      <c r="O20" s="115"/>
      <c r="P20" s="115">
        <v>1</v>
      </c>
      <c r="Q20" s="115"/>
      <c r="R20" s="115"/>
      <c r="S20" s="115"/>
      <c r="T20" s="159">
        <v>1</v>
      </c>
      <c r="U20" s="159"/>
      <c r="V20" s="159"/>
      <c r="W20" s="158">
        <f>(L20+T20)/$D$24</f>
        <v>0.21052631578947367</v>
      </c>
      <c r="Z20" s="70"/>
      <c r="AA20" s="70"/>
      <c r="AB20" s="70"/>
      <c r="AC20" s="70"/>
      <c r="AD20" s="70"/>
      <c r="AE20" s="70"/>
    </row>
    <row r="21" spans="1:31" x14ac:dyDescent="0.25">
      <c r="A21" s="116" t="s">
        <v>4</v>
      </c>
      <c r="B21" s="116"/>
      <c r="C21" s="116"/>
      <c r="D21" s="115">
        <f>CRONOGRAMA!K11</f>
        <v>2</v>
      </c>
      <c r="E21" s="115"/>
      <c r="F21" s="115"/>
      <c r="G21" s="115"/>
      <c r="H21" s="115">
        <v>2</v>
      </c>
      <c r="I21" s="115"/>
      <c r="J21" s="115"/>
      <c r="K21" s="115"/>
      <c r="L21" s="115">
        <v>2</v>
      </c>
      <c r="M21" s="115"/>
      <c r="N21" s="115"/>
      <c r="O21" s="115"/>
      <c r="P21" s="115">
        <v>0</v>
      </c>
      <c r="Q21" s="115"/>
      <c r="R21" s="115"/>
      <c r="S21" s="115"/>
      <c r="T21" s="159">
        <v>0</v>
      </c>
      <c r="U21" s="159"/>
      <c r="V21" s="159"/>
      <c r="W21" s="158">
        <f>L21/$D$24</f>
        <v>0.10526315789473684</v>
      </c>
      <c r="Z21" s="70"/>
      <c r="AA21" s="70"/>
      <c r="AB21" s="70"/>
    </row>
    <row r="22" spans="1:31" x14ac:dyDescent="0.25">
      <c r="A22" s="116" t="s">
        <v>5</v>
      </c>
      <c r="B22" s="116"/>
      <c r="C22" s="116"/>
      <c r="D22" s="115">
        <f>CRONOGRAMA!K12</f>
        <v>2</v>
      </c>
      <c r="E22" s="115"/>
      <c r="F22" s="115"/>
      <c r="G22" s="115"/>
      <c r="H22" s="115">
        <v>2</v>
      </c>
      <c r="I22" s="115"/>
      <c r="J22" s="115"/>
      <c r="K22" s="115"/>
      <c r="L22" s="115">
        <v>2</v>
      </c>
      <c r="M22" s="115"/>
      <c r="N22" s="115"/>
      <c r="O22" s="115"/>
      <c r="P22" s="115">
        <v>0</v>
      </c>
      <c r="Q22" s="115"/>
      <c r="R22" s="115"/>
      <c r="S22" s="115"/>
      <c r="T22" s="159">
        <v>0</v>
      </c>
      <c r="U22" s="159"/>
      <c r="V22" s="159"/>
      <c r="W22" s="158">
        <f t="shared" ref="W22:W23" si="0">L22/$D$24</f>
        <v>0.10526315789473684</v>
      </c>
      <c r="Z22" s="70"/>
      <c r="AA22" s="70"/>
      <c r="AB22" s="70"/>
    </row>
    <row r="23" spans="1:31" x14ac:dyDescent="0.25">
      <c r="A23" s="116" t="s">
        <v>17</v>
      </c>
      <c r="B23" s="116"/>
      <c r="C23" s="116"/>
      <c r="D23" s="115">
        <f>CRONOGRAMA!K13</f>
        <v>2</v>
      </c>
      <c r="E23" s="115"/>
      <c r="F23" s="115"/>
      <c r="G23" s="115"/>
      <c r="H23" s="115">
        <v>2</v>
      </c>
      <c r="I23" s="115"/>
      <c r="J23" s="115"/>
      <c r="K23" s="115"/>
      <c r="L23" s="115">
        <v>2</v>
      </c>
      <c r="M23" s="115"/>
      <c r="N23" s="115"/>
      <c r="O23" s="115"/>
      <c r="P23" s="115">
        <v>0</v>
      </c>
      <c r="Q23" s="115"/>
      <c r="R23" s="115"/>
      <c r="S23" s="115"/>
      <c r="T23" s="159">
        <v>0</v>
      </c>
      <c r="U23" s="159"/>
      <c r="V23" s="159"/>
      <c r="W23" s="158">
        <f t="shared" si="0"/>
        <v>0.10526315789473684</v>
      </c>
      <c r="Z23" s="70"/>
      <c r="AA23" s="70"/>
      <c r="AB23" s="70"/>
    </row>
    <row r="24" spans="1:31" x14ac:dyDescent="0.25">
      <c r="B24" s="112" t="s">
        <v>20</v>
      </c>
      <c r="C24" s="113"/>
      <c r="D24" s="114">
        <f>SUM(D18:G23)</f>
        <v>19</v>
      </c>
      <c r="E24" s="114"/>
      <c r="F24" s="114"/>
      <c r="G24" s="114"/>
      <c r="H24" s="114">
        <f t="shared" ref="H24" si="1">SUM(H18:K23)</f>
        <v>19</v>
      </c>
      <c r="I24" s="114"/>
      <c r="J24" s="114"/>
      <c r="K24" s="114"/>
      <c r="L24" s="114">
        <f t="shared" ref="L24" si="2">SUM(L18:O23)</f>
        <v>17</v>
      </c>
      <c r="M24" s="114"/>
      <c r="N24" s="114"/>
      <c r="O24" s="114"/>
      <c r="P24" s="114">
        <f t="shared" ref="P24" si="3">SUM(P18:S23)</f>
        <v>2</v>
      </c>
      <c r="Q24" s="114"/>
      <c r="R24" s="114"/>
      <c r="S24" s="114"/>
      <c r="T24" s="160">
        <f>SUM(T18:V23)</f>
        <v>2</v>
      </c>
      <c r="U24" s="160"/>
      <c r="V24" s="160"/>
      <c r="W24" s="146">
        <f>SUM(W18:Y23)</f>
        <v>0.99999999999999989</v>
      </c>
      <c r="Z24" s="70"/>
      <c r="AA24" s="70"/>
      <c r="AB24" s="70"/>
    </row>
    <row r="26" spans="1:31" ht="15.75" thickBot="1" x14ac:dyDescent="0.3"/>
    <row r="27" spans="1:31" ht="15.75" thickBot="1" x14ac:dyDescent="0.3">
      <c r="A27" s="189" t="s">
        <v>30</v>
      </c>
      <c r="B27" s="190"/>
      <c r="C27" s="190"/>
      <c r="D27" s="190">
        <v>44727</v>
      </c>
      <c r="E27" s="190"/>
      <c r="F27" s="190"/>
      <c r="G27" s="190">
        <v>44728</v>
      </c>
      <c r="H27" s="190"/>
      <c r="I27" s="190"/>
      <c r="J27" s="190">
        <v>44729</v>
      </c>
      <c r="K27" s="190"/>
      <c r="L27" s="190"/>
      <c r="M27" s="190">
        <v>44732</v>
      </c>
      <c r="N27" s="190"/>
      <c r="O27" s="190"/>
      <c r="P27" s="190">
        <v>44733</v>
      </c>
      <c r="Q27" s="190"/>
      <c r="R27" s="190"/>
      <c r="S27" s="190">
        <v>44734</v>
      </c>
      <c r="T27" s="190"/>
      <c r="U27" s="191"/>
    </row>
    <row r="28" spans="1:31" ht="15.75" thickTop="1" x14ac:dyDescent="0.25">
      <c r="A28" s="177" t="s">
        <v>27</v>
      </c>
      <c r="B28" s="187"/>
      <c r="C28" s="187"/>
      <c r="D28" s="178">
        <v>3</v>
      </c>
      <c r="E28" s="178"/>
      <c r="F28" s="178"/>
      <c r="G28" s="178">
        <v>4</v>
      </c>
      <c r="H28" s="178"/>
      <c r="I28" s="178"/>
      <c r="J28" s="178">
        <v>3</v>
      </c>
      <c r="K28" s="178"/>
      <c r="L28" s="178"/>
      <c r="M28" s="178">
        <v>3</v>
      </c>
      <c r="N28" s="178"/>
      <c r="O28" s="178"/>
      <c r="P28" s="178">
        <v>3</v>
      </c>
      <c r="Q28" s="178"/>
      <c r="R28" s="178"/>
      <c r="S28" s="178">
        <v>3</v>
      </c>
      <c r="T28" s="178"/>
      <c r="U28" s="188"/>
    </row>
    <row r="29" spans="1:31" x14ac:dyDescent="0.25">
      <c r="A29" s="181" t="s">
        <v>28</v>
      </c>
      <c r="B29" s="179"/>
      <c r="C29" s="179"/>
      <c r="D29" s="180">
        <v>3</v>
      </c>
      <c r="E29" s="180"/>
      <c r="F29" s="180"/>
      <c r="G29" s="180">
        <v>3</v>
      </c>
      <c r="H29" s="180"/>
      <c r="I29" s="180"/>
      <c r="J29" s="180">
        <v>2</v>
      </c>
      <c r="K29" s="180"/>
      <c r="L29" s="180"/>
      <c r="M29" s="180">
        <v>3</v>
      </c>
      <c r="N29" s="180"/>
      <c r="O29" s="180"/>
      <c r="P29" s="180">
        <v>3</v>
      </c>
      <c r="Q29" s="180"/>
      <c r="R29" s="180"/>
      <c r="S29" s="180">
        <v>3</v>
      </c>
      <c r="T29" s="180"/>
      <c r="U29" s="182"/>
    </row>
    <row r="30" spans="1:31" x14ac:dyDescent="0.25">
      <c r="A30" s="181" t="s">
        <v>29</v>
      </c>
      <c r="B30" s="179"/>
      <c r="C30" s="179"/>
      <c r="D30" s="180">
        <v>0</v>
      </c>
      <c r="E30" s="180"/>
      <c r="F30" s="180"/>
      <c r="G30" s="180">
        <v>1</v>
      </c>
      <c r="H30" s="180"/>
      <c r="I30" s="180"/>
      <c r="J30" s="180">
        <v>1</v>
      </c>
      <c r="K30" s="180"/>
      <c r="L30" s="180"/>
      <c r="M30" s="180">
        <v>0</v>
      </c>
      <c r="N30" s="180"/>
      <c r="O30" s="180"/>
      <c r="P30" s="180">
        <v>0</v>
      </c>
      <c r="Q30" s="180"/>
      <c r="R30" s="180"/>
      <c r="S30" s="180">
        <v>0</v>
      </c>
      <c r="T30" s="180"/>
      <c r="U30" s="182"/>
    </row>
    <row r="31" spans="1:31" ht="15.75" thickBot="1" x14ac:dyDescent="0.3">
      <c r="A31" s="183" t="s">
        <v>62</v>
      </c>
      <c r="B31" s="184"/>
      <c r="C31" s="184"/>
      <c r="D31" s="185">
        <v>0</v>
      </c>
      <c r="E31" s="185"/>
      <c r="F31" s="185"/>
      <c r="G31" s="185">
        <v>0</v>
      </c>
      <c r="H31" s="185"/>
      <c r="I31" s="185"/>
      <c r="J31" s="185">
        <v>1</v>
      </c>
      <c r="K31" s="185"/>
      <c r="L31" s="185"/>
      <c r="M31" s="185">
        <v>0</v>
      </c>
      <c r="N31" s="185"/>
      <c r="O31" s="185"/>
      <c r="P31" s="185">
        <v>1</v>
      </c>
      <c r="Q31" s="185"/>
      <c r="R31" s="185"/>
      <c r="S31" s="185">
        <v>0</v>
      </c>
      <c r="T31" s="185"/>
      <c r="U31" s="186"/>
    </row>
  </sheetData>
  <mergeCells count="117">
    <mergeCell ref="AA2:AA4"/>
    <mergeCell ref="Y2:Y4"/>
    <mergeCell ref="A1:C1"/>
    <mergeCell ref="P27:R27"/>
    <mergeCell ref="S27:U27"/>
    <mergeCell ref="X2:X4"/>
    <mergeCell ref="Z2:Z4"/>
    <mergeCell ref="D29:F29"/>
    <mergeCell ref="D30:F30"/>
    <mergeCell ref="D31:F31"/>
    <mergeCell ref="G27:I27"/>
    <mergeCell ref="J27:L27"/>
    <mergeCell ref="G31:I31"/>
    <mergeCell ref="J31:L31"/>
    <mergeCell ref="M31:O31"/>
    <mergeCell ref="P31:R31"/>
    <mergeCell ref="S31:U31"/>
    <mergeCell ref="G30:I30"/>
    <mergeCell ref="J30:L30"/>
    <mergeCell ref="M30:O30"/>
    <mergeCell ref="P30:R30"/>
    <mergeCell ref="S30:U30"/>
    <mergeCell ref="P28:R28"/>
    <mergeCell ref="S28:U28"/>
    <mergeCell ref="G29:I29"/>
    <mergeCell ref="J29:L29"/>
    <mergeCell ref="M29:O29"/>
    <mergeCell ref="P29:R29"/>
    <mergeCell ref="S29:U29"/>
    <mergeCell ref="D27:F27"/>
    <mergeCell ref="D28:F28"/>
    <mergeCell ref="G28:I28"/>
    <mergeCell ref="J28:L28"/>
    <mergeCell ref="M28:O28"/>
    <mergeCell ref="M27:O27"/>
    <mergeCell ref="A27:C27"/>
    <mergeCell ref="A28:C28"/>
    <mergeCell ref="A29:C29"/>
    <mergeCell ref="A30:C30"/>
    <mergeCell ref="A31:C31"/>
    <mergeCell ref="K12:N12"/>
    <mergeCell ref="K13:N13"/>
    <mergeCell ref="K14:N14"/>
    <mergeCell ref="K15:N15"/>
    <mergeCell ref="M1:O1"/>
    <mergeCell ref="M2:O2"/>
    <mergeCell ref="J1:L1"/>
    <mergeCell ref="J2:L2"/>
    <mergeCell ref="D1:F1"/>
    <mergeCell ref="D2:F2"/>
    <mergeCell ref="G1:I1"/>
    <mergeCell ref="A7:C7"/>
    <mergeCell ref="A17:C17"/>
    <mergeCell ref="A18:C18"/>
    <mergeCell ref="A19:C19"/>
    <mergeCell ref="L10:M10"/>
    <mergeCell ref="K11:N11"/>
    <mergeCell ref="A2:C2"/>
    <mergeCell ref="A3:C3"/>
    <mergeCell ref="A4:C4"/>
    <mergeCell ref="A5:C5"/>
    <mergeCell ref="A6:C6"/>
    <mergeCell ref="A8:C8"/>
    <mergeCell ref="A14:C14"/>
    <mergeCell ref="A15:B15"/>
    <mergeCell ref="D17:G17"/>
    <mergeCell ref="W1:AA1"/>
    <mergeCell ref="W2:W4"/>
    <mergeCell ref="G2:I2"/>
    <mergeCell ref="S1:U1"/>
    <mergeCell ref="S2:U2"/>
    <mergeCell ref="P1:R1"/>
    <mergeCell ref="P2:R2"/>
    <mergeCell ref="D18:G18"/>
    <mergeCell ref="A20:C20"/>
    <mergeCell ref="A21:C21"/>
    <mergeCell ref="A22:C22"/>
    <mergeCell ref="A23:C23"/>
    <mergeCell ref="D19:G19"/>
    <mergeCell ref="D20:G20"/>
    <mergeCell ref="D21:G21"/>
    <mergeCell ref="D22:G22"/>
    <mergeCell ref="D23:G23"/>
    <mergeCell ref="P17:S17"/>
    <mergeCell ref="H18:K18"/>
    <mergeCell ref="L18:O18"/>
    <mergeCell ref="P18:S18"/>
    <mergeCell ref="H19:K19"/>
    <mergeCell ref="L19:O19"/>
    <mergeCell ref="P19:S19"/>
    <mergeCell ref="H17:K17"/>
    <mergeCell ref="L17:O17"/>
    <mergeCell ref="T22:V22"/>
    <mergeCell ref="T23:V23"/>
    <mergeCell ref="P20:S20"/>
    <mergeCell ref="H21:K21"/>
    <mergeCell ref="L21:O21"/>
    <mergeCell ref="P21:S21"/>
    <mergeCell ref="H22:K22"/>
    <mergeCell ref="L22:O22"/>
    <mergeCell ref="P22:S22"/>
    <mergeCell ref="H20:K20"/>
    <mergeCell ref="H23:K23"/>
    <mergeCell ref="L20:O20"/>
    <mergeCell ref="B24:C24"/>
    <mergeCell ref="D24:G24"/>
    <mergeCell ref="H24:K24"/>
    <mergeCell ref="L24:O24"/>
    <mergeCell ref="P24:S24"/>
    <mergeCell ref="T24:V24"/>
    <mergeCell ref="L23:O23"/>
    <mergeCell ref="P23:S23"/>
    <mergeCell ref="T17:V17"/>
    <mergeCell ref="T18:V18"/>
    <mergeCell ref="T19:V19"/>
    <mergeCell ref="T20:V20"/>
    <mergeCell ref="T21:V21"/>
  </mergeCells>
  <conditionalFormatting sqref="AA5">
    <cfRule type="cellIs" dxfId="4" priority="2" operator="equal">
      <formula>"Ejecución finalizada"</formula>
    </cfRule>
    <cfRule type="cellIs" dxfId="3" priority="3" operator="equal">
      <formula>"Pruebas Pendientes"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16A1-A0CF-4EB5-9B5A-8957A33584C5}">
  <sheetPr>
    <tabColor rgb="FFFF0000"/>
  </sheetPr>
  <dimension ref="A1:H7"/>
  <sheetViews>
    <sheetView zoomScaleNormal="100" workbookViewId="0">
      <selection activeCell="F6" sqref="F6"/>
    </sheetView>
  </sheetViews>
  <sheetFormatPr baseColWidth="10" defaultRowHeight="15" x14ac:dyDescent="0.25"/>
  <cols>
    <col min="1" max="1" width="6.85546875" customWidth="1"/>
    <col min="2" max="2" width="12" customWidth="1"/>
    <col min="3" max="3" width="10.140625" customWidth="1"/>
    <col min="4" max="4" width="10.7109375" customWidth="1"/>
    <col min="5" max="5" width="15.5703125" customWidth="1"/>
    <col min="6" max="6" width="16.5703125" customWidth="1"/>
    <col min="7" max="7" width="40" customWidth="1"/>
    <col min="8" max="8" width="20.85546875" bestFit="1" customWidth="1"/>
  </cols>
  <sheetData>
    <row r="1" spans="1:8" ht="11.25" customHeight="1" x14ac:dyDescent="0.25">
      <c r="A1" s="70"/>
      <c r="B1" s="70"/>
      <c r="C1" s="70"/>
      <c r="D1" s="70"/>
      <c r="E1" s="70"/>
      <c r="F1" s="70"/>
      <c r="G1" s="70"/>
      <c r="H1" s="70"/>
    </row>
    <row r="2" spans="1:8" x14ac:dyDescent="0.25">
      <c r="A2" s="70"/>
      <c r="B2" s="70"/>
      <c r="C2" s="70"/>
      <c r="D2" s="70"/>
      <c r="E2" s="70"/>
      <c r="G2" s="70"/>
      <c r="H2" s="70"/>
    </row>
    <row r="3" spans="1:8" x14ac:dyDescent="0.25">
      <c r="A3" s="70"/>
      <c r="B3" s="70"/>
      <c r="C3" s="70"/>
      <c r="D3" s="70"/>
      <c r="E3" s="70"/>
      <c r="F3" s="69" t="s">
        <v>54</v>
      </c>
      <c r="G3" s="96" t="s">
        <v>55</v>
      </c>
      <c r="H3" s="70"/>
    </row>
    <row r="4" spans="1:8" ht="17.25" customHeight="1" x14ac:dyDescent="0.25">
      <c r="A4" s="70"/>
      <c r="B4" s="70"/>
      <c r="C4" s="70"/>
      <c r="D4" s="70"/>
      <c r="E4" s="70"/>
      <c r="F4" s="70"/>
      <c r="G4" s="70"/>
      <c r="H4" s="70"/>
    </row>
    <row r="5" spans="1:8" ht="45.75" thickBot="1" x14ac:dyDescent="0.3">
      <c r="A5" s="94" t="s">
        <v>38</v>
      </c>
      <c r="B5" s="94" t="s">
        <v>43</v>
      </c>
      <c r="C5" s="95" t="s">
        <v>53</v>
      </c>
      <c r="D5" s="95" t="s">
        <v>44</v>
      </c>
      <c r="E5" s="95" t="s">
        <v>63</v>
      </c>
      <c r="F5" s="94" t="s">
        <v>45</v>
      </c>
      <c r="G5" s="94" t="s">
        <v>46</v>
      </c>
      <c r="H5" s="94" t="s">
        <v>47</v>
      </c>
    </row>
    <row r="6" spans="1:8" ht="60.75" thickTop="1" x14ac:dyDescent="0.25">
      <c r="A6" s="3" t="s">
        <v>41</v>
      </c>
      <c r="B6" s="3" t="s">
        <v>39</v>
      </c>
      <c r="C6" s="3" t="s">
        <v>52</v>
      </c>
      <c r="D6" s="91">
        <v>44728</v>
      </c>
      <c r="E6" s="91">
        <v>44729</v>
      </c>
      <c r="F6" s="208" t="s">
        <v>48</v>
      </c>
      <c r="G6" s="92" t="s">
        <v>50</v>
      </c>
      <c r="H6" s="93" t="s">
        <v>2</v>
      </c>
    </row>
    <row r="7" spans="1:8" ht="60" x14ac:dyDescent="0.25">
      <c r="A7" s="2" t="s">
        <v>42</v>
      </c>
      <c r="B7" s="2" t="s">
        <v>39</v>
      </c>
      <c r="C7" s="2" t="s">
        <v>40</v>
      </c>
      <c r="D7" s="88">
        <v>44729</v>
      </c>
      <c r="E7" s="88">
        <v>44733</v>
      </c>
      <c r="F7" s="209" t="s">
        <v>49</v>
      </c>
      <c r="G7" s="89" t="s">
        <v>51</v>
      </c>
      <c r="H7" s="90" t="s">
        <v>3</v>
      </c>
    </row>
  </sheetData>
  <conditionalFormatting sqref="A5">
    <cfRule type="duplicateValues" dxfId="2" priority="1"/>
  </conditionalFormatting>
  <conditionalFormatting sqref="A7">
    <cfRule type="duplicateValues" dxfId="1" priority="2"/>
  </conditionalFormatting>
  <conditionalFormatting sqref="A6">
    <cfRule type="duplicateValues" dxfId="0" priority="3"/>
  </conditionalFormatting>
  <pageMargins left="0.54166666666666663" right="0.48697916666666669" top="0.47552083333333334" bottom="0.75" header="0.3" footer="0.3"/>
  <pageSetup scale="83" orientation="landscape" r:id="rId1"/>
  <headerFooter>
    <oddHeader>&amp;C&amp;"Arial Nova,Negrita"REPORTE DE INCIDENCIAS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</vt:lpstr>
      <vt:lpstr>REPORTE DE AVANCE</vt:lpstr>
      <vt:lpstr>REPORTE DE INCIDENCIAS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CjArgel</dc:creator>
  <cp:lastModifiedBy>CjArgel</cp:lastModifiedBy>
  <dcterms:created xsi:type="dcterms:W3CDTF">2022-06-18T00:43:15Z</dcterms:created>
  <dcterms:modified xsi:type="dcterms:W3CDTF">2022-06-22T05:05:37Z</dcterms:modified>
</cp:coreProperties>
</file>