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kijah\Documents\Data_Bootcamp\Estimator_Project\"/>
    </mc:Choice>
  </mc:AlternateContent>
  <xr:revisionPtr revIDLastSave="0" documentId="8_{713777E7-9CBF-491D-84D6-F7C9F149FD40}" xr6:coauthVersionLast="47" xr6:coauthVersionMax="47" xr10:uidLastSave="{00000000-0000-0000-0000-000000000000}"/>
  <bookViews>
    <workbookView xWindow="6105" yWindow="-16320" windowWidth="29040" windowHeight="15720" activeTab="15" xr2:uid="{00000000-000D-0000-FFFF-FFFF00000000}"/>
  </bookViews>
  <sheets>
    <sheet name="Summary - Rates" sheetId="1" r:id="rId1"/>
    <sheet name="Summary - Table" sheetId="2" r:id="rId2"/>
    <sheet name="Conduit + Wire - Pricing Calcul" sheetId="3" r:id="rId3"/>
    <sheet name="Conduit + Wire - Table" sheetId="4" r:id="rId4"/>
    <sheet name="Working_Table" sheetId="5" r:id="rId5"/>
    <sheet name="Cleaned_Data" sheetId="6" r:id="rId6"/>
    <sheet name="Working_Table1" sheetId="7" r:id="rId7"/>
    <sheet name="Cleaned_Data1" sheetId="8" r:id="rId8"/>
    <sheet name="Working_Table2" sheetId="9" r:id="rId9"/>
    <sheet name="Cleaned_Data2" sheetId="10" r:id="rId10"/>
    <sheet name="Working_Table3" sheetId="11" r:id="rId11"/>
    <sheet name="Cleaned_Data3" sheetId="12" r:id="rId12"/>
    <sheet name="Working_Table4" sheetId="13" r:id="rId13"/>
    <sheet name="Cleaned_Data4" sheetId="14" r:id="rId14"/>
    <sheet name="Working_Table5" sheetId="15" r:id="rId15"/>
    <sheet name="Cleaned_Data5" sheetId="16" r:id="rId16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1" i="4" l="1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B7" i="4"/>
  <c r="A7" i="4"/>
  <c r="A6" i="4"/>
  <c r="B5" i="4"/>
  <c r="A5" i="4"/>
  <c r="E4" i="4"/>
  <c r="B4" i="4"/>
  <c r="A4" i="4"/>
  <c r="B3" i="4"/>
  <c r="A3" i="4"/>
  <c r="A2" i="4"/>
  <c r="H1" i="4"/>
  <c r="G1" i="4"/>
  <c r="F1" i="4"/>
  <c r="E1" i="4"/>
  <c r="D1" i="4"/>
  <c r="C1" i="4"/>
  <c r="B1" i="4"/>
  <c r="A1" i="4"/>
  <c r="H50" i="3"/>
  <c r="E50" i="4" s="1"/>
  <c r="F50" i="3"/>
  <c r="B50" i="4" s="1"/>
  <c r="H49" i="3"/>
  <c r="E49" i="4" s="1"/>
  <c r="F49" i="3"/>
  <c r="B49" i="4" s="1"/>
  <c r="H48" i="3"/>
  <c r="E48" i="4" s="1"/>
  <c r="F48" i="3"/>
  <c r="B48" i="4" s="1"/>
  <c r="H47" i="3"/>
  <c r="E47" i="4" s="1"/>
  <c r="F47" i="3"/>
  <c r="B47" i="4" s="1"/>
  <c r="H46" i="3"/>
  <c r="E46" i="4" s="1"/>
  <c r="F46" i="3"/>
  <c r="B46" i="4" s="1"/>
  <c r="H45" i="3"/>
  <c r="E45" i="4" s="1"/>
  <c r="F45" i="3"/>
  <c r="B45" i="4" s="1"/>
  <c r="H44" i="3"/>
  <c r="E44" i="4" s="1"/>
  <c r="F44" i="3"/>
  <c r="B44" i="4" s="1"/>
  <c r="H43" i="3"/>
  <c r="E43" i="4" s="1"/>
  <c r="F43" i="3"/>
  <c r="B43" i="4" s="1"/>
  <c r="H42" i="3"/>
  <c r="E42" i="4" s="1"/>
  <c r="F42" i="3"/>
  <c r="B42" i="4" s="1"/>
  <c r="H41" i="3"/>
  <c r="E41" i="4" s="1"/>
  <c r="F41" i="3"/>
  <c r="B41" i="4" s="1"/>
  <c r="H40" i="3"/>
  <c r="E40" i="4" s="1"/>
  <c r="F40" i="3"/>
  <c r="B40" i="4" s="1"/>
  <c r="H39" i="3"/>
  <c r="E39" i="4" s="1"/>
  <c r="F39" i="3"/>
  <c r="B39" i="4" s="1"/>
  <c r="H38" i="3"/>
  <c r="E38" i="4" s="1"/>
  <c r="F38" i="3"/>
  <c r="B38" i="4" s="1"/>
  <c r="H37" i="3"/>
  <c r="E37" i="4" s="1"/>
  <c r="F37" i="3"/>
  <c r="B37" i="4" s="1"/>
  <c r="H36" i="3"/>
  <c r="E36" i="4" s="1"/>
  <c r="F36" i="3"/>
  <c r="B36" i="4" s="1"/>
  <c r="H35" i="3"/>
  <c r="E35" i="4" s="1"/>
  <c r="F35" i="3"/>
  <c r="B35" i="4" s="1"/>
  <c r="H34" i="3"/>
  <c r="E34" i="4" s="1"/>
  <c r="F34" i="3"/>
  <c r="B34" i="4" s="1"/>
  <c r="H33" i="3"/>
  <c r="E33" i="4" s="1"/>
  <c r="F33" i="3"/>
  <c r="B33" i="4" s="1"/>
  <c r="H32" i="3"/>
  <c r="E32" i="4" s="1"/>
  <c r="F32" i="3"/>
  <c r="B32" i="4" s="1"/>
  <c r="H31" i="3"/>
  <c r="E31" i="4" s="1"/>
  <c r="F31" i="3"/>
  <c r="B31" i="4" s="1"/>
  <c r="H30" i="3"/>
  <c r="E30" i="4" s="1"/>
  <c r="F30" i="3"/>
  <c r="B30" i="4" s="1"/>
  <c r="H29" i="3"/>
  <c r="E29" i="4" s="1"/>
  <c r="F29" i="3"/>
  <c r="B29" i="4" s="1"/>
  <c r="H28" i="3"/>
  <c r="E28" i="4" s="1"/>
  <c r="F28" i="3"/>
  <c r="B28" i="4" s="1"/>
  <c r="H27" i="3"/>
  <c r="E27" i="4" s="1"/>
  <c r="F27" i="3"/>
  <c r="B27" i="4" s="1"/>
  <c r="H26" i="3"/>
  <c r="E26" i="4" s="1"/>
  <c r="F26" i="3"/>
  <c r="B26" i="4" s="1"/>
  <c r="H25" i="3"/>
  <c r="E25" i="4" s="1"/>
  <c r="F25" i="3"/>
  <c r="B25" i="4" s="1"/>
  <c r="H24" i="3"/>
  <c r="E24" i="4" s="1"/>
  <c r="F24" i="3"/>
  <c r="B24" i="4" s="1"/>
  <c r="H23" i="3"/>
  <c r="E23" i="4" s="1"/>
  <c r="F23" i="3"/>
  <c r="B23" i="4" s="1"/>
  <c r="H22" i="3"/>
  <c r="E22" i="4" s="1"/>
  <c r="F22" i="3"/>
  <c r="B22" i="4" s="1"/>
  <c r="H21" i="3"/>
  <c r="E21" i="4" s="1"/>
  <c r="F21" i="3"/>
  <c r="B21" i="4" s="1"/>
  <c r="H20" i="3"/>
  <c r="E20" i="4" s="1"/>
  <c r="F20" i="3"/>
  <c r="B20" i="4" s="1"/>
  <c r="H19" i="3"/>
  <c r="E19" i="4" s="1"/>
  <c r="F19" i="3"/>
  <c r="B19" i="4" s="1"/>
  <c r="H18" i="3"/>
  <c r="E18" i="4" s="1"/>
  <c r="F18" i="3"/>
  <c r="B18" i="4" s="1"/>
  <c r="H17" i="3"/>
  <c r="E17" i="4" s="1"/>
  <c r="F17" i="3"/>
  <c r="B17" i="4" s="1"/>
  <c r="H16" i="3"/>
  <c r="E16" i="4" s="1"/>
  <c r="F16" i="3"/>
  <c r="B16" i="4" s="1"/>
  <c r="H15" i="3"/>
  <c r="E15" i="4" s="1"/>
  <c r="F15" i="3"/>
  <c r="B15" i="4" s="1"/>
  <c r="H14" i="3"/>
  <c r="E14" i="4" s="1"/>
  <c r="F14" i="3"/>
  <c r="B14" i="4" s="1"/>
  <c r="H13" i="3"/>
  <c r="E13" i="4" s="1"/>
  <c r="F13" i="3"/>
  <c r="B13" i="4" s="1"/>
  <c r="H12" i="3"/>
  <c r="E12" i="4" s="1"/>
  <c r="F12" i="3"/>
  <c r="B12" i="4" s="1"/>
  <c r="H11" i="3"/>
  <c r="E11" i="4" s="1"/>
  <c r="F11" i="3"/>
  <c r="B11" i="4" s="1"/>
  <c r="H10" i="3"/>
  <c r="E10" i="4" s="1"/>
  <c r="F10" i="3"/>
  <c r="B10" i="4" s="1"/>
  <c r="H9" i="3"/>
  <c r="E9" i="4" s="1"/>
  <c r="F9" i="3"/>
  <c r="B9" i="4" s="1"/>
  <c r="K8" i="3"/>
  <c r="H8" i="3"/>
  <c r="E8" i="4" s="1"/>
  <c r="F8" i="3"/>
  <c r="B8" i="4" s="1"/>
  <c r="K7" i="3" a="1"/>
  <c r="R7" i="3" s="1"/>
  <c r="H7" i="3"/>
  <c r="E7" i="4" s="1"/>
  <c r="F7" i="3"/>
  <c r="H6" i="3"/>
  <c r="E6" i="4" s="1"/>
  <c r="F6" i="3"/>
  <c r="B6" i="4" s="1"/>
  <c r="H5" i="3"/>
  <c r="E5" i="4" s="1"/>
  <c r="F5" i="3"/>
  <c r="H4" i="3"/>
  <c r="F4" i="3"/>
  <c r="H3" i="3"/>
  <c r="E3" i="4" s="1"/>
  <c r="F3" i="3"/>
  <c r="H2" i="3"/>
  <c r="E2" i="4" s="1"/>
  <c r="F2" i="3"/>
  <c r="B2" i="4" s="1"/>
  <c r="M15" i="2"/>
  <c r="F10" i="2"/>
  <c r="G9" i="2"/>
  <c r="E8" i="2"/>
  <c r="G8" i="2" s="1"/>
  <c r="E7" i="2"/>
  <c r="G7" i="2" s="1"/>
  <c r="E6" i="2"/>
  <c r="G6" i="2" s="1"/>
  <c r="G5" i="2"/>
  <c r="E5" i="2"/>
  <c r="E4" i="2"/>
  <c r="G4" i="2" s="1"/>
  <c r="E3" i="2"/>
  <c r="G3" i="2" s="1"/>
  <c r="F1" i="2"/>
  <c r="D1" i="2"/>
  <c r="C11" i="4" l="1"/>
  <c r="D11" i="4" s="1"/>
  <c r="F11" i="4" s="1"/>
  <c r="C15" i="4"/>
  <c r="D15" i="4" s="1"/>
  <c r="F15" i="4" s="1"/>
  <c r="D19" i="4"/>
  <c r="F19" i="4" s="1"/>
  <c r="C19" i="4"/>
  <c r="D23" i="4"/>
  <c r="F23" i="4" s="1"/>
  <c r="C23" i="4"/>
  <c r="C27" i="4"/>
  <c r="D27" i="4" s="1"/>
  <c r="F27" i="4" s="1"/>
  <c r="C31" i="4"/>
  <c r="D31" i="4" s="1"/>
  <c r="F31" i="4" s="1"/>
  <c r="D35" i="4"/>
  <c r="F35" i="4" s="1"/>
  <c r="C35" i="4"/>
  <c r="D39" i="4"/>
  <c r="F39" i="4" s="1"/>
  <c r="C39" i="4"/>
  <c r="C43" i="4"/>
  <c r="D43" i="4" s="1"/>
  <c r="F43" i="4" s="1"/>
  <c r="C47" i="4"/>
  <c r="D47" i="4" s="1"/>
  <c r="F47" i="4" s="1"/>
  <c r="D8" i="4"/>
  <c r="F8" i="4" s="1"/>
  <c r="C8" i="4"/>
  <c r="D12" i="4"/>
  <c r="F12" i="4" s="1"/>
  <c r="C12" i="4"/>
  <c r="C16" i="4"/>
  <c r="D16" i="4" s="1"/>
  <c r="F16" i="4" s="1"/>
  <c r="C20" i="4"/>
  <c r="D20" i="4" s="1"/>
  <c r="F20" i="4" s="1"/>
  <c r="D24" i="4"/>
  <c r="F24" i="4" s="1"/>
  <c r="C24" i="4"/>
  <c r="D28" i="4"/>
  <c r="F28" i="4" s="1"/>
  <c r="C28" i="4"/>
  <c r="C32" i="4"/>
  <c r="D32" i="4" s="1"/>
  <c r="F32" i="4" s="1"/>
  <c r="C36" i="4"/>
  <c r="D36" i="4" s="1"/>
  <c r="F36" i="4" s="1"/>
  <c r="D40" i="4"/>
  <c r="F40" i="4" s="1"/>
  <c r="C40" i="4"/>
  <c r="D44" i="4"/>
  <c r="F44" i="4" s="1"/>
  <c r="C44" i="4"/>
  <c r="C48" i="4"/>
  <c r="D48" i="4" s="1"/>
  <c r="F48" i="4" s="1"/>
  <c r="D2" i="4"/>
  <c r="C2" i="4"/>
  <c r="B53" i="4"/>
  <c r="D6" i="4"/>
  <c r="F6" i="4" s="1"/>
  <c r="C6" i="4"/>
  <c r="D9" i="4"/>
  <c r="F9" i="4" s="1"/>
  <c r="C9" i="4"/>
  <c r="C13" i="4"/>
  <c r="D13" i="4" s="1"/>
  <c r="F13" i="4" s="1"/>
  <c r="C17" i="4"/>
  <c r="D17" i="4" s="1"/>
  <c r="F17" i="4" s="1"/>
  <c r="D21" i="4"/>
  <c r="F21" i="4" s="1"/>
  <c r="C21" i="4"/>
  <c r="D25" i="4"/>
  <c r="F25" i="4" s="1"/>
  <c r="C25" i="4"/>
  <c r="C29" i="4"/>
  <c r="D29" i="4" s="1"/>
  <c r="F29" i="4" s="1"/>
  <c r="C33" i="4"/>
  <c r="D33" i="4" s="1"/>
  <c r="F33" i="4" s="1"/>
  <c r="D37" i="4"/>
  <c r="F37" i="4" s="1"/>
  <c r="C37" i="4"/>
  <c r="D41" i="4"/>
  <c r="F41" i="4" s="1"/>
  <c r="C41" i="4"/>
  <c r="C45" i="4"/>
  <c r="D45" i="4" s="1"/>
  <c r="F45" i="4" s="1"/>
  <c r="C49" i="4"/>
  <c r="D49" i="4" s="1"/>
  <c r="F49" i="4" s="1"/>
  <c r="E53" i="4"/>
  <c r="D2" i="2" s="1"/>
  <c r="D12" i="2" s="1"/>
  <c r="D10" i="4"/>
  <c r="F10" i="4" s="1"/>
  <c r="C10" i="4"/>
  <c r="C14" i="4"/>
  <c r="D14" i="4" s="1"/>
  <c r="F14" i="4" s="1"/>
  <c r="C18" i="4"/>
  <c r="D18" i="4" s="1"/>
  <c r="F18" i="4" s="1"/>
  <c r="C22" i="4"/>
  <c r="D22" i="4" s="1"/>
  <c r="F22" i="4" s="1"/>
  <c r="D26" i="4"/>
  <c r="F26" i="4" s="1"/>
  <c r="C26" i="4"/>
  <c r="C30" i="4"/>
  <c r="D30" i="4" s="1"/>
  <c r="F30" i="4" s="1"/>
  <c r="C34" i="4"/>
  <c r="D34" i="4" s="1"/>
  <c r="F34" i="4" s="1"/>
  <c r="C38" i="4"/>
  <c r="D38" i="4" s="1"/>
  <c r="F38" i="4" s="1"/>
  <c r="D42" i="4"/>
  <c r="F42" i="4" s="1"/>
  <c r="C42" i="4"/>
  <c r="C46" i="4"/>
  <c r="D46" i="4" s="1"/>
  <c r="F46" i="4" s="1"/>
  <c r="C50" i="4"/>
  <c r="D50" i="4" s="1"/>
  <c r="F50" i="4" s="1"/>
  <c r="S7" i="3"/>
  <c r="F51" i="3"/>
  <c r="L7" i="3"/>
  <c r="H51" i="3"/>
  <c r="E52" i="4" s="1"/>
  <c r="C2" i="2" s="1"/>
  <c r="C12" i="2" s="1"/>
  <c r="M7" i="3"/>
  <c r="C4" i="4"/>
  <c r="D4" i="4" s="1"/>
  <c r="F4" i="4" s="1"/>
  <c r="C5" i="4"/>
  <c r="D5" i="4" s="1"/>
  <c r="F5" i="4" s="1"/>
  <c r="C7" i="4"/>
  <c r="D7" i="4" s="1"/>
  <c r="F7" i="4" s="1"/>
  <c r="N7" i="3"/>
  <c r="O7" i="3"/>
  <c r="C3" i="4"/>
  <c r="D3" i="4" s="1"/>
  <c r="F3" i="4" s="1"/>
  <c r="P7" i="3"/>
  <c r="Q7" i="3"/>
  <c r="K7" i="3"/>
  <c r="J7" i="4" s="1" a="1"/>
  <c r="G47" i="4" l="1"/>
  <c r="H47" i="4" s="1"/>
  <c r="G13" i="4"/>
  <c r="H13" i="4" s="1"/>
  <c r="G31" i="4"/>
  <c r="H31" i="4" s="1"/>
  <c r="G29" i="4"/>
  <c r="H29" i="4" s="1"/>
  <c r="G17" i="4"/>
  <c r="H17" i="4" s="1"/>
  <c r="G48" i="4"/>
  <c r="H48" i="4" s="1"/>
  <c r="G33" i="4"/>
  <c r="H33" i="4" s="1"/>
  <c r="G43" i="4"/>
  <c r="H43" i="4" s="1"/>
  <c r="G7" i="4"/>
  <c r="H7" i="4" s="1"/>
  <c r="G50" i="4"/>
  <c r="H50" i="4" s="1"/>
  <c r="G45" i="4"/>
  <c r="H45" i="4" s="1"/>
  <c r="G16" i="4"/>
  <c r="H16" i="4" s="1"/>
  <c r="G38" i="4"/>
  <c r="H38" i="4" s="1"/>
  <c r="G3" i="4"/>
  <c r="H3" i="4" s="1"/>
  <c r="G30" i="4"/>
  <c r="H30" i="4" s="1"/>
  <c r="G20" i="4"/>
  <c r="H20" i="4" s="1"/>
  <c r="G5" i="4"/>
  <c r="H5" i="4" s="1"/>
  <c r="G46" i="4"/>
  <c r="H46" i="4" s="1"/>
  <c r="G22" i="4"/>
  <c r="H22" i="4" s="1"/>
  <c r="G36" i="4"/>
  <c r="H36" i="4" s="1"/>
  <c r="G15" i="4"/>
  <c r="H15" i="4" s="1"/>
  <c r="G14" i="4"/>
  <c r="H14" i="4" s="1"/>
  <c r="G27" i="4"/>
  <c r="H27" i="4" s="1"/>
  <c r="G34" i="4"/>
  <c r="H34" i="4" s="1"/>
  <c r="G49" i="4"/>
  <c r="H49" i="4" s="1"/>
  <c r="G4" i="4"/>
  <c r="H4" i="4" s="1"/>
  <c r="G18" i="4"/>
  <c r="H18" i="4" s="1"/>
  <c r="G32" i="4"/>
  <c r="H32" i="4" s="1"/>
  <c r="G11" i="4"/>
  <c r="H11" i="4" s="1"/>
  <c r="G44" i="4"/>
  <c r="H44" i="4" s="1"/>
  <c r="G28" i="4"/>
  <c r="H28" i="4" s="1"/>
  <c r="G12" i="4"/>
  <c r="H12" i="4" s="1"/>
  <c r="G39" i="4"/>
  <c r="H39" i="4" s="1"/>
  <c r="G23" i="4"/>
  <c r="H23" i="4" s="1"/>
  <c r="K8" i="4"/>
  <c r="J8" i="4"/>
  <c r="K7" i="4"/>
  <c r="J7" i="4"/>
  <c r="C53" i="4"/>
  <c r="H40" i="4"/>
  <c r="G40" i="4"/>
  <c r="H8" i="4"/>
  <c r="G8" i="4"/>
  <c r="F2" i="4"/>
  <c r="D53" i="4"/>
  <c r="B2" i="2" s="1"/>
  <c r="H24" i="4"/>
  <c r="G24" i="4"/>
  <c r="H42" i="4"/>
  <c r="G42" i="4"/>
  <c r="H26" i="4"/>
  <c r="G26" i="4"/>
  <c r="G10" i="4"/>
  <c r="H10" i="4" s="1"/>
  <c r="H41" i="4"/>
  <c r="G41" i="4"/>
  <c r="H25" i="4"/>
  <c r="G25" i="4"/>
  <c r="H9" i="4"/>
  <c r="G9" i="4"/>
  <c r="G19" i="4"/>
  <c r="H19" i="4" s="1"/>
  <c r="H35" i="4"/>
  <c r="G35" i="4"/>
  <c r="H37" i="4"/>
  <c r="G37" i="4"/>
  <c r="G21" i="4"/>
  <c r="H21" i="4" s="1"/>
  <c r="G6" i="4"/>
  <c r="H6" i="4" s="1"/>
  <c r="F53" i="4" l="1"/>
  <c r="G2" i="4"/>
  <c r="G53" i="4" s="1"/>
  <c r="F2" i="2" s="1"/>
  <c r="F12" i="2" s="1"/>
  <c r="B12" i="2"/>
  <c r="E2" i="2"/>
  <c r="E12" i="2" l="1"/>
  <c r="G2" i="2"/>
  <c r="G12" i="2" s="1"/>
  <c r="H2" i="4"/>
  <c r="H53" i="4" s="1"/>
</calcChain>
</file>

<file path=xl/sharedStrings.xml><?xml version="1.0" encoding="utf-8"?>
<sst xmlns="http://schemas.openxmlformats.org/spreadsheetml/2006/main" count="1562" uniqueCount="150">
  <si>
    <t>Sales Tax</t>
  </si>
  <si>
    <t>Labor Costs</t>
  </si>
  <si>
    <t>Overhead &amp; Profit</t>
  </si>
  <si>
    <t>RATES</t>
  </si>
  <si>
    <t>Bid Item</t>
  </si>
  <si>
    <t>Material Total Cost</t>
  </si>
  <si>
    <t>Labor Hours</t>
  </si>
  <si>
    <t>Costs</t>
  </si>
  <si>
    <t>Total Price</t>
  </si>
  <si>
    <t>Conduit + Wire</t>
  </si>
  <si>
    <t>Want to throw some extra $ on it? Enter that here &gt;&gt;</t>
  </si>
  <si>
    <t>TOTAL</t>
  </si>
  <si>
    <t>TOTAL COSTS:</t>
  </si>
  <si>
    <t>TOTAL PRICE:</t>
  </si>
  <si>
    <t>HOURS:</t>
  </si>
  <si>
    <t>OH&amp;P:</t>
  </si>
  <si>
    <t>TOTALS:</t>
  </si>
  <si>
    <t>&lt;&lt;&lt; That's your number</t>
  </si>
  <si>
    <t xml:space="preserve">FYI, your OH&amp;P margin on this bid is </t>
  </si>
  <si>
    <t>BID DATE:</t>
  </si>
  <si>
    <t>BID NUMBER:</t>
  </si>
  <si>
    <t>JOB NAME:</t>
  </si>
  <si>
    <t>ESTIMATOR:</t>
  </si>
  <si>
    <t>SUMMARY SHEET</t>
  </si>
  <si>
    <t>Material Description</t>
  </si>
  <si>
    <t>Quantity</t>
  </si>
  <si>
    <t>Material Price</t>
  </si>
  <si>
    <t>Vendor Location</t>
  </si>
  <si>
    <t>Per</t>
  </si>
  <si>
    <t>Material Extension</t>
  </si>
  <si>
    <t>Labor Unit</t>
  </si>
  <si>
    <t>Labor Extension</t>
  </si>
  <si>
    <t>WORK/ITEM:</t>
  </si>
  <si>
    <t>Majority Vendor</t>
  </si>
  <si>
    <t>&lt;&lt;&lt;</t>
  </si>
  <si>
    <t>Totals</t>
  </si>
  <si>
    <t>Total Hrs</t>
  </si>
  <si>
    <t>COSTS:</t>
  </si>
  <si>
    <t>PRICE:</t>
  </si>
  <si>
    <t>Link</t>
  </si>
  <si>
    <t>Formatted Datetime</t>
  </si>
  <si>
    <t>1/2 in. x 10 ft. Electric Metallic Tube (EMT) Conduit</t>
  </si>
  <si>
    <t>gordonelectricsupply</t>
  </si>
  <si>
    <t>https://www.gordonelectricsupply.com/p/Allied-898302-Emt-Conduit-1-2-Emt-Conduit-X-10/1608</t>
  </si>
  <si>
    <t>10/22/2022 20:22:06</t>
  </si>
  <si>
    <t>3/4 in. x 10 ft. Electric Metallic Tube (EMT) Conduit</t>
  </si>
  <si>
    <t>ebarnett</t>
  </si>
  <si>
    <t>https://www.ebarnett.com/Sku/2487616/34-in-x-10-ft-electric-metallic-tube-emt-conduit-091111020025-853429</t>
  </si>
  <si>
    <t>1 in. x 10 ft. Electric Metallic Tube (EMT) Conduit</t>
  </si>
  <si>
    <t>amazon</t>
  </si>
  <si>
    <t>https://www.amazon.com/EMT-Conduit-10-ft-Steel/dp/B0078RZC4M</t>
  </si>
  <si>
    <t>1/2 in. Electric Metallic Tube (EMT) Set-Screw Coupling (5-Pack)</t>
  </si>
  <si>
    <t>https://www.amazon.com/Halex-26270-STEEL-CONNECTOR-Silver/dp/B00L2J46LW</t>
  </si>
  <si>
    <t>3/4 in. Standard Fitting Electric Metallic Tube (EMT) Set-Screw Coupling (5-Pack)</t>
  </si>
  <si>
    <t>pinterest</t>
  </si>
  <si>
    <t>https://www.pinterest.com/pin/230668812499210604/</t>
  </si>
  <si>
    <t>1 in. Electric Metallic Tube (EMT) Set-Screw Coupling</t>
  </si>
  <si>
    <t>homedepot</t>
  </si>
  <si>
    <t>https://www.homedepot.com/p/Halex-1-in-Electric-Metallic-Tube-EMT-Set-Screw-Coupling-62810/202241090</t>
  </si>
  <si>
    <t>1/2 in. Electrical Metallic Tube (EMT) Set-Screw Connectors (5-Pack)</t>
  </si>
  <si>
    <t>250 ft. 14/2 Romex SIMpull Solid NM-B W/G Wire</t>
  </si>
  <si>
    <t>https://celebrationhardware.com/p/solid-romex-simpull-cu-nm-b-wire-032886163005</t>
  </si>
  <si>
    <t>250 ft. 14/3 Solid Romex SIMpull CU NM-B W/G Wire</t>
  </si>
  <si>
    <t>https://www.homedepot.com/p/Southwire-250-ft-14-3-Solid-Romex-SIMpull-CU-NM-B-W-G-Wire-63946855/202316275</t>
  </si>
  <si>
    <t>250 ft. 12/2 Solid Romex SIMpull CU NM-B W/G Wire</t>
  </si>
  <si>
    <t>ebay</t>
  </si>
  <si>
    <t>https://www.ebay.com/itm/313961378086</t>
  </si>
  <si>
    <t>250 ft. 12/3 Solid Romex SIMpull CU NM-B W/G Wire</t>
  </si>
  <si>
    <t>https://www.homedepot.com/p/Southwire-250-ft-12-3-Solid-Romex-SIMpull-CU-NM-B-W-G-Wire-63947655/202316276</t>
  </si>
  <si>
    <t>500 ft. 4 Gauge Black Stranded Copper THHN Wire</t>
  </si>
  <si>
    <t>https://www.amazon.com/SOUTHWIRE-COMPANY-LL-20499001-Stranded/dp/B002JFY1W2</t>
  </si>
  <si>
    <t>500 ft. 6 Gauge Black Stranded Copper THHN Wire</t>
  </si>
  <si>
    <t>https://www.ebay.com/itm/203860011450</t>
  </si>
  <si>
    <t>500 ft. 10 Gauge Black Stranded Copper THHN Wire</t>
  </si>
  <si>
    <t>https://www.amazon.com/Gauge-Stranded-Copper-Building-Wire/dp/B08DZMFZTR</t>
  </si>
  <si>
    <t>https://www.homedepot.com/p/1-2-in-x-10-ft-Electric-Metallic-Tube-EMT-Conduit-853428/100400405</t>
  </si>
  <si>
    <t>lowes</t>
  </si>
  <si>
    <t>https://www.lowes.com/pd/Common-1-2-in-Actual-50-In-Metallic-Emt-10-ft-Conduit/3129551</t>
  </si>
  <si>
    <t>supplyworks</t>
  </si>
  <si>
    <t>https://www.supplyworks.com/Sku/2487615/12-in-x-10-ft-electric-metallic-tube-emt-conduit-091111020018-853428</t>
  </si>
  <si>
    <t>https://www.homedepot.com/p/3-4-in-x-10-ft-Electric-Metallic-Tube-EMT-Conduit-853429/100400406</t>
  </si>
  <si>
    <t>https://www.gordonelectricsupply.com/p/Allied-898303-Emt-Conduit-3-4-Emt-Conduit-X-10/1673</t>
  </si>
  <si>
    <t>linemen-tools</t>
  </si>
  <si>
    <t>https://www.linemen-tools.com/Electrical_Materials_Tubing_EMT_Conduit_1_x_10_p/wal-emt100.htm</t>
  </si>
  <si>
    <t>dkhardware</t>
  </si>
  <si>
    <t>https://www.dkhardware.com/allied-tube-and-conduit-1-in-x-10-ft-electric-metallic-tube-emt-conduit-101568-product-3154073.html</t>
  </si>
  <si>
    <t>https://www.homedepot.com/p/Halex-1-2-in-Electrical-Metallic-Tube-EMT-Set-Screw-Connectors-5-Pack-26270/100137321</t>
  </si>
  <si>
    <t>wilmar</t>
  </si>
  <si>
    <t>https://www.wilmar.com/Sku/202077151/halex-12-in-electrical-metallic-tube-emt-set-screw-coupling-5-pack-051411232207-23220</t>
  </si>
  <si>
    <t>https://www.lowes.com/pd/Sigma-Electric-ProConnex-1-2-in-Set-Screw-Connector-Electrical-Metal-Tubing-Compatible-Conduit-Fitting/1000152643</t>
  </si>
  <si>
    <t>https://www.amazon.com/SOUTHWIRE-COMPANY-28827455-250-Cable/dp/B000LNOJVW</t>
  </si>
  <si>
    <t>https://www.ebay.com/itm/203933588941</t>
  </si>
  <si>
    <t>com/p/solid-romex-simpull-cu-nm-b-wire-032886163005</t>
  </si>
  <si>
    <t>https://www.lowes.com/pd/Southwire-Romex-SIMpull-250-ft-14-3-Non-Metallic-Wire-By-the-Roll/3129317</t>
  </si>
  <si>
    <t>https://www.homedepot.com/p/Southwire-250-ft-12-2-Solid-Romex-SIMpull-CU-NM-B-W-G-Wire-28828269/202019375</t>
  </si>
  <si>
    <t>https://www.lowes.com/pd/Southwire-Romex-SIMpull-250-ft-12-3-Non-Metallic-Wire-By-the-Roll/3136775</t>
  </si>
  <si>
    <t>qcsupply</t>
  </si>
  <si>
    <t>https://www.qcsupply.com/12-3-romex-simpull-wire-250ft.html</t>
  </si>
  <si>
    <t>https://www.homedepot.com/p/Southwire-500-ft-4-Black-Stranded-CU-SIMpull-THHN-Wire-20499001/202316585</t>
  </si>
  <si>
    <t>https://www.ebay.com/p/17040228268</t>
  </si>
  <si>
    <t>https://www.homedepot.com/p/Southwire-500-ft-10-Black-Stranded-CU-THHN-Wire-22973257/202316335</t>
  </si>
  <si>
    <t>cooper-electric</t>
  </si>
  <si>
    <t>https://www.cooper-electric.com/product/detail/23760/thhn-copper-wic-thhn-10-str-blk-500r</t>
  </si>
  <si>
    <t>10/23/2022 23:33:41</t>
  </si>
  <si>
    <t>https://www.homedepot.com/p/Halex-3-4-in-Electric-Metallic-Tube-EMT-Set-Screw-Coupling-5-Pack-26282/202288508</t>
  </si>
  <si>
    <t>3/4 in. Electrical Metallic Tube (EMT) Set-Screw Connector (5-Pack)</t>
  </si>
  <si>
    <t>https://www.homedepot.com/p/Halex-3-4-in-Electrical-Metallic-Tube-EMT-Set-Screw-Connectors-5-Pack-26272/100163157</t>
  </si>
  <si>
    <t>1 in. Electrical Metallic Tube (EMT) Set-Screw Connector</t>
  </si>
  <si>
    <t>https://www.homedepot.com/p/Halex-1-in-Electrical-Metallic-Tube-EMT-Set-Screw-Connector-62710/100562217</t>
  </si>
  <si>
    <t>https://www.dkhardware.com/southwire-250-ft-12-2-solid-romex-simpull-cu-nm-b-w-g-wire-28828255-product-3154834.html</t>
  </si>
  <si>
    <t>https://www.ebay.com/b/12-3-Romex/92078/bn_7023293830</t>
  </si>
  <si>
    <t>https://www.amazon.com/Cerrowire-112-4201J-500-Feet-Stranded-Black/dp/B00D49VU6W</t>
  </si>
  <si>
    <t>https://www.homedepot.com/p/1-in-x-10-ft-Electric-Metallic-Tube-EMT-Conduit-101568/100400409</t>
  </si>
  <si>
    <t>https://www.wilmar.com/Sku/24-87610/allied-tube-and-conduit-1-in-x-10-ft-electric-metallic-tube-emt-conduit-091111020032-101568</t>
  </si>
  <si>
    <t>truevalue</t>
  </si>
  <si>
    <t>https://www.truevalue.com/emt-conduit-steel-thinwall-1-in-x-10-ft</t>
  </si>
  <si>
    <t>https://www.supplyworks.com/Sku/202077151/halex-12-in-electrical-metallic-tube-emt-set-screw-coupling-5-pack-051411232207-23220</t>
  </si>
  <si>
    <t>https://www.lowes.com/pd/Sigma-Electric-ProConnex-1-2-in-Set-Screw-Coupling-Electrical-Metal-Tubing-Compatible-Conduit-Fitting/1100263</t>
  </si>
  <si>
    <t>https://www.lowes.com/pd/Halex-3-4-in-EMT-STEEL-SET-SCREW-CONNECTOR-5-BAG/1002846668</t>
  </si>
  <si>
    <t>https://www.ebay.com/itm/363478081520</t>
  </si>
  <si>
    <t>landmsupply</t>
  </si>
  <si>
    <t>https://www.landmsupply.com/southwire-romex-simpull-cable-w-ground-white-14-2-awg-250-ft-28827455</t>
  </si>
  <si>
    <t>https://www.lowes.com/pd/Southwire-Romex-SIMpull-250-ft-12-2-Non-Metallic-Wire-By-the-Roll/1193433</t>
  </si>
  <si>
    <t>https://www.homedepot.com/p/Southwire-500-ft-6-Black-Stranded-CU-SIMpull-THHN-Wire-20493301/202316339</t>
  </si>
  <si>
    <t>https://www.ebay.com/p/1700352648</t>
  </si>
  <si>
    <t>10/24/2022 14:10:34</t>
  </si>
  <si>
    <t>https://www.supplyworks.com/Sku/202328185/halex-34-in-electrical-metallic-tube-emt-set-screw-coupling-5-pack-051411232221-23222</t>
  </si>
  <si>
    <t>superarbor</t>
  </si>
  <si>
    <t>https://www.superarbor.io/products/100163157-3-4-in-electrical-metallic-tube-emt-set-screw-connectors-5-pack</t>
  </si>
  <si>
    <t>https://www.homedepot.com/p/Southwire-250-ft-14-2-Romex-SIMpull-Solid-NM-B-W-G-Wire-28827469/202019377</t>
  </si>
  <si>
    <t>10/25/2022 09:25:56</t>
  </si>
  <si>
    <t>10/25/2022 09:25:57</t>
  </si>
  <si>
    <t>menards</t>
  </si>
  <si>
    <t>https://www.menards.com/main/electrical/conduit-conduit-fittings-raceways/conduit/wheatland-tube-company-emt-conduit/3651321/p-1444446524964-c-6423.htm</t>
  </si>
  <si>
    <t>mecampbell</t>
  </si>
  <si>
    <t>https://www.mecampbell.com/1-x-10-ft-emt-conduit-color-silver-galvanized-steel-electrical-metallic-tubing.html</t>
  </si>
  <si>
    <t>socalelectric</t>
  </si>
  <si>
    <t>https://www.socalelectric.com/products/250-ft-14-2-romex-simpull-solid-nm-b-w-g-wire</t>
  </si>
  <si>
    <t>https://www.cooper-electric.com/product/detail/14990/wic-thhn-6-str-blk-500r</t>
  </si>
  <si>
    <t>wireandcableyourway</t>
  </si>
  <si>
    <t>https://www.wireandcableyourway.com/10-awg-thhn-stranded-wire-500ft-1000ft-or-2500ft-spool</t>
  </si>
  <si>
    <t>10/26/2022 13:58:13</t>
  </si>
  <si>
    <t>https://www.lowes.com/pd/Sigma-Electric-ProConnex-3-4-in-Set-Screw-Coupling-Electrical-Metal-Tubing-Compatible-Conduit-Fitting/1100265</t>
  </si>
  <si>
    <t>https://www.supplyworks.com/Sku/202077144/halex-12-in-electrical-metallic-tube-emt-set-screw-connector-5-pack-051411232108-23210</t>
  </si>
  <si>
    <t>https://www.ebay.com/b/14-2-Romex-Indiana-OTHER-Industrial-Wires-Cables/92078/bn_7022085018</t>
  </si>
  <si>
    <t>https://www.homedepot.com/p/Cerrowire-500-ft-10-Gauge-Black-Stranded-Copper-THHN-Wire-112-3871J/202304645</t>
  </si>
  <si>
    <t>10/27/2022 14:34:51</t>
  </si>
  <si>
    <t>com/p/halex-screw-emt-conduit-connector-051411262723</t>
  </si>
  <si>
    <t>https://goldbeachlumber.com/p/halex-screw-emt-conduit-connector-051411262723</t>
  </si>
  <si>
    <t>https://www.homedepot.com/p/Cerrowire-500-ft-6-Gauge-Black-Stranded-Copper-THHN-Wire-112-4201J/202304649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</si>
</sst>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0.0%"/>
  </numFmts>
  <fonts count="26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rgb="FF7030A0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sz val="24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E5ECE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6" fillId="0" borderId="0"/>
  </cellStyleXfs>
  <cellXfs count="93">
    <xf numFmtId="0" fontId="0" fillId="0" borderId="0" xfId="0"/>
    <xf numFmtId="0" fontId="0" fillId="0" borderId="0" xfId="0" applyAlignment="1">
      <alignment vertical="top"/>
    </xf>
    <xf numFmtId="0" fontId="1" fillId="2" borderId="0" xfId="0" applyFont="1" applyFill="1" applyAlignment="1">
      <alignment horizontal="center" vertical="top" wrapText="1"/>
    </xf>
    <xf numFmtId="0" fontId="2" fillId="2" borderId="0" xfId="0" applyFont="1" applyFill="1"/>
    <xf numFmtId="0" fontId="3" fillId="0" borderId="0" xfId="0" applyFont="1"/>
    <xf numFmtId="0" fontId="5" fillId="0" borderId="0" xfId="0" applyFont="1" applyAlignment="1">
      <alignment horizontal="center" vertical="top" wrapText="1"/>
    </xf>
    <xf numFmtId="164" fontId="1" fillId="2" borderId="0" xfId="0" applyNumberFormat="1" applyFont="1" applyFill="1" applyAlignment="1">
      <alignment horizontal="center" vertical="top" wrapText="1"/>
    </xf>
    <xf numFmtId="164" fontId="0" fillId="0" borderId="0" xfId="0" applyNumberFormat="1"/>
    <xf numFmtId="164" fontId="2" fillId="2" borderId="0" xfId="0" applyNumberFormat="1" applyFont="1" applyFill="1"/>
    <xf numFmtId="0" fontId="9" fillId="0" borderId="0" xfId="0" applyFont="1"/>
    <xf numFmtId="0" fontId="3" fillId="7" borderId="0" xfId="0" applyFont="1" applyFill="1"/>
    <xf numFmtId="0" fontId="11" fillId="0" borderId="0" xfId="0" applyFont="1"/>
    <xf numFmtId="0" fontId="4" fillId="0" borderId="0" xfId="0" applyFont="1"/>
    <xf numFmtId="0" fontId="0" fillId="7" borderId="0" xfId="0" applyFill="1"/>
    <xf numFmtId="0" fontId="2" fillId="7" borderId="0" xfId="0" applyFont="1" applyFill="1"/>
    <xf numFmtId="0" fontId="2" fillId="2" borderId="1" xfId="0" applyFont="1" applyFill="1" applyBorder="1" applyAlignment="1">
      <alignment horizontal="right"/>
    </xf>
    <xf numFmtId="0" fontId="2" fillId="7" borderId="4" xfId="0" applyFont="1" applyFill="1" applyBorder="1"/>
    <xf numFmtId="0" fontId="3" fillId="0" borderId="4" xfId="0" applyFont="1" applyBorder="1"/>
    <xf numFmtId="0" fontId="4" fillId="0" borderId="4" xfId="0" applyFont="1" applyBorder="1"/>
    <xf numFmtId="164" fontId="8" fillId="2" borderId="5" xfId="0" applyNumberFormat="1" applyFont="1" applyFill="1" applyBorder="1"/>
    <xf numFmtId="164" fontId="0" fillId="0" borderId="5" xfId="0" applyNumberFormat="1" applyBorder="1"/>
    <xf numFmtId="164" fontId="2" fillId="2" borderId="3" xfId="0" applyNumberFormat="1" applyFont="1" applyFill="1" applyBorder="1"/>
    <xf numFmtId="0" fontId="2" fillId="2" borderId="0" xfId="0" applyFont="1" applyFill="1" applyAlignment="1">
      <alignment horizontal="right" wrapText="1"/>
    </xf>
    <xf numFmtId="0" fontId="13" fillId="3" borderId="6" xfId="0" applyFont="1" applyFill="1" applyBorder="1"/>
    <xf numFmtId="0" fontId="2" fillId="7" borderId="7" xfId="0" applyFont="1" applyFill="1" applyBorder="1"/>
    <xf numFmtId="0" fontId="2" fillId="8" borderId="4" xfId="0" applyFont="1" applyFill="1" applyBorder="1"/>
    <xf numFmtId="0" fontId="14" fillId="0" borderId="6" xfId="0" applyFont="1" applyBorder="1"/>
    <xf numFmtId="164" fontId="3" fillId="7" borderId="4" xfId="0" applyNumberFormat="1" applyFont="1" applyFill="1" applyBorder="1"/>
    <xf numFmtId="0" fontId="3" fillId="7" borderId="4" xfId="0" applyFont="1" applyFill="1" applyBorder="1"/>
    <xf numFmtId="0" fontId="0" fillId="7" borderId="4" xfId="0" applyFill="1" applyBorder="1"/>
    <xf numFmtId="164" fontId="0" fillId="7" borderId="4" xfId="0" applyNumberFormat="1" applyFill="1" applyBorder="1"/>
    <xf numFmtId="0" fontId="0" fillId="7" borderId="2" xfId="0" applyFill="1" applyBorder="1"/>
    <xf numFmtId="164" fontId="0" fillId="9" borderId="5" xfId="0" applyNumberFormat="1" applyFill="1" applyBorder="1"/>
    <xf numFmtId="0" fontId="2" fillId="2" borderId="0" xfId="0" applyFont="1" applyFill="1" applyAlignment="1">
      <alignment horizontal="center" vertical="top"/>
    </xf>
    <xf numFmtId="164" fontId="2" fillId="4" borderId="4" xfId="0" applyNumberFormat="1" applyFont="1" applyFill="1" applyBorder="1" applyAlignment="1">
      <alignment horizontal="center" vertical="top" wrapText="1"/>
    </xf>
    <xf numFmtId="0" fontId="2" fillId="4" borderId="4" xfId="0" applyFont="1" applyFill="1" applyBorder="1" applyAlignment="1">
      <alignment horizontal="center" vertical="top" wrapText="1"/>
    </xf>
    <xf numFmtId="0" fontId="2" fillId="6" borderId="4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/>
    </xf>
    <xf numFmtId="0" fontId="2" fillId="5" borderId="4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4" borderId="5" xfId="0" applyFont="1" applyFill="1" applyBorder="1"/>
    <xf numFmtId="165" fontId="4" fillId="9" borderId="5" xfId="1" applyNumberFormat="1" applyFont="1" applyFill="1" applyBorder="1"/>
    <xf numFmtId="164" fontId="4" fillId="9" borderId="5" xfId="0" applyNumberFormat="1" applyFont="1" applyFill="1" applyBorder="1"/>
    <xf numFmtId="0" fontId="15" fillId="0" borderId="0" xfId="0" applyFont="1"/>
    <xf numFmtId="0" fontId="12" fillId="0" borderId="0" xfId="0" applyFont="1" applyAlignment="1">
      <alignment wrapText="1"/>
    </xf>
    <xf numFmtId="0" fontId="12" fillId="2" borderId="0" xfId="0" applyFont="1" applyFill="1" applyAlignment="1">
      <alignment horizontal="center" vertical="top" wrapText="1"/>
    </xf>
    <xf numFmtId="0" fontId="3" fillId="4" borderId="0" xfId="0" applyFont="1" applyFill="1" applyAlignment="1">
      <alignment horizontal="left" vertical="top" wrapText="1"/>
    </xf>
    <xf numFmtId="164" fontId="9" fillId="0" borderId="0" xfId="0" applyNumberFormat="1" applyFont="1"/>
    <xf numFmtId="0" fontId="12" fillId="10" borderId="0" xfId="0" applyFont="1" applyFill="1" applyAlignment="1">
      <alignment horizontal="center" vertical="top" wrapText="1"/>
    </xf>
    <xf numFmtId="0" fontId="2" fillId="6" borderId="15" xfId="0" applyFont="1" applyFill="1" applyBorder="1" applyAlignment="1">
      <alignment wrapText="1"/>
    </xf>
    <xf numFmtId="0" fontId="2" fillId="10" borderId="0" xfId="0" applyFont="1" applyFill="1"/>
    <xf numFmtId="0" fontId="2" fillId="7" borderId="1" xfId="0" applyFont="1" applyFill="1" applyBorder="1"/>
    <xf numFmtId="0" fontId="2" fillId="6" borderId="1" xfId="0" applyFont="1" applyFill="1" applyBorder="1" applyAlignment="1">
      <alignment wrapText="1"/>
    </xf>
    <xf numFmtId="0" fontId="2" fillId="10" borderId="1" xfId="0" applyFont="1" applyFill="1" applyBorder="1"/>
    <xf numFmtId="0" fontId="0" fillId="0" borderId="16" xfId="0" applyBorder="1"/>
    <xf numFmtId="0" fontId="4" fillId="0" borderId="16" xfId="0" applyFont="1" applyBorder="1" applyAlignment="1">
      <alignment vertical="top"/>
    </xf>
    <xf numFmtId="0" fontId="4" fillId="0" borderId="13" xfId="0" applyFont="1" applyBorder="1" applyAlignment="1">
      <alignment vertical="top"/>
    </xf>
    <xf numFmtId="0" fontId="12" fillId="3" borderId="0" xfId="0" applyFont="1" applyFill="1" applyAlignment="1">
      <alignment horizontal="center" vertical="top" wrapText="1"/>
    </xf>
    <xf numFmtId="0" fontId="12" fillId="3" borderId="0" xfId="0" applyFont="1" applyFill="1" applyAlignment="1">
      <alignment wrapText="1"/>
    </xf>
    <xf numFmtId="0" fontId="0" fillId="3" borderId="0" xfId="0" applyFill="1"/>
    <xf numFmtId="0" fontId="10" fillId="3" borderId="0" xfId="0" applyFont="1" applyFill="1"/>
    <xf numFmtId="9" fontId="7" fillId="3" borderId="16" xfId="1" applyFont="1" applyFill="1" applyBorder="1"/>
    <xf numFmtId="0" fontId="0" fillId="3" borderId="16" xfId="0" applyFill="1" applyBorder="1"/>
    <xf numFmtId="0" fontId="7" fillId="3" borderId="0" xfId="0" applyFont="1" applyFill="1"/>
    <xf numFmtId="0" fontId="4" fillId="0" borderId="15" xfId="0" applyFont="1" applyBorder="1" applyAlignment="1">
      <alignment vertical="top"/>
    </xf>
    <xf numFmtId="0" fontId="7" fillId="0" borderId="0" xfId="0" applyFont="1"/>
    <xf numFmtId="0" fontId="20" fillId="0" borderId="21" xfId="0" applyFont="1" applyBorder="1" applyAlignment="1">
      <alignment horizontal="center" vertical="top"/>
    </xf>
    <xf numFmtId="0" fontId="21" fillId="0" borderId="22" xfId="0" applyFont="1" applyBorder="1" applyAlignment="1">
      <alignment horizontal="center" vertical="top"/>
    </xf>
    <xf numFmtId="0" fontId="22" fillId="0" borderId="23" xfId="0" applyFont="1" applyBorder="1" applyAlignment="1">
      <alignment horizontal="center" vertical="top"/>
    </xf>
    <xf numFmtId="0" fontId="23" fillId="0" borderId="24" xfId="0" applyFont="1" applyBorder="1" applyAlignment="1">
      <alignment horizontal="center" vertical="top"/>
    </xf>
    <xf numFmtId="0" fontId="24" fillId="0" borderId="25" xfId="0" applyFont="1" applyBorder="1" applyAlignment="1">
      <alignment horizontal="center" vertical="top"/>
    </xf>
    <xf numFmtId="0" fontId="25" fillId="0" borderId="26" xfId="0" applyFont="1" applyBorder="1" applyAlignment="1">
      <alignment horizontal="center" vertical="top"/>
    </xf>
    <xf numFmtId="0" fontId="7" fillId="0" borderId="19" xfId="0" applyFont="1" applyBorder="1" applyAlignment="1">
      <alignment horizontal="center"/>
    </xf>
    <xf numFmtId="0" fontId="0" fillId="0" borderId="13" xfId="0" applyBorder="1"/>
    <xf numFmtId="0" fontId="18" fillId="3" borderId="0" xfId="0" applyFont="1" applyFill="1" applyAlignment="1">
      <alignment horizontal="center" vertical="top"/>
    </xf>
    <xf numFmtId="0" fontId="0" fillId="0" borderId="0" xfId="0"/>
    <xf numFmtId="164" fontId="17" fillId="11" borderId="6" xfId="0" applyNumberFormat="1" applyFont="1" applyFill="1" applyBorder="1" applyAlignment="1">
      <alignment horizontal="center"/>
    </xf>
    <xf numFmtId="0" fontId="0" fillId="0" borderId="17" xfId="0" applyBorder="1"/>
    <xf numFmtId="0" fontId="18" fillId="3" borderId="12" xfId="0" applyFont="1" applyFill="1" applyBorder="1" applyAlignment="1">
      <alignment horizontal="left"/>
    </xf>
    <xf numFmtId="0" fontId="0" fillId="0" borderId="12" xfId="0" applyBorder="1"/>
    <xf numFmtId="0" fontId="7" fillId="0" borderId="18" xfId="0" applyFont="1" applyBorder="1" applyAlignment="1">
      <alignment horizontal="center"/>
    </xf>
    <xf numFmtId="0" fontId="0" fillId="0" borderId="16" xfId="0" applyBorder="1"/>
    <xf numFmtId="0" fontId="19" fillId="0" borderId="6" xfId="0" applyFont="1" applyBorder="1" applyAlignment="1">
      <alignment horizontal="right"/>
    </xf>
    <xf numFmtId="0" fontId="0" fillId="0" borderId="14" xfId="0" applyBorder="1"/>
    <xf numFmtId="0" fontId="2" fillId="2" borderId="20" xfId="0" applyFont="1" applyFill="1" applyBorder="1" applyAlignment="1">
      <alignment horizontal="center" wrapText="1"/>
    </xf>
    <xf numFmtId="0" fontId="0" fillId="0" borderId="1" xfId="0" applyBorder="1"/>
    <xf numFmtId="0" fontId="3" fillId="4" borderId="0" xfId="0" applyFont="1" applyFill="1" applyAlignment="1">
      <alignment horizontal="center" wrapText="1"/>
    </xf>
    <xf numFmtId="0" fontId="16" fillId="2" borderId="0" xfId="0" applyFont="1" applyFill="1" applyAlignment="1">
      <alignment horizontal="right"/>
    </xf>
    <xf numFmtId="164" fontId="16" fillId="2" borderId="0" xfId="0" applyNumberFormat="1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E12" sqref="E12"/>
    </sheetView>
  </sheetViews>
  <sheetFormatPr defaultRowHeight="14.25" x14ac:dyDescent="0.45"/>
  <cols>
    <col min="1" max="1" width="27.46484375" customWidth="1"/>
    <col min="2" max="2" width="9.796875" bestFit="1" customWidth="1"/>
  </cols>
  <sheetData>
    <row r="1" spans="1:2" ht="18" customHeight="1" x14ac:dyDescent="0.55000000000000004">
      <c r="A1" s="44" t="s">
        <v>0</v>
      </c>
      <c r="B1" s="45">
        <v>0.108</v>
      </c>
    </row>
    <row r="2" spans="1:2" ht="18" customHeight="1" x14ac:dyDescent="0.55000000000000004">
      <c r="A2" s="44" t="s">
        <v>1</v>
      </c>
      <c r="B2" s="46">
        <v>150</v>
      </c>
    </row>
    <row r="3" spans="1:2" ht="18" customHeight="1" x14ac:dyDescent="0.55000000000000004">
      <c r="A3" s="50" t="s">
        <v>2</v>
      </c>
      <c r="B3" s="45">
        <v>0.3</v>
      </c>
    </row>
    <row r="4" spans="1:2" ht="18" customHeight="1" x14ac:dyDescent="0.55000000000000004">
      <c r="A4" s="11"/>
      <c r="B4" s="11"/>
    </row>
    <row r="5" spans="1:2" ht="18" customHeight="1" x14ac:dyDescent="0.55000000000000004">
      <c r="A5" s="11"/>
    </row>
    <row r="6" spans="1:2" ht="18" customHeight="1" x14ac:dyDescent="0.55000000000000004">
      <c r="A6" s="11"/>
    </row>
    <row r="7" spans="1:2" ht="30.75" customHeight="1" x14ac:dyDescent="0.9">
      <c r="A7" s="4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6"/>
  <sheetViews>
    <sheetView zoomScaleNormal="100" workbookViewId="0">
      <selection activeCell="N18" sqref="N18"/>
    </sheetView>
  </sheetViews>
  <sheetFormatPr defaultRowHeight="14.25" x14ac:dyDescent="0.45"/>
  <cols>
    <col min="1" max="1" width="22.1328125" customWidth="1"/>
    <col min="2" max="2" width="15.6640625" customWidth="1"/>
    <col min="4" max="4" width="11.9296875" customWidth="1"/>
    <col min="6" max="6" width="14.06640625" customWidth="1"/>
    <col min="7" max="7" width="13.53125" customWidth="1"/>
    <col min="12" max="12" width="5.86328125" customWidth="1"/>
  </cols>
  <sheetData>
    <row r="1" spans="1:16" s="48" customFormat="1" ht="36" customHeight="1" x14ac:dyDescent="0.55000000000000004">
      <c r="A1" s="49" t="s">
        <v>4</v>
      </c>
      <c r="B1" s="49" t="s">
        <v>5</v>
      </c>
      <c r="C1" s="49" t="s">
        <v>6</v>
      </c>
      <c r="D1" s="49" t="str">
        <f>'Summary - Rates'!A2</f>
        <v>Labor Costs</v>
      </c>
      <c r="E1" s="49" t="s">
        <v>7</v>
      </c>
      <c r="F1" s="52" t="str">
        <f>'Summary - Rates'!A3</f>
        <v>Overhead &amp; Profit</v>
      </c>
      <c r="G1" s="49" t="s">
        <v>8</v>
      </c>
      <c r="H1" s="61"/>
      <c r="I1" s="62"/>
      <c r="J1" s="62"/>
      <c r="K1" s="62"/>
      <c r="L1" s="62"/>
      <c r="M1" s="62"/>
      <c r="N1" s="62"/>
      <c r="O1" s="62"/>
      <c r="P1" s="62"/>
    </row>
    <row r="2" spans="1:16" ht="15.75" customHeight="1" x14ac:dyDescent="0.5">
      <c r="A2" s="9" t="s">
        <v>9</v>
      </c>
      <c r="B2" s="51">
        <f>'Conduit + Wire - Table'!D53</f>
        <v>0</v>
      </c>
      <c r="C2" s="9">
        <f>'Conduit + Wire - Table'!E52</f>
        <v>0</v>
      </c>
      <c r="D2" s="51">
        <f>'Conduit + Wire - Table'!E53</f>
        <v>0</v>
      </c>
      <c r="E2" s="51">
        <f t="shared" ref="E2:E8" si="0">B2+D2</f>
        <v>0</v>
      </c>
      <c r="F2" s="51">
        <f>'Conduit + Wire - Table'!G53</f>
        <v>0</v>
      </c>
      <c r="G2" s="51">
        <f t="shared" ref="G2:G9" si="1">SUM(E2:F2)</f>
        <v>0</v>
      </c>
      <c r="H2" s="63"/>
      <c r="I2" s="63"/>
      <c r="J2" s="63"/>
      <c r="K2" s="63"/>
      <c r="L2" s="63"/>
      <c r="M2" s="63"/>
      <c r="N2" s="63"/>
      <c r="O2" s="63"/>
      <c r="P2" s="63"/>
    </row>
    <row r="3" spans="1:16" ht="15.75" customHeight="1" x14ac:dyDescent="0.5">
      <c r="A3" s="9"/>
      <c r="B3" s="51"/>
      <c r="C3" s="9"/>
      <c r="D3" s="51"/>
      <c r="E3" s="51">
        <f t="shared" si="0"/>
        <v>0</v>
      </c>
      <c r="F3" s="51"/>
      <c r="G3" s="51">
        <f t="shared" si="1"/>
        <v>0</v>
      </c>
      <c r="H3" s="63"/>
      <c r="I3" s="63"/>
      <c r="J3" s="63"/>
      <c r="K3" s="63"/>
      <c r="L3" s="63"/>
      <c r="M3" s="63"/>
      <c r="N3" s="63"/>
      <c r="O3" s="63"/>
      <c r="P3" s="63"/>
    </row>
    <row r="4" spans="1:16" ht="15.75" customHeight="1" x14ac:dyDescent="0.5">
      <c r="A4" s="9"/>
      <c r="B4" s="51"/>
      <c r="C4" s="9"/>
      <c r="D4" s="51"/>
      <c r="E4" s="51">
        <f t="shared" si="0"/>
        <v>0</v>
      </c>
      <c r="F4" s="51"/>
      <c r="G4" s="51">
        <f t="shared" si="1"/>
        <v>0</v>
      </c>
      <c r="H4" s="63"/>
      <c r="I4" s="63"/>
      <c r="J4" s="63"/>
      <c r="K4" s="63"/>
      <c r="L4" s="63"/>
      <c r="M4" s="63"/>
      <c r="N4" s="63"/>
      <c r="O4" s="63"/>
      <c r="P4" s="63"/>
    </row>
    <row r="5" spans="1:16" ht="15.75" customHeight="1" x14ac:dyDescent="0.5">
      <c r="A5" s="9"/>
      <c r="B5" s="51"/>
      <c r="C5" s="9"/>
      <c r="D5" s="51"/>
      <c r="E5" s="51">
        <f t="shared" si="0"/>
        <v>0</v>
      </c>
      <c r="F5" s="51"/>
      <c r="G5" s="51">
        <f t="shared" si="1"/>
        <v>0</v>
      </c>
      <c r="H5" s="63"/>
      <c r="I5" s="63"/>
      <c r="J5" s="63"/>
      <c r="K5" s="63"/>
      <c r="L5" s="63"/>
      <c r="M5" s="63"/>
      <c r="N5" s="63"/>
      <c r="O5" s="63"/>
      <c r="P5" s="63"/>
    </row>
    <row r="6" spans="1:16" ht="15.75" customHeight="1" x14ac:dyDescent="0.5">
      <c r="A6" s="9"/>
      <c r="B6" s="51"/>
      <c r="C6" s="9"/>
      <c r="D6" s="51"/>
      <c r="E6" s="51">
        <f t="shared" si="0"/>
        <v>0</v>
      </c>
      <c r="F6" s="51"/>
      <c r="G6" s="51">
        <f t="shared" si="1"/>
        <v>0</v>
      </c>
      <c r="H6" s="63"/>
      <c r="I6" s="63"/>
      <c r="J6" s="63"/>
      <c r="K6" s="63"/>
      <c r="L6" s="63"/>
      <c r="M6" s="63"/>
      <c r="N6" s="63"/>
      <c r="O6" s="63"/>
      <c r="P6" s="63"/>
    </row>
    <row r="7" spans="1:16" ht="15.75" customHeight="1" x14ac:dyDescent="0.5">
      <c r="A7" s="9"/>
      <c r="B7" s="51"/>
      <c r="C7" s="9"/>
      <c r="D7" s="51"/>
      <c r="E7" s="51">
        <f t="shared" si="0"/>
        <v>0</v>
      </c>
      <c r="F7" s="51"/>
      <c r="G7" s="51">
        <f t="shared" si="1"/>
        <v>0</v>
      </c>
      <c r="H7" s="63"/>
      <c r="I7" s="63"/>
      <c r="J7" s="63"/>
      <c r="K7" s="63"/>
      <c r="L7" s="63"/>
      <c r="M7" s="63"/>
      <c r="N7" s="63"/>
      <c r="O7" s="63"/>
      <c r="P7" s="63"/>
    </row>
    <row r="8" spans="1:16" ht="16.149999999999999" customHeight="1" thickBot="1" x14ac:dyDescent="0.55000000000000004">
      <c r="A8" s="9"/>
      <c r="B8" s="51"/>
      <c r="C8" s="9"/>
      <c r="D8" s="51"/>
      <c r="E8" s="51">
        <f t="shared" si="0"/>
        <v>0</v>
      </c>
      <c r="F8" s="51"/>
      <c r="G8" s="51">
        <f t="shared" si="1"/>
        <v>0</v>
      </c>
      <c r="H8" s="63"/>
      <c r="I8" s="63"/>
      <c r="J8" s="63"/>
      <c r="K8" s="63"/>
      <c r="L8" s="63"/>
      <c r="M8" s="63"/>
      <c r="N8" s="63"/>
      <c r="O8" s="63"/>
      <c r="P8" s="63"/>
    </row>
    <row r="9" spans="1:16" ht="16.149999999999999" customHeight="1" thickBot="1" x14ac:dyDescent="0.55000000000000004">
      <c r="A9" s="86" t="s">
        <v>10</v>
      </c>
      <c r="B9" s="77"/>
      <c r="C9" s="77"/>
      <c r="D9" s="77"/>
      <c r="E9" s="87"/>
      <c r="F9" s="9"/>
      <c r="G9" s="51">
        <f t="shared" si="1"/>
        <v>0</v>
      </c>
      <c r="H9" s="63"/>
      <c r="I9" s="63"/>
      <c r="J9" s="63"/>
      <c r="K9" s="63"/>
      <c r="L9" s="63"/>
      <c r="M9" s="63"/>
      <c r="N9" s="63"/>
      <c r="O9" s="63"/>
      <c r="P9" s="63"/>
    </row>
    <row r="10" spans="1:16" ht="18" customHeight="1" x14ac:dyDescent="0.55000000000000004">
      <c r="A10" s="14"/>
      <c r="B10" s="14"/>
      <c r="C10" s="53" t="s">
        <v>11</v>
      </c>
      <c r="D10" s="14"/>
      <c r="E10" s="88" t="s">
        <v>12</v>
      </c>
      <c r="F10" s="54" t="str">
        <f>C10</f>
        <v>TOTAL</v>
      </c>
      <c r="G10" s="90" t="s">
        <v>13</v>
      </c>
      <c r="H10" s="63"/>
      <c r="I10" s="63"/>
      <c r="J10" s="63"/>
      <c r="K10" s="63"/>
      <c r="L10" s="63"/>
      <c r="M10" s="63"/>
      <c r="N10" s="63"/>
      <c r="O10" s="63"/>
      <c r="P10" s="63"/>
    </row>
    <row r="11" spans="1:16" ht="18.399999999999999" customHeight="1" thickBot="1" x14ac:dyDescent="0.6">
      <c r="A11" s="55"/>
      <c r="B11" s="55"/>
      <c r="C11" s="56" t="s">
        <v>14</v>
      </c>
      <c r="D11" s="55"/>
      <c r="E11" s="89"/>
      <c r="F11" s="57" t="s">
        <v>15</v>
      </c>
      <c r="G11" s="79"/>
      <c r="H11" s="63"/>
      <c r="I11" s="63"/>
      <c r="J11" s="63"/>
      <c r="K11" s="63"/>
      <c r="L11" s="63"/>
      <c r="M11" s="63"/>
      <c r="N11" s="63"/>
      <c r="O11" s="63"/>
      <c r="P11" s="63"/>
    </row>
    <row r="12" spans="1:16" ht="14.25" customHeight="1" x14ac:dyDescent="0.45">
      <c r="A12" s="91" t="s">
        <v>16</v>
      </c>
      <c r="B12" s="92">
        <f t="shared" ref="B12:G12" si="2">SUM(B2:B8)</f>
        <v>0</v>
      </c>
      <c r="C12" s="92">
        <f t="shared" si="2"/>
        <v>0</v>
      </c>
      <c r="D12" s="92">
        <f t="shared" si="2"/>
        <v>0</v>
      </c>
      <c r="E12" s="92">
        <f t="shared" si="2"/>
        <v>0</v>
      </c>
      <c r="F12" s="92">
        <f t="shared" si="2"/>
        <v>0</v>
      </c>
      <c r="G12" s="80">
        <f t="shared" si="2"/>
        <v>0</v>
      </c>
      <c r="H12" s="82" t="s">
        <v>17</v>
      </c>
      <c r="I12" s="79"/>
      <c r="J12" s="79"/>
      <c r="K12" s="79"/>
      <c r="L12" s="79"/>
      <c r="M12" s="79"/>
      <c r="N12" s="63"/>
      <c r="O12" s="63"/>
      <c r="P12" s="63"/>
    </row>
    <row r="13" spans="1:16" ht="14.25" customHeight="1" thickBot="1" x14ac:dyDescent="0.5">
      <c r="A13" s="79"/>
      <c r="B13" s="79"/>
      <c r="C13" s="79"/>
      <c r="D13" s="79"/>
      <c r="E13" s="79"/>
      <c r="F13" s="79"/>
      <c r="G13" s="81"/>
      <c r="H13" s="83"/>
      <c r="I13" s="79"/>
      <c r="J13" s="79"/>
      <c r="K13" s="79"/>
      <c r="L13" s="79"/>
      <c r="M13" s="79"/>
      <c r="N13" s="63"/>
      <c r="O13" s="63"/>
      <c r="P13" s="63"/>
    </row>
    <row r="14" spans="1:16" x14ac:dyDescent="0.45">
      <c r="H14" s="63"/>
      <c r="I14" s="63"/>
      <c r="J14" s="63"/>
      <c r="K14" s="63"/>
      <c r="L14" s="63"/>
      <c r="M14" s="63"/>
      <c r="N14" s="63"/>
      <c r="O14" s="63"/>
      <c r="P14" s="63"/>
    </row>
    <row r="15" spans="1:16" ht="16.149999999999999" customHeight="1" thickBot="1" x14ac:dyDescent="0.55000000000000004">
      <c r="H15" s="63"/>
      <c r="I15" s="64" t="s">
        <v>18</v>
      </c>
      <c r="J15" s="64"/>
      <c r="K15" s="64"/>
      <c r="L15" s="64"/>
      <c r="M15" s="65">
        <f>'Summary - Rates'!B3</f>
        <v>0.3</v>
      </c>
      <c r="N15" s="63"/>
      <c r="O15" s="63"/>
      <c r="P15" s="63"/>
    </row>
    <row r="16" spans="1:16" ht="14.65" customHeight="1" thickBot="1" x14ac:dyDescent="0.5">
      <c r="A16" s="58"/>
      <c r="B16" s="58"/>
      <c r="C16" s="58"/>
      <c r="D16" s="58"/>
      <c r="E16" s="58"/>
      <c r="F16" s="58"/>
      <c r="G16" s="58"/>
      <c r="H16" s="66"/>
      <c r="I16" s="66"/>
      <c r="J16" s="66"/>
      <c r="K16" s="66"/>
      <c r="L16" s="66"/>
      <c r="M16" s="66"/>
    </row>
    <row r="17" spans="1:16" x14ac:dyDescent="0.45">
      <c r="A17" s="63"/>
      <c r="G17" s="63"/>
      <c r="H17" s="63"/>
      <c r="I17" s="63"/>
      <c r="J17" s="63"/>
      <c r="K17" s="63"/>
      <c r="L17" s="63"/>
      <c r="M17" s="63"/>
      <c r="N17" s="63"/>
      <c r="O17" s="63"/>
      <c r="P17" s="63"/>
    </row>
    <row r="18" spans="1:16" ht="30.85" customHeight="1" thickBot="1" x14ac:dyDescent="0.5">
      <c r="A18" s="63"/>
      <c r="B18" s="59" t="s">
        <v>19</v>
      </c>
      <c r="C18" s="84"/>
      <c r="D18" s="85"/>
      <c r="E18" s="85"/>
      <c r="F18" s="85"/>
      <c r="G18" s="63"/>
      <c r="H18" s="63"/>
      <c r="I18" s="63"/>
      <c r="J18" s="63"/>
      <c r="K18" s="63"/>
      <c r="L18" s="63"/>
      <c r="M18" s="63"/>
      <c r="N18" s="63"/>
      <c r="O18" s="63"/>
      <c r="P18" s="63"/>
    </row>
    <row r="19" spans="1:16" ht="30" customHeight="1" thickBot="1" x14ac:dyDescent="0.5">
      <c r="A19" s="63"/>
      <c r="B19" s="60" t="s">
        <v>20</v>
      </c>
      <c r="C19" s="76"/>
      <c r="D19" s="77"/>
      <c r="E19" s="77"/>
      <c r="F19" s="77"/>
      <c r="G19" s="63"/>
      <c r="H19" s="63"/>
      <c r="I19" s="63"/>
      <c r="J19" s="63"/>
      <c r="K19" s="63"/>
      <c r="L19" s="63"/>
      <c r="M19" s="63"/>
      <c r="N19" s="63"/>
      <c r="O19" s="63"/>
      <c r="P19" s="63"/>
    </row>
    <row r="20" spans="1:16" ht="30" customHeight="1" thickBot="1" x14ac:dyDescent="0.5">
      <c r="A20" s="63"/>
      <c r="B20" s="60" t="s">
        <v>21</v>
      </c>
      <c r="C20" s="84"/>
      <c r="D20" s="85"/>
      <c r="E20" s="85"/>
      <c r="F20" s="85"/>
      <c r="G20" s="85"/>
      <c r="H20" s="85"/>
      <c r="I20" s="85"/>
      <c r="J20" s="85"/>
      <c r="K20" s="85"/>
      <c r="L20" s="63"/>
      <c r="M20" s="63"/>
      <c r="N20" s="63"/>
      <c r="O20" s="63"/>
      <c r="P20" s="63"/>
    </row>
    <row r="21" spans="1:16" ht="30" customHeight="1" thickBot="1" x14ac:dyDescent="0.5">
      <c r="A21" s="63"/>
      <c r="B21" s="60" t="s">
        <v>22</v>
      </c>
      <c r="C21" s="76"/>
      <c r="D21" s="77"/>
      <c r="E21" s="77"/>
      <c r="F21" s="77"/>
      <c r="G21" s="67"/>
      <c r="H21" s="63"/>
      <c r="I21" s="63"/>
      <c r="J21" s="63"/>
      <c r="K21" s="63"/>
      <c r="L21" s="63"/>
      <c r="M21" s="63"/>
      <c r="N21" s="63"/>
      <c r="O21" s="63"/>
      <c r="P21" s="63"/>
    </row>
    <row r="22" spans="1:16" ht="18" customHeight="1" x14ac:dyDescent="0.45">
      <c r="A22" s="63"/>
      <c r="B22" s="68"/>
      <c r="C22" s="69"/>
      <c r="G22" s="63"/>
      <c r="H22" s="63"/>
      <c r="I22" s="63"/>
      <c r="J22" s="63"/>
      <c r="K22" s="63"/>
      <c r="L22" s="63"/>
      <c r="M22" s="63"/>
      <c r="N22" s="63"/>
      <c r="O22" s="63"/>
      <c r="P22" s="63"/>
    </row>
    <row r="23" spans="1:16" x14ac:dyDescent="0.45">
      <c r="A23" s="63"/>
      <c r="B23" s="63"/>
      <c r="C23" s="78" t="s">
        <v>23</v>
      </c>
      <c r="D23" s="79"/>
      <c r="E23" s="79"/>
      <c r="F23" s="79"/>
      <c r="G23" s="79"/>
      <c r="H23" s="79"/>
      <c r="I23" s="63"/>
      <c r="J23" s="63"/>
      <c r="K23" s="63"/>
      <c r="L23" s="63"/>
      <c r="M23" s="63"/>
      <c r="N23" s="63"/>
      <c r="O23" s="63"/>
      <c r="P23" s="63"/>
    </row>
    <row r="24" spans="1:16" x14ac:dyDescent="0.45">
      <c r="A24" s="63"/>
      <c r="B24" s="63"/>
      <c r="C24" s="79"/>
      <c r="D24" s="79"/>
      <c r="E24" s="79"/>
      <c r="F24" s="79"/>
      <c r="G24" s="79"/>
      <c r="H24" s="79"/>
      <c r="I24" s="63"/>
      <c r="J24" s="63"/>
      <c r="K24" s="63"/>
      <c r="L24" s="63"/>
      <c r="M24" s="63"/>
      <c r="N24" s="63"/>
      <c r="O24" s="63"/>
      <c r="P24" s="63"/>
    </row>
    <row r="25" spans="1:16" x14ac:dyDescent="0.45">
      <c r="A25" s="63"/>
      <c r="B25" s="63"/>
      <c r="C25" s="79"/>
      <c r="D25" s="79"/>
      <c r="E25" s="79"/>
      <c r="F25" s="79"/>
      <c r="G25" s="79"/>
      <c r="H25" s="79"/>
      <c r="I25" s="63"/>
      <c r="J25" s="63"/>
      <c r="K25" s="63"/>
      <c r="L25" s="63"/>
      <c r="M25" s="63"/>
      <c r="N25" s="63"/>
      <c r="O25" s="63"/>
      <c r="P25" s="63"/>
    </row>
    <row r="26" spans="1:16" x14ac:dyDescent="0.45">
      <c r="A26" s="63"/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</row>
  </sheetData>
  <mergeCells count="16">
    <mergeCell ref="A9:E9"/>
    <mergeCell ref="E10:E11"/>
    <mergeCell ref="G10:G11"/>
    <mergeCell ref="A12:A13"/>
    <mergeCell ref="B12:B13"/>
    <mergeCell ref="C12:C13"/>
    <mergeCell ref="D12:D13"/>
    <mergeCell ref="E12:E13"/>
    <mergeCell ref="F12:F13"/>
    <mergeCell ref="C21:F21"/>
    <mergeCell ref="C23:H25"/>
    <mergeCell ref="G12:G13"/>
    <mergeCell ref="H12:M13"/>
    <mergeCell ref="C18:F18"/>
    <mergeCell ref="C19:F19"/>
    <mergeCell ref="C20:K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1"/>
  <sheetViews>
    <sheetView topLeftCell="F1" workbookViewId="0">
      <pane ySplit="1" topLeftCell="A2" activePane="bottomLeft" state="frozen"/>
      <selection pane="bottomLeft" activeCell="K8" sqref="K8"/>
    </sheetView>
  </sheetViews>
  <sheetFormatPr defaultRowHeight="14.25" x14ac:dyDescent="0.45"/>
  <cols>
    <col min="1" max="1" width="90.73046875" customWidth="1"/>
    <col min="3" max="3" width="12.3984375" customWidth="1"/>
    <col min="4" max="4" width="17.73046875" customWidth="1"/>
    <col min="5" max="5" width="5.06640625" customWidth="1"/>
    <col min="6" max="6" width="9.3984375" style="7" bestFit="1" customWidth="1"/>
    <col min="7" max="7" width="6.796875" bestFit="1" customWidth="1"/>
    <col min="8" max="8" width="15.53125" bestFit="1" customWidth="1"/>
    <col min="9" max="9" width="13.86328125" bestFit="1" customWidth="1"/>
    <col min="10" max="10" width="14.46484375" customWidth="1"/>
    <col min="11" max="11" width="72.19921875" customWidth="1"/>
  </cols>
  <sheetData>
    <row r="1" spans="1:19" s="5" customFormat="1" ht="31.5" customHeight="1" x14ac:dyDescent="0.45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6" t="s">
        <v>29</v>
      </c>
      <c r="G1" s="2" t="s">
        <v>30</v>
      </c>
      <c r="H1" s="2" t="s">
        <v>31</v>
      </c>
    </row>
    <row r="2" spans="1:19" x14ac:dyDescent="0.45">
      <c r="B2">
        <v>1</v>
      </c>
      <c r="E2">
        <v>1</v>
      </c>
      <c r="F2" s="7">
        <f t="shared" ref="F2:F33" si="0">B2*(C2/E2)</f>
        <v>0</v>
      </c>
      <c r="H2">
        <f t="shared" ref="H2:H33" si="1">B2*(G2/E2)</f>
        <v>0</v>
      </c>
    </row>
    <row r="3" spans="1:19" x14ac:dyDescent="0.45">
      <c r="B3">
        <v>1</v>
      </c>
      <c r="E3">
        <v>1</v>
      </c>
      <c r="F3" s="7">
        <f t="shared" si="0"/>
        <v>0</v>
      </c>
      <c r="H3">
        <f t="shared" si="1"/>
        <v>0</v>
      </c>
    </row>
    <row r="4" spans="1:19" x14ac:dyDescent="0.45">
      <c r="B4">
        <v>1</v>
      </c>
      <c r="E4">
        <v>1</v>
      </c>
      <c r="F4" s="7">
        <f t="shared" si="0"/>
        <v>0</v>
      </c>
      <c r="H4">
        <f t="shared" si="1"/>
        <v>0</v>
      </c>
    </row>
    <row r="5" spans="1:19" x14ac:dyDescent="0.45">
      <c r="B5">
        <v>1</v>
      </c>
      <c r="E5">
        <v>1</v>
      </c>
      <c r="F5" s="7">
        <f t="shared" si="0"/>
        <v>0</v>
      </c>
      <c r="H5">
        <f t="shared" si="1"/>
        <v>0</v>
      </c>
    </row>
    <row r="6" spans="1:19" ht="14.65" customHeight="1" thickBot="1" x14ac:dyDescent="0.5">
      <c r="B6">
        <v>1</v>
      </c>
      <c r="E6">
        <v>1</v>
      </c>
      <c r="F6" s="7">
        <f t="shared" si="0"/>
        <v>0</v>
      </c>
      <c r="G6" s="1"/>
      <c r="H6">
        <f t="shared" si="1"/>
        <v>0</v>
      </c>
    </row>
    <row r="7" spans="1:19" ht="18" customHeight="1" x14ac:dyDescent="0.55000000000000004">
      <c r="B7">
        <v>1</v>
      </c>
      <c r="E7">
        <v>1</v>
      </c>
      <c r="F7" s="7">
        <f t="shared" si="0"/>
        <v>0</v>
      </c>
      <c r="H7">
        <f t="shared" si="1"/>
        <v>0</v>
      </c>
      <c r="J7" s="40" t="s">
        <v>21</v>
      </c>
      <c r="K7" s="41">
        <f t="array" ref="K7:S7">'Summary - Table'!C20:K20</f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ht="18.399999999999999" customHeight="1" thickBot="1" x14ac:dyDescent="0.6">
      <c r="B8">
        <v>1</v>
      </c>
      <c r="E8">
        <v>1</v>
      </c>
      <c r="F8" s="7">
        <f t="shared" si="0"/>
        <v>0</v>
      </c>
      <c r="H8">
        <f t="shared" si="1"/>
        <v>0</v>
      </c>
      <c r="J8" s="42" t="s">
        <v>32</v>
      </c>
      <c r="K8" s="43" t="str">
        <f>'Summary - Table'!A2</f>
        <v>Conduit + Wire</v>
      </c>
    </row>
    <row r="9" spans="1:19" x14ac:dyDescent="0.45">
      <c r="B9">
        <v>1</v>
      </c>
      <c r="E9">
        <v>1</v>
      </c>
      <c r="F9" s="7">
        <f t="shared" si="0"/>
        <v>0</v>
      </c>
      <c r="H9">
        <f t="shared" si="1"/>
        <v>0</v>
      </c>
    </row>
    <row r="10" spans="1:19" x14ac:dyDescent="0.45">
      <c r="B10">
        <v>1</v>
      </c>
      <c r="E10">
        <v>1</v>
      </c>
      <c r="F10" s="7">
        <f t="shared" si="0"/>
        <v>0</v>
      </c>
      <c r="H10">
        <f t="shared" si="1"/>
        <v>0</v>
      </c>
    </row>
    <row r="11" spans="1:19" x14ac:dyDescent="0.45">
      <c r="B11">
        <v>1</v>
      </c>
      <c r="E11">
        <v>1</v>
      </c>
      <c r="F11" s="7">
        <f t="shared" si="0"/>
        <v>0</v>
      </c>
      <c r="H11">
        <f t="shared" si="1"/>
        <v>0</v>
      </c>
    </row>
    <row r="12" spans="1:19" x14ac:dyDescent="0.45">
      <c r="B12">
        <v>1</v>
      </c>
      <c r="E12">
        <v>1</v>
      </c>
      <c r="F12" s="7">
        <f t="shared" si="0"/>
        <v>0</v>
      </c>
      <c r="H12">
        <f t="shared" si="1"/>
        <v>0</v>
      </c>
    </row>
    <row r="13" spans="1:19" x14ac:dyDescent="0.45">
      <c r="B13">
        <v>1</v>
      </c>
      <c r="E13">
        <v>1</v>
      </c>
      <c r="F13" s="7">
        <f t="shared" si="0"/>
        <v>0</v>
      </c>
      <c r="H13">
        <f t="shared" si="1"/>
        <v>0</v>
      </c>
    </row>
    <row r="14" spans="1:19" x14ac:dyDescent="0.45">
      <c r="B14">
        <v>1</v>
      </c>
      <c r="E14">
        <v>1</v>
      </c>
      <c r="F14" s="7">
        <f t="shared" si="0"/>
        <v>0</v>
      </c>
      <c r="H14">
        <f t="shared" si="1"/>
        <v>0</v>
      </c>
    </row>
    <row r="15" spans="1:19" x14ac:dyDescent="0.45">
      <c r="B15">
        <v>1</v>
      </c>
      <c r="E15">
        <v>1</v>
      </c>
      <c r="F15" s="7">
        <f t="shared" si="0"/>
        <v>0</v>
      </c>
      <c r="H15">
        <f t="shared" si="1"/>
        <v>0</v>
      </c>
    </row>
    <row r="16" spans="1:19" x14ac:dyDescent="0.45">
      <c r="B16">
        <v>1</v>
      </c>
      <c r="E16">
        <v>1</v>
      </c>
      <c r="F16" s="7">
        <f t="shared" si="0"/>
        <v>0</v>
      </c>
      <c r="H16">
        <f t="shared" si="1"/>
        <v>0</v>
      </c>
    </row>
    <row r="17" spans="2:8" x14ac:dyDescent="0.45">
      <c r="B17">
        <v>1</v>
      </c>
      <c r="E17">
        <v>1</v>
      </c>
      <c r="F17" s="7">
        <f t="shared" si="0"/>
        <v>0</v>
      </c>
      <c r="H17">
        <f t="shared" si="1"/>
        <v>0</v>
      </c>
    </row>
    <row r="18" spans="2:8" x14ac:dyDescent="0.45">
      <c r="B18">
        <v>1</v>
      </c>
      <c r="E18">
        <v>1</v>
      </c>
      <c r="F18" s="7">
        <f t="shared" si="0"/>
        <v>0</v>
      </c>
      <c r="H18">
        <f t="shared" si="1"/>
        <v>0</v>
      </c>
    </row>
    <row r="19" spans="2:8" x14ac:dyDescent="0.45">
      <c r="B19">
        <v>1</v>
      </c>
      <c r="E19">
        <v>1</v>
      </c>
      <c r="F19" s="7">
        <f t="shared" si="0"/>
        <v>0</v>
      </c>
      <c r="H19">
        <f t="shared" si="1"/>
        <v>0</v>
      </c>
    </row>
    <row r="20" spans="2:8" x14ac:dyDescent="0.45">
      <c r="B20">
        <v>1</v>
      </c>
      <c r="E20">
        <v>1</v>
      </c>
      <c r="F20" s="7">
        <f t="shared" si="0"/>
        <v>0</v>
      </c>
      <c r="H20">
        <f t="shared" si="1"/>
        <v>0</v>
      </c>
    </row>
    <row r="21" spans="2:8" x14ac:dyDescent="0.45">
      <c r="B21">
        <v>1</v>
      </c>
      <c r="E21">
        <v>1</v>
      </c>
      <c r="F21" s="7">
        <f t="shared" si="0"/>
        <v>0</v>
      </c>
      <c r="H21">
        <f t="shared" si="1"/>
        <v>0</v>
      </c>
    </row>
    <row r="22" spans="2:8" x14ac:dyDescent="0.45">
      <c r="B22">
        <v>1</v>
      </c>
      <c r="E22">
        <v>1</v>
      </c>
      <c r="F22" s="7">
        <f t="shared" si="0"/>
        <v>0</v>
      </c>
      <c r="H22">
        <f t="shared" si="1"/>
        <v>0</v>
      </c>
    </row>
    <row r="23" spans="2:8" x14ac:dyDescent="0.45">
      <c r="B23">
        <v>1</v>
      </c>
      <c r="E23">
        <v>1</v>
      </c>
      <c r="F23" s="7">
        <f t="shared" si="0"/>
        <v>0</v>
      </c>
      <c r="H23">
        <f t="shared" si="1"/>
        <v>0</v>
      </c>
    </row>
    <row r="24" spans="2:8" x14ac:dyDescent="0.45">
      <c r="B24">
        <v>1</v>
      </c>
      <c r="E24">
        <v>1</v>
      </c>
      <c r="F24" s="7">
        <f t="shared" si="0"/>
        <v>0</v>
      </c>
      <c r="H24">
        <f t="shared" si="1"/>
        <v>0</v>
      </c>
    </row>
    <row r="25" spans="2:8" x14ac:dyDescent="0.45">
      <c r="B25">
        <v>1</v>
      </c>
      <c r="E25">
        <v>1</v>
      </c>
      <c r="F25" s="7">
        <f t="shared" si="0"/>
        <v>0</v>
      </c>
      <c r="H25">
        <f t="shared" si="1"/>
        <v>0</v>
      </c>
    </row>
    <row r="26" spans="2:8" x14ac:dyDescent="0.45">
      <c r="B26">
        <v>1</v>
      </c>
      <c r="E26">
        <v>1</v>
      </c>
      <c r="F26" s="7">
        <f t="shared" si="0"/>
        <v>0</v>
      </c>
      <c r="H26">
        <f t="shared" si="1"/>
        <v>0</v>
      </c>
    </row>
    <row r="27" spans="2:8" x14ac:dyDescent="0.45">
      <c r="B27">
        <v>1</v>
      </c>
      <c r="E27">
        <v>1</v>
      </c>
      <c r="F27" s="7">
        <f t="shared" si="0"/>
        <v>0</v>
      </c>
      <c r="H27">
        <f t="shared" si="1"/>
        <v>0</v>
      </c>
    </row>
    <row r="28" spans="2:8" x14ac:dyDescent="0.45">
      <c r="B28">
        <v>1</v>
      </c>
      <c r="E28">
        <v>1</v>
      </c>
      <c r="F28" s="7">
        <f t="shared" si="0"/>
        <v>0</v>
      </c>
      <c r="H28">
        <f t="shared" si="1"/>
        <v>0</v>
      </c>
    </row>
    <row r="29" spans="2:8" x14ac:dyDescent="0.45">
      <c r="B29">
        <v>1</v>
      </c>
      <c r="E29">
        <v>1</v>
      </c>
      <c r="F29" s="7">
        <f t="shared" si="0"/>
        <v>0</v>
      </c>
      <c r="H29">
        <f t="shared" si="1"/>
        <v>0</v>
      </c>
    </row>
    <row r="30" spans="2:8" x14ac:dyDescent="0.45">
      <c r="B30">
        <v>1</v>
      </c>
      <c r="E30">
        <v>1</v>
      </c>
      <c r="F30" s="7">
        <f t="shared" si="0"/>
        <v>0</v>
      </c>
      <c r="H30">
        <f t="shared" si="1"/>
        <v>0</v>
      </c>
    </row>
    <row r="31" spans="2:8" x14ac:dyDescent="0.45">
      <c r="B31">
        <v>1</v>
      </c>
      <c r="E31">
        <v>1</v>
      </c>
      <c r="F31" s="7">
        <f t="shared" si="0"/>
        <v>0</v>
      </c>
      <c r="H31">
        <f t="shared" si="1"/>
        <v>0</v>
      </c>
    </row>
    <row r="32" spans="2:8" x14ac:dyDescent="0.45">
      <c r="B32">
        <v>1</v>
      </c>
      <c r="E32">
        <v>1</v>
      </c>
      <c r="F32" s="7">
        <f t="shared" si="0"/>
        <v>0</v>
      </c>
      <c r="H32">
        <f t="shared" si="1"/>
        <v>0</v>
      </c>
    </row>
    <row r="33" spans="2:8" x14ac:dyDescent="0.45">
      <c r="B33">
        <v>1</v>
      </c>
      <c r="E33">
        <v>1</v>
      </c>
      <c r="F33" s="7">
        <f t="shared" si="0"/>
        <v>0</v>
      </c>
      <c r="H33">
        <f t="shared" si="1"/>
        <v>0</v>
      </c>
    </row>
    <row r="34" spans="2:8" x14ac:dyDescent="0.45">
      <c r="B34">
        <v>1</v>
      </c>
      <c r="E34">
        <v>1</v>
      </c>
      <c r="F34" s="7">
        <f t="shared" ref="F34:F65" si="2">B34*(C34/E34)</f>
        <v>0</v>
      </c>
      <c r="H34">
        <f t="shared" ref="H34:H65" si="3">B34*(G34/E34)</f>
        <v>0</v>
      </c>
    </row>
    <row r="35" spans="2:8" x14ac:dyDescent="0.45">
      <c r="B35">
        <v>1</v>
      </c>
      <c r="E35">
        <v>1</v>
      </c>
      <c r="F35" s="7">
        <f t="shared" si="2"/>
        <v>0</v>
      </c>
      <c r="H35">
        <f t="shared" si="3"/>
        <v>0</v>
      </c>
    </row>
    <row r="36" spans="2:8" x14ac:dyDescent="0.45">
      <c r="B36">
        <v>1</v>
      </c>
      <c r="E36">
        <v>1</v>
      </c>
      <c r="F36" s="7">
        <f t="shared" si="2"/>
        <v>0</v>
      </c>
      <c r="H36">
        <f t="shared" si="3"/>
        <v>0</v>
      </c>
    </row>
    <row r="37" spans="2:8" x14ac:dyDescent="0.45">
      <c r="B37">
        <v>1</v>
      </c>
      <c r="E37">
        <v>1</v>
      </c>
      <c r="F37" s="7">
        <f t="shared" si="2"/>
        <v>0</v>
      </c>
      <c r="H37">
        <f t="shared" si="3"/>
        <v>0</v>
      </c>
    </row>
    <row r="38" spans="2:8" x14ac:dyDescent="0.45">
      <c r="B38">
        <v>1</v>
      </c>
      <c r="E38">
        <v>1</v>
      </c>
      <c r="F38" s="7">
        <f t="shared" si="2"/>
        <v>0</v>
      </c>
      <c r="H38">
        <f t="shared" si="3"/>
        <v>0</v>
      </c>
    </row>
    <row r="39" spans="2:8" x14ac:dyDescent="0.45">
      <c r="B39">
        <v>1</v>
      </c>
      <c r="E39">
        <v>1</v>
      </c>
      <c r="F39" s="7">
        <f t="shared" si="2"/>
        <v>0</v>
      </c>
      <c r="H39">
        <f t="shared" si="3"/>
        <v>0</v>
      </c>
    </row>
    <row r="40" spans="2:8" x14ac:dyDescent="0.45">
      <c r="B40">
        <v>1</v>
      </c>
      <c r="E40">
        <v>1</v>
      </c>
      <c r="F40" s="7">
        <f t="shared" si="2"/>
        <v>0</v>
      </c>
      <c r="H40">
        <f t="shared" si="3"/>
        <v>0</v>
      </c>
    </row>
    <row r="41" spans="2:8" x14ac:dyDescent="0.45">
      <c r="B41">
        <v>1</v>
      </c>
      <c r="E41">
        <v>1</v>
      </c>
      <c r="F41" s="7">
        <f t="shared" si="2"/>
        <v>0</v>
      </c>
      <c r="H41">
        <f t="shared" si="3"/>
        <v>0</v>
      </c>
    </row>
    <row r="42" spans="2:8" x14ac:dyDescent="0.45">
      <c r="B42">
        <v>1</v>
      </c>
      <c r="E42">
        <v>1</v>
      </c>
      <c r="F42" s="7">
        <f t="shared" si="2"/>
        <v>0</v>
      </c>
      <c r="H42">
        <f t="shared" si="3"/>
        <v>0</v>
      </c>
    </row>
    <row r="43" spans="2:8" x14ac:dyDescent="0.45">
      <c r="B43">
        <v>1</v>
      </c>
      <c r="E43">
        <v>1</v>
      </c>
      <c r="F43" s="7">
        <f t="shared" si="2"/>
        <v>0</v>
      </c>
      <c r="H43">
        <f t="shared" si="3"/>
        <v>0</v>
      </c>
    </row>
    <row r="44" spans="2:8" x14ac:dyDescent="0.45">
      <c r="B44">
        <v>1</v>
      </c>
      <c r="E44">
        <v>1</v>
      </c>
      <c r="F44" s="7">
        <f t="shared" si="2"/>
        <v>0</v>
      </c>
      <c r="H44">
        <f t="shared" si="3"/>
        <v>0</v>
      </c>
    </row>
    <row r="45" spans="2:8" x14ac:dyDescent="0.45">
      <c r="B45">
        <v>1</v>
      </c>
      <c r="E45">
        <v>1</v>
      </c>
      <c r="F45" s="7">
        <f t="shared" si="2"/>
        <v>0</v>
      </c>
      <c r="H45">
        <f t="shared" si="3"/>
        <v>0</v>
      </c>
    </row>
    <row r="46" spans="2:8" x14ac:dyDescent="0.45">
      <c r="B46">
        <v>1</v>
      </c>
      <c r="E46">
        <v>1</v>
      </c>
      <c r="F46" s="7">
        <f t="shared" si="2"/>
        <v>0</v>
      </c>
      <c r="H46">
        <f t="shared" si="3"/>
        <v>0</v>
      </c>
    </row>
    <row r="47" spans="2:8" x14ac:dyDescent="0.45">
      <c r="B47">
        <v>1</v>
      </c>
      <c r="E47">
        <v>1</v>
      </c>
      <c r="F47" s="7">
        <f t="shared" si="2"/>
        <v>0</v>
      </c>
      <c r="H47">
        <f t="shared" si="3"/>
        <v>0</v>
      </c>
    </row>
    <row r="48" spans="2:8" x14ac:dyDescent="0.45">
      <c r="B48">
        <v>1</v>
      </c>
      <c r="E48">
        <v>1</v>
      </c>
      <c r="F48" s="7">
        <f t="shared" si="2"/>
        <v>0</v>
      </c>
      <c r="H48">
        <f t="shared" si="3"/>
        <v>0</v>
      </c>
    </row>
    <row r="49" spans="1:10" x14ac:dyDescent="0.45">
      <c r="B49">
        <v>1</v>
      </c>
      <c r="E49">
        <v>1</v>
      </c>
      <c r="F49" s="7">
        <f t="shared" si="2"/>
        <v>0</v>
      </c>
      <c r="H49">
        <f t="shared" si="3"/>
        <v>0</v>
      </c>
    </row>
    <row r="50" spans="1:10" ht="14.65" customHeight="1" thickBot="1" x14ac:dyDescent="0.5">
      <c r="B50">
        <v>1</v>
      </c>
      <c r="E50">
        <v>1</v>
      </c>
      <c r="F50" s="7">
        <f t="shared" si="2"/>
        <v>0</v>
      </c>
      <c r="H50">
        <f t="shared" si="3"/>
        <v>0</v>
      </c>
    </row>
    <row r="51" spans="1:10" s="4" customFormat="1" ht="36.4" customHeight="1" thickBot="1" x14ac:dyDescent="0.6">
      <c r="A51" s="10"/>
      <c r="B51" s="14"/>
      <c r="C51" s="22" t="s">
        <v>33</v>
      </c>
      <c r="D51" s="23"/>
      <c r="E51" s="14"/>
      <c r="F51" s="8">
        <f>SUM(F2:F50)</f>
        <v>0</v>
      </c>
      <c r="G51" s="14"/>
      <c r="H51" s="3">
        <f>SUM(H2:H50)</f>
        <v>0</v>
      </c>
      <c r="I51" s="4" t="s">
        <v>34</v>
      </c>
      <c r="J51" s="4" t="s">
        <v>35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3"/>
  <sheetViews>
    <sheetView topLeftCell="B2" workbookViewId="0">
      <selection activeCell="J26" sqref="J26"/>
    </sheetView>
  </sheetViews>
  <sheetFormatPr defaultRowHeight="14.25" x14ac:dyDescent="0.45"/>
  <cols>
    <col min="1" max="1" width="90.9296875" customWidth="1"/>
    <col min="2" max="2" width="13.796875" style="7" customWidth="1"/>
    <col min="3" max="3" width="8.265625" customWidth="1"/>
    <col min="4" max="4" width="12.33203125" customWidth="1"/>
    <col min="5" max="5" width="10.3984375" customWidth="1"/>
    <col min="6" max="6" width="12.1328125" customWidth="1"/>
    <col min="7" max="7" width="15.06640625" customWidth="1"/>
    <col min="8" max="8" width="14.46484375" customWidth="1"/>
    <col min="10" max="10" width="15.19921875" customWidth="1"/>
    <col min="11" max="11" width="65.46484375" customWidth="1"/>
  </cols>
  <sheetData>
    <row r="1" spans="1:11" s="39" customFormat="1" ht="36" customHeight="1" x14ac:dyDescent="0.45">
      <c r="A1" s="33" t="str">
        <f>'Conduit + Wire - Pricing Calcul'!A1</f>
        <v>Material Description</v>
      </c>
      <c r="B1" s="34" t="str">
        <f>'Conduit + Wire - Pricing Calcul'!F1</f>
        <v>Material Extension</v>
      </c>
      <c r="C1" s="35" t="str">
        <f>'Summary - Rates'!A1</f>
        <v>Sales Tax</v>
      </c>
      <c r="D1" s="35" t="str">
        <f>'Summary - Table'!B1</f>
        <v>Material Total Cost</v>
      </c>
      <c r="E1" s="36" t="str">
        <f>'Summary - Rates'!A2</f>
        <v>Labor Costs</v>
      </c>
      <c r="F1" s="37" t="str">
        <f>'Summary - Table'!E1</f>
        <v>Costs</v>
      </c>
      <c r="G1" s="38" t="str">
        <f>'Summary - Rates'!A3</f>
        <v>Overhead &amp; Profit</v>
      </c>
      <c r="H1" s="37" t="str">
        <f>'Summary - Table'!G1</f>
        <v>Total Price</v>
      </c>
    </row>
    <row r="2" spans="1:11" x14ac:dyDescent="0.45">
      <c r="A2">
        <f>'Conduit + Wire - Pricing Calcul'!A2</f>
        <v>0</v>
      </c>
      <c r="B2" s="20">
        <f>'Conduit + Wire - Pricing Calcul'!F2</f>
        <v>0</v>
      </c>
      <c r="C2" s="32">
        <f>B2*'Summary - Rates'!B1</f>
        <v>0</v>
      </c>
      <c r="D2" s="20">
        <f t="shared" ref="D2:D33" si="0">SUM(B2:C2)</f>
        <v>0</v>
      </c>
      <c r="E2" s="32">
        <f>'Conduit + Wire - Pricing Calcul'!H2*'Summary - Rates'!B2</f>
        <v>0</v>
      </c>
      <c r="F2" s="19">
        <f t="shared" ref="F2:F33" si="1">SUM(D2:E2)</f>
        <v>0</v>
      </c>
      <c r="G2" s="32">
        <f>F2*'Summary - Rates'!B3</f>
        <v>0</v>
      </c>
      <c r="H2" s="19">
        <f t="shared" ref="H2:H33" si="2">SUM(F2:G2)</f>
        <v>0</v>
      </c>
    </row>
    <row r="3" spans="1:11" x14ac:dyDescent="0.45">
      <c r="A3">
        <f>'Conduit + Wire - Pricing Calcul'!A3</f>
        <v>0</v>
      </c>
      <c r="B3" s="20">
        <f>'Conduit + Wire - Pricing Calcul'!F3</f>
        <v>0</v>
      </c>
      <c r="C3" s="32">
        <f>B3*'Summary - Rates'!B2</f>
        <v>0</v>
      </c>
      <c r="D3" s="20">
        <f t="shared" si="0"/>
        <v>0</v>
      </c>
      <c r="E3" s="32">
        <f>'Conduit + Wire - Pricing Calcul'!H3*'Summary - Rates'!B3</f>
        <v>0</v>
      </c>
      <c r="F3" s="19">
        <f t="shared" si="1"/>
        <v>0</v>
      </c>
      <c r="G3" s="32">
        <f>F3*'Summary - Rates'!B4</f>
        <v>0</v>
      </c>
      <c r="H3" s="19">
        <f t="shared" si="2"/>
        <v>0</v>
      </c>
    </row>
    <row r="4" spans="1:11" x14ac:dyDescent="0.45">
      <c r="A4">
        <f>'Conduit + Wire - Pricing Calcul'!A4</f>
        <v>0</v>
      </c>
      <c r="B4" s="20">
        <f>'Conduit + Wire - Pricing Calcul'!F4</f>
        <v>0</v>
      </c>
      <c r="C4" s="32">
        <f>B4*'Summary - Rates'!B3</f>
        <v>0</v>
      </c>
      <c r="D4" s="20">
        <f t="shared" si="0"/>
        <v>0</v>
      </c>
      <c r="E4" s="32">
        <f>'Conduit + Wire - Pricing Calcul'!H4*'Summary - Rates'!B4</f>
        <v>0</v>
      </c>
      <c r="F4" s="19">
        <f t="shared" si="1"/>
        <v>0</v>
      </c>
      <c r="G4" s="32">
        <f>F4*'Summary - Rates'!B5</f>
        <v>0</v>
      </c>
      <c r="H4" s="19">
        <f t="shared" si="2"/>
        <v>0</v>
      </c>
    </row>
    <row r="5" spans="1:11" x14ac:dyDescent="0.45">
      <c r="A5">
        <f>'Conduit + Wire - Pricing Calcul'!A5</f>
        <v>0</v>
      </c>
      <c r="B5" s="20">
        <f>'Conduit + Wire - Pricing Calcul'!F5</f>
        <v>0</v>
      </c>
      <c r="C5" s="32">
        <f>B5*'Summary - Rates'!B4</f>
        <v>0</v>
      </c>
      <c r="D5" s="20">
        <f t="shared" si="0"/>
        <v>0</v>
      </c>
      <c r="E5" s="32">
        <f>'Conduit + Wire - Pricing Calcul'!H5*'Summary - Rates'!B5</f>
        <v>0</v>
      </c>
      <c r="F5" s="19">
        <f t="shared" si="1"/>
        <v>0</v>
      </c>
      <c r="G5" s="32">
        <f>F5*'Summary - Rates'!B6</f>
        <v>0</v>
      </c>
      <c r="H5" s="19">
        <f t="shared" si="2"/>
        <v>0</v>
      </c>
    </row>
    <row r="6" spans="1:11" ht="14.65" customHeight="1" thickBot="1" x14ac:dyDescent="0.5">
      <c r="A6">
        <f>'Conduit + Wire - Pricing Calcul'!A6</f>
        <v>0</v>
      </c>
      <c r="B6" s="20">
        <f>'Conduit + Wire - Pricing Calcul'!F6</f>
        <v>0</v>
      </c>
      <c r="C6" s="32">
        <f>B6*'Summary - Rates'!B5</f>
        <v>0</v>
      </c>
      <c r="D6" s="20">
        <f t="shared" si="0"/>
        <v>0</v>
      </c>
      <c r="E6" s="32">
        <f>'Conduit + Wire - Pricing Calcul'!H6*'Summary - Rates'!B6</f>
        <v>0</v>
      </c>
      <c r="F6" s="19">
        <f t="shared" si="1"/>
        <v>0</v>
      </c>
      <c r="G6" s="32">
        <f>F6*'Summary - Rates'!B7</f>
        <v>0</v>
      </c>
      <c r="H6" s="19">
        <f t="shared" si="2"/>
        <v>0</v>
      </c>
    </row>
    <row r="7" spans="1:11" ht="18" customHeight="1" x14ac:dyDescent="0.55000000000000004">
      <c r="A7">
        <f>'Conduit + Wire - Pricing Calcul'!A7</f>
        <v>0</v>
      </c>
      <c r="B7" s="20">
        <f>'Conduit + Wire - Pricing Calcul'!F7</f>
        <v>0</v>
      </c>
      <c r="C7" s="32">
        <f>B7*'Summary - Rates'!B6</f>
        <v>0</v>
      </c>
      <c r="D7" s="20">
        <f t="shared" si="0"/>
        <v>0</v>
      </c>
      <c r="E7" s="32">
        <f>'Conduit + Wire - Pricing Calcul'!H7*'Summary - Rates'!B7</f>
        <v>0</v>
      </c>
      <c r="F7" s="19">
        <f t="shared" si="1"/>
        <v>0</v>
      </c>
      <c r="G7" s="32">
        <f>F7*'Summary - Rates'!B8</f>
        <v>0</v>
      </c>
      <c r="H7" s="19">
        <f t="shared" si="2"/>
        <v>0</v>
      </c>
      <c r="J7" s="40" t="str">
        <f t="array" ref="J7:K8">'Conduit + Wire - Pricing Calcul'!J7:K8</f>
        <v>JOB NAME:</v>
      </c>
      <c r="K7" s="41">
        <v>0</v>
      </c>
    </row>
    <row r="8" spans="1:11" ht="18.399999999999999" customHeight="1" thickBot="1" x14ac:dyDescent="0.6">
      <c r="A8">
        <f>'Conduit + Wire - Pricing Calcul'!A8</f>
        <v>0</v>
      </c>
      <c r="B8" s="20">
        <f>'Conduit + Wire - Pricing Calcul'!F8</f>
        <v>0</v>
      </c>
      <c r="C8" s="32">
        <f>B8*'Summary - Rates'!B7</f>
        <v>0</v>
      </c>
      <c r="D8" s="20">
        <f t="shared" si="0"/>
        <v>0</v>
      </c>
      <c r="E8" s="32">
        <f>'Conduit + Wire - Pricing Calcul'!H8*'Summary - Rates'!B8</f>
        <v>0</v>
      </c>
      <c r="F8" s="19">
        <f t="shared" si="1"/>
        <v>0</v>
      </c>
      <c r="G8" s="32">
        <f>F8*'Summary - Rates'!B9</f>
        <v>0</v>
      </c>
      <c r="H8" s="19">
        <f t="shared" si="2"/>
        <v>0</v>
      </c>
      <c r="J8" s="42" t="str">
        <v>WORK/ITEM:</v>
      </c>
      <c r="K8" s="43" t="str">
        <v>Conduit + Wire</v>
      </c>
    </row>
    <row r="9" spans="1:11" x14ac:dyDescent="0.45">
      <c r="A9">
        <f>'Conduit + Wire - Pricing Calcul'!A9</f>
        <v>0</v>
      </c>
      <c r="B9" s="20">
        <f>'Conduit + Wire - Pricing Calcul'!F9</f>
        <v>0</v>
      </c>
      <c r="C9" s="32">
        <f>B9*'Summary - Rates'!B8</f>
        <v>0</v>
      </c>
      <c r="D9" s="20">
        <f t="shared" si="0"/>
        <v>0</v>
      </c>
      <c r="E9" s="32">
        <f>'Conduit + Wire - Pricing Calcul'!H9*'Summary - Rates'!B9</f>
        <v>0</v>
      </c>
      <c r="F9" s="19">
        <f t="shared" si="1"/>
        <v>0</v>
      </c>
      <c r="G9" s="32">
        <f>F9*'Summary - Rates'!B10</f>
        <v>0</v>
      </c>
      <c r="H9" s="19">
        <f t="shared" si="2"/>
        <v>0</v>
      </c>
    </row>
    <row r="10" spans="1:11" x14ac:dyDescent="0.45">
      <c r="A10">
        <f>'Conduit + Wire - Pricing Calcul'!A10</f>
        <v>0</v>
      </c>
      <c r="B10" s="20">
        <f>'Conduit + Wire - Pricing Calcul'!F10</f>
        <v>0</v>
      </c>
      <c r="C10" s="32">
        <f>B10*'Summary - Rates'!B9</f>
        <v>0</v>
      </c>
      <c r="D10" s="20">
        <f t="shared" si="0"/>
        <v>0</v>
      </c>
      <c r="E10" s="32">
        <f>'Conduit + Wire - Pricing Calcul'!H10*'Summary - Rates'!B10</f>
        <v>0</v>
      </c>
      <c r="F10" s="19">
        <f t="shared" si="1"/>
        <v>0</v>
      </c>
      <c r="G10" s="32">
        <f>F10*'Summary - Rates'!B11</f>
        <v>0</v>
      </c>
      <c r="H10" s="19">
        <f t="shared" si="2"/>
        <v>0</v>
      </c>
    </row>
    <row r="11" spans="1:11" x14ac:dyDescent="0.45">
      <c r="A11">
        <f>'Conduit + Wire - Pricing Calcul'!A11</f>
        <v>0</v>
      </c>
      <c r="B11" s="20">
        <f>'Conduit + Wire - Pricing Calcul'!F11</f>
        <v>0</v>
      </c>
      <c r="C11" s="32">
        <f>B11*'Summary - Rates'!B10</f>
        <v>0</v>
      </c>
      <c r="D11" s="20">
        <f t="shared" si="0"/>
        <v>0</v>
      </c>
      <c r="E11" s="32">
        <f>'Conduit + Wire - Pricing Calcul'!H11*'Summary - Rates'!B11</f>
        <v>0</v>
      </c>
      <c r="F11" s="19">
        <f t="shared" si="1"/>
        <v>0</v>
      </c>
      <c r="G11" s="32">
        <f>F11*'Summary - Rates'!B12</f>
        <v>0</v>
      </c>
      <c r="H11" s="19">
        <f t="shared" si="2"/>
        <v>0</v>
      </c>
    </row>
    <row r="12" spans="1:11" x14ac:dyDescent="0.45">
      <c r="A12">
        <f>'Conduit + Wire - Pricing Calcul'!A12</f>
        <v>0</v>
      </c>
      <c r="B12" s="20">
        <f>'Conduit + Wire - Pricing Calcul'!F12</f>
        <v>0</v>
      </c>
      <c r="C12" s="32">
        <f>B12*'Summary - Rates'!B11</f>
        <v>0</v>
      </c>
      <c r="D12" s="20">
        <f t="shared" si="0"/>
        <v>0</v>
      </c>
      <c r="E12" s="32">
        <f>'Conduit + Wire - Pricing Calcul'!H12*'Summary - Rates'!B12</f>
        <v>0</v>
      </c>
      <c r="F12" s="19">
        <f t="shared" si="1"/>
        <v>0</v>
      </c>
      <c r="G12" s="32">
        <f>F12*'Summary - Rates'!B13</f>
        <v>0</v>
      </c>
      <c r="H12" s="19">
        <f t="shared" si="2"/>
        <v>0</v>
      </c>
    </row>
    <row r="13" spans="1:11" x14ac:dyDescent="0.45">
      <c r="A13">
        <f>'Conduit + Wire - Pricing Calcul'!A13</f>
        <v>0</v>
      </c>
      <c r="B13" s="20">
        <f>'Conduit + Wire - Pricing Calcul'!F13</f>
        <v>0</v>
      </c>
      <c r="C13" s="32">
        <f>B13*'Summary - Rates'!B12</f>
        <v>0</v>
      </c>
      <c r="D13" s="20">
        <f t="shared" si="0"/>
        <v>0</v>
      </c>
      <c r="E13" s="32">
        <f>'Conduit + Wire - Pricing Calcul'!H13*'Summary - Rates'!B13</f>
        <v>0</v>
      </c>
      <c r="F13" s="19">
        <f t="shared" si="1"/>
        <v>0</v>
      </c>
      <c r="G13" s="32">
        <f>F13*'Summary - Rates'!B14</f>
        <v>0</v>
      </c>
      <c r="H13" s="19">
        <f t="shared" si="2"/>
        <v>0</v>
      </c>
    </row>
    <row r="14" spans="1:11" x14ac:dyDescent="0.45">
      <c r="A14">
        <f>'Conduit + Wire - Pricing Calcul'!A14</f>
        <v>0</v>
      </c>
      <c r="B14" s="20">
        <f>'Conduit + Wire - Pricing Calcul'!F14</f>
        <v>0</v>
      </c>
      <c r="C14" s="32">
        <f>B14*'Summary - Rates'!B13</f>
        <v>0</v>
      </c>
      <c r="D14" s="20">
        <f t="shared" si="0"/>
        <v>0</v>
      </c>
      <c r="E14" s="32">
        <f>'Conduit + Wire - Pricing Calcul'!H14*'Summary - Rates'!B14</f>
        <v>0</v>
      </c>
      <c r="F14" s="19">
        <f t="shared" si="1"/>
        <v>0</v>
      </c>
      <c r="G14" s="32">
        <f>F14*'Summary - Rates'!B15</f>
        <v>0</v>
      </c>
      <c r="H14" s="19">
        <f t="shared" si="2"/>
        <v>0</v>
      </c>
    </row>
    <row r="15" spans="1:11" x14ac:dyDescent="0.45">
      <c r="A15">
        <f>'Conduit + Wire - Pricing Calcul'!A15</f>
        <v>0</v>
      </c>
      <c r="B15" s="20">
        <f>'Conduit + Wire - Pricing Calcul'!F15</f>
        <v>0</v>
      </c>
      <c r="C15" s="32">
        <f>B15*'Summary - Rates'!B14</f>
        <v>0</v>
      </c>
      <c r="D15" s="20">
        <f t="shared" si="0"/>
        <v>0</v>
      </c>
      <c r="E15" s="32">
        <f>'Conduit + Wire - Pricing Calcul'!H15*'Summary - Rates'!B15</f>
        <v>0</v>
      </c>
      <c r="F15" s="19">
        <f t="shared" si="1"/>
        <v>0</v>
      </c>
      <c r="G15" s="32">
        <f>F15*'Summary - Rates'!B16</f>
        <v>0</v>
      </c>
      <c r="H15" s="19">
        <f t="shared" si="2"/>
        <v>0</v>
      </c>
    </row>
    <row r="16" spans="1:11" x14ac:dyDescent="0.45">
      <c r="A16">
        <f>'Conduit + Wire - Pricing Calcul'!A16</f>
        <v>0</v>
      </c>
      <c r="B16" s="20">
        <f>'Conduit + Wire - Pricing Calcul'!F16</f>
        <v>0</v>
      </c>
      <c r="C16" s="32">
        <f>B16*'Summary - Rates'!B15</f>
        <v>0</v>
      </c>
      <c r="D16" s="20">
        <f t="shared" si="0"/>
        <v>0</v>
      </c>
      <c r="E16" s="32">
        <f>'Conduit + Wire - Pricing Calcul'!H16*'Summary - Rates'!B16</f>
        <v>0</v>
      </c>
      <c r="F16" s="19">
        <f t="shared" si="1"/>
        <v>0</v>
      </c>
      <c r="G16" s="32">
        <f>F16*'Summary - Rates'!B17</f>
        <v>0</v>
      </c>
      <c r="H16" s="19">
        <f t="shared" si="2"/>
        <v>0</v>
      </c>
    </row>
    <row r="17" spans="1:8" x14ac:dyDescent="0.45">
      <c r="A17">
        <f>'Conduit + Wire - Pricing Calcul'!A17</f>
        <v>0</v>
      </c>
      <c r="B17" s="20">
        <f>'Conduit + Wire - Pricing Calcul'!F17</f>
        <v>0</v>
      </c>
      <c r="C17" s="32">
        <f>B17*'Summary - Rates'!B16</f>
        <v>0</v>
      </c>
      <c r="D17" s="20">
        <f t="shared" si="0"/>
        <v>0</v>
      </c>
      <c r="E17" s="32">
        <f>'Conduit + Wire - Pricing Calcul'!H17*'Summary - Rates'!B17</f>
        <v>0</v>
      </c>
      <c r="F17" s="19">
        <f t="shared" si="1"/>
        <v>0</v>
      </c>
      <c r="G17" s="32">
        <f>F17*'Summary - Rates'!B18</f>
        <v>0</v>
      </c>
      <c r="H17" s="19">
        <f t="shared" si="2"/>
        <v>0</v>
      </c>
    </row>
    <row r="18" spans="1:8" x14ac:dyDescent="0.45">
      <c r="A18">
        <f>'Conduit + Wire - Pricing Calcul'!A18</f>
        <v>0</v>
      </c>
      <c r="B18" s="20">
        <f>'Conduit + Wire - Pricing Calcul'!F18</f>
        <v>0</v>
      </c>
      <c r="C18" s="32">
        <f>B18*'Summary - Rates'!B17</f>
        <v>0</v>
      </c>
      <c r="D18" s="20">
        <f t="shared" si="0"/>
        <v>0</v>
      </c>
      <c r="E18" s="32">
        <f>'Conduit + Wire - Pricing Calcul'!H18*'Summary - Rates'!B18</f>
        <v>0</v>
      </c>
      <c r="F18" s="19">
        <f t="shared" si="1"/>
        <v>0</v>
      </c>
      <c r="G18" s="32">
        <f>F18*'Summary - Rates'!B19</f>
        <v>0</v>
      </c>
      <c r="H18" s="19">
        <f t="shared" si="2"/>
        <v>0</v>
      </c>
    </row>
    <row r="19" spans="1:8" x14ac:dyDescent="0.45">
      <c r="A19">
        <f>'Conduit + Wire - Pricing Calcul'!A19</f>
        <v>0</v>
      </c>
      <c r="B19" s="20">
        <f>'Conduit + Wire - Pricing Calcul'!F19</f>
        <v>0</v>
      </c>
      <c r="C19" s="32">
        <f>B19*'Summary - Rates'!B18</f>
        <v>0</v>
      </c>
      <c r="D19" s="20">
        <f t="shared" si="0"/>
        <v>0</v>
      </c>
      <c r="E19" s="32">
        <f>'Conduit + Wire - Pricing Calcul'!H19*'Summary - Rates'!B19</f>
        <v>0</v>
      </c>
      <c r="F19" s="19">
        <f t="shared" si="1"/>
        <v>0</v>
      </c>
      <c r="G19" s="32">
        <f>F19*'Summary - Rates'!B20</f>
        <v>0</v>
      </c>
      <c r="H19" s="19">
        <f t="shared" si="2"/>
        <v>0</v>
      </c>
    </row>
    <row r="20" spans="1:8" x14ac:dyDescent="0.45">
      <c r="A20">
        <f>'Conduit + Wire - Pricing Calcul'!A20</f>
        <v>0</v>
      </c>
      <c r="B20" s="20">
        <f>'Conduit + Wire - Pricing Calcul'!F20</f>
        <v>0</v>
      </c>
      <c r="C20" s="32">
        <f>B20*'Summary - Rates'!B19</f>
        <v>0</v>
      </c>
      <c r="D20" s="20">
        <f t="shared" si="0"/>
        <v>0</v>
      </c>
      <c r="E20" s="32">
        <f>'Conduit + Wire - Pricing Calcul'!H20*'Summary - Rates'!B20</f>
        <v>0</v>
      </c>
      <c r="F20" s="19">
        <f t="shared" si="1"/>
        <v>0</v>
      </c>
      <c r="G20" s="32">
        <f>F20*'Summary - Rates'!B21</f>
        <v>0</v>
      </c>
      <c r="H20" s="19">
        <f t="shared" si="2"/>
        <v>0</v>
      </c>
    </row>
    <row r="21" spans="1:8" x14ac:dyDescent="0.45">
      <c r="A21">
        <f>'Conduit + Wire - Pricing Calcul'!A21</f>
        <v>0</v>
      </c>
      <c r="B21" s="20">
        <f>'Conduit + Wire - Pricing Calcul'!F21</f>
        <v>0</v>
      </c>
      <c r="C21" s="32">
        <f>B21*'Summary - Rates'!B20</f>
        <v>0</v>
      </c>
      <c r="D21" s="20">
        <f t="shared" si="0"/>
        <v>0</v>
      </c>
      <c r="E21" s="32">
        <f>'Conduit + Wire - Pricing Calcul'!H21*'Summary - Rates'!B21</f>
        <v>0</v>
      </c>
      <c r="F21" s="19">
        <f t="shared" si="1"/>
        <v>0</v>
      </c>
      <c r="G21" s="32">
        <f>F21*'Summary - Rates'!B22</f>
        <v>0</v>
      </c>
      <c r="H21" s="19">
        <f t="shared" si="2"/>
        <v>0</v>
      </c>
    </row>
    <row r="22" spans="1:8" x14ac:dyDescent="0.45">
      <c r="A22">
        <f>'Conduit + Wire - Pricing Calcul'!A22</f>
        <v>0</v>
      </c>
      <c r="B22" s="20">
        <f>'Conduit + Wire - Pricing Calcul'!F22</f>
        <v>0</v>
      </c>
      <c r="C22" s="32">
        <f>B22*'Summary - Rates'!B21</f>
        <v>0</v>
      </c>
      <c r="D22" s="20">
        <f t="shared" si="0"/>
        <v>0</v>
      </c>
      <c r="E22" s="32">
        <f>'Conduit + Wire - Pricing Calcul'!H22*'Summary - Rates'!B22</f>
        <v>0</v>
      </c>
      <c r="F22" s="19">
        <f t="shared" si="1"/>
        <v>0</v>
      </c>
      <c r="G22" s="32">
        <f>F22*'Summary - Rates'!B23</f>
        <v>0</v>
      </c>
      <c r="H22" s="19">
        <f t="shared" si="2"/>
        <v>0</v>
      </c>
    </row>
    <row r="23" spans="1:8" x14ac:dyDescent="0.45">
      <c r="A23">
        <f>'Conduit + Wire - Pricing Calcul'!A23</f>
        <v>0</v>
      </c>
      <c r="B23" s="20">
        <f>'Conduit + Wire - Pricing Calcul'!F23</f>
        <v>0</v>
      </c>
      <c r="C23" s="32">
        <f>B23*'Summary - Rates'!B22</f>
        <v>0</v>
      </c>
      <c r="D23" s="20">
        <f t="shared" si="0"/>
        <v>0</v>
      </c>
      <c r="E23" s="32">
        <f>'Conduit + Wire - Pricing Calcul'!H23*'Summary - Rates'!B23</f>
        <v>0</v>
      </c>
      <c r="F23" s="19">
        <f t="shared" si="1"/>
        <v>0</v>
      </c>
      <c r="G23" s="32">
        <f>F23*'Summary - Rates'!B24</f>
        <v>0</v>
      </c>
      <c r="H23" s="19">
        <f t="shared" si="2"/>
        <v>0</v>
      </c>
    </row>
    <row r="24" spans="1:8" x14ac:dyDescent="0.45">
      <c r="A24">
        <f>'Conduit + Wire - Pricing Calcul'!A24</f>
        <v>0</v>
      </c>
      <c r="B24" s="20">
        <f>'Conduit + Wire - Pricing Calcul'!F24</f>
        <v>0</v>
      </c>
      <c r="C24" s="32">
        <f>B24*'Summary - Rates'!B23</f>
        <v>0</v>
      </c>
      <c r="D24" s="20">
        <f t="shared" si="0"/>
        <v>0</v>
      </c>
      <c r="E24" s="32">
        <f>'Conduit + Wire - Pricing Calcul'!H24*'Summary - Rates'!B24</f>
        <v>0</v>
      </c>
      <c r="F24" s="19">
        <f t="shared" si="1"/>
        <v>0</v>
      </c>
      <c r="G24" s="32">
        <f>F24*'Summary - Rates'!B25</f>
        <v>0</v>
      </c>
      <c r="H24" s="19">
        <f t="shared" si="2"/>
        <v>0</v>
      </c>
    </row>
    <row r="25" spans="1:8" x14ac:dyDescent="0.45">
      <c r="A25">
        <f>'Conduit + Wire - Pricing Calcul'!A25</f>
        <v>0</v>
      </c>
      <c r="B25" s="20">
        <f>'Conduit + Wire - Pricing Calcul'!F25</f>
        <v>0</v>
      </c>
      <c r="C25" s="32">
        <f>B25*'Summary - Rates'!B24</f>
        <v>0</v>
      </c>
      <c r="D25" s="20">
        <f t="shared" si="0"/>
        <v>0</v>
      </c>
      <c r="E25" s="32">
        <f>'Conduit + Wire - Pricing Calcul'!H25*'Summary - Rates'!B25</f>
        <v>0</v>
      </c>
      <c r="F25" s="19">
        <f t="shared" si="1"/>
        <v>0</v>
      </c>
      <c r="G25" s="32">
        <f>F25*'Summary - Rates'!B26</f>
        <v>0</v>
      </c>
      <c r="H25" s="19">
        <f t="shared" si="2"/>
        <v>0</v>
      </c>
    </row>
    <row r="26" spans="1:8" x14ac:dyDescent="0.45">
      <c r="A26">
        <f>'Conduit + Wire - Pricing Calcul'!A26</f>
        <v>0</v>
      </c>
      <c r="B26" s="20">
        <f>'Conduit + Wire - Pricing Calcul'!F26</f>
        <v>0</v>
      </c>
      <c r="C26" s="32">
        <f>B26*'Summary - Rates'!B25</f>
        <v>0</v>
      </c>
      <c r="D26" s="20">
        <f t="shared" si="0"/>
        <v>0</v>
      </c>
      <c r="E26" s="32">
        <f>'Conduit + Wire - Pricing Calcul'!H26*'Summary - Rates'!B26</f>
        <v>0</v>
      </c>
      <c r="F26" s="19">
        <f t="shared" si="1"/>
        <v>0</v>
      </c>
      <c r="G26" s="32">
        <f>F26*'Summary - Rates'!B27</f>
        <v>0</v>
      </c>
      <c r="H26" s="19">
        <f t="shared" si="2"/>
        <v>0</v>
      </c>
    </row>
    <row r="27" spans="1:8" x14ac:dyDescent="0.45">
      <c r="A27">
        <f>'Conduit + Wire - Pricing Calcul'!A27</f>
        <v>0</v>
      </c>
      <c r="B27" s="20">
        <f>'Conduit + Wire - Pricing Calcul'!F27</f>
        <v>0</v>
      </c>
      <c r="C27" s="32">
        <f>B27*'Summary - Rates'!B26</f>
        <v>0</v>
      </c>
      <c r="D27" s="20">
        <f t="shared" si="0"/>
        <v>0</v>
      </c>
      <c r="E27" s="32">
        <f>'Conduit + Wire - Pricing Calcul'!H27*'Summary - Rates'!B27</f>
        <v>0</v>
      </c>
      <c r="F27" s="19">
        <f t="shared" si="1"/>
        <v>0</v>
      </c>
      <c r="G27" s="32">
        <f>F27*'Summary - Rates'!B28</f>
        <v>0</v>
      </c>
      <c r="H27" s="19">
        <f t="shared" si="2"/>
        <v>0</v>
      </c>
    </row>
    <row r="28" spans="1:8" x14ac:dyDescent="0.45">
      <c r="A28">
        <f>'Conduit + Wire - Pricing Calcul'!A28</f>
        <v>0</v>
      </c>
      <c r="B28" s="20">
        <f>'Conduit + Wire - Pricing Calcul'!F28</f>
        <v>0</v>
      </c>
      <c r="C28" s="32">
        <f>B28*'Summary - Rates'!B27</f>
        <v>0</v>
      </c>
      <c r="D28" s="20">
        <f t="shared" si="0"/>
        <v>0</v>
      </c>
      <c r="E28" s="32">
        <f>'Conduit + Wire - Pricing Calcul'!H28*'Summary - Rates'!B28</f>
        <v>0</v>
      </c>
      <c r="F28" s="19">
        <f t="shared" si="1"/>
        <v>0</v>
      </c>
      <c r="G28" s="32">
        <f>F28*'Summary - Rates'!B29</f>
        <v>0</v>
      </c>
      <c r="H28" s="19">
        <f t="shared" si="2"/>
        <v>0</v>
      </c>
    </row>
    <row r="29" spans="1:8" x14ac:dyDescent="0.45">
      <c r="A29">
        <f>'Conduit + Wire - Pricing Calcul'!A29</f>
        <v>0</v>
      </c>
      <c r="B29" s="20">
        <f>'Conduit + Wire - Pricing Calcul'!F29</f>
        <v>0</v>
      </c>
      <c r="C29" s="32">
        <f>B29*'Summary - Rates'!B28</f>
        <v>0</v>
      </c>
      <c r="D29" s="20">
        <f t="shared" si="0"/>
        <v>0</v>
      </c>
      <c r="E29" s="32">
        <f>'Conduit + Wire - Pricing Calcul'!H29*'Summary - Rates'!B29</f>
        <v>0</v>
      </c>
      <c r="F29" s="19">
        <f t="shared" si="1"/>
        <v>0</v>
      </c>
      <c r="G29" s="32">
        <f>F29*'Summary - Rates'!B30</f>
        <v>0</v>
      </c>
      <c r="H29" s="19">
        <f t="shared" si="2"/>
        <v>0</v>
      </c>
    </row>
    <row r="30" spans="1:8" x14ac:dyDescent="0.45">
      <c r="A30">
        <f>'Conduit + Wire - Pricing Calcul'!A30</f>
        <v>0</v>
      </c>
      <c r="B30" s="20">
        <f>'Conduit + Wire - Pricing Calcul'!F30</f>
        <v>0</v>
      </c>
      <c r="C30" s="32">
        <f>B30*'Summary - Rates'!B29</f>
        <v>0</v>
      </c>
      <c r="D30" s="20">
        <f t="shared" si="0"/>
        <v>0</v>
      </c>
      <c r="E30" s="32">
        <f>'Conduit + Wire - Pricing Calcul'!H30*'Summary - Rates'!B30</f>
        <v>0</v>
      </c>
      <c r="F30" s="19">
        <f t="shared" si="1"/>
        <v>0</v>
      </c>
      <c r="G30" s="32">
        <f>F30*'Summary - Rates'!B31</f>
        <v>0</v>
      </c>
      <c r="H30" s="19">
        <f t="shared" si="2"/>
        <v>0</v>
      </c>
    </row>
    <row r="31" spans="1:8" x14ac:dyDescent="0.45">
      <c r="A31">
        <f>'Conduit + Wire - Pricing Calcul'!A31</f>
        <v>0</v>
      </c>
      <c r="B31" s="20">
        <f>'Conduit + Wire - Pricing Calcul'!F31</f>
        <v>0</v>
      </c>
      <c r="C31" s="32">
        <f>B31*'Summary - Rates'!B30</f>
        <v>0</v>
      </c>
      <c r="D31" s="20">
        <f t="shared" si="0"/>
        <v>0</v>
      </c>
      <c r="E31" s="32">
        <f>'Conduit + Wire - Pricing Calcul'!H31*'Summary - Rates'!B31</f>
        <v>0</v>
      </c>
      <c r="F31" s="19">
        <f t="shared" si="1"/>
        <v>0</v>
      </c>
      <c r="G31" s="32">
        <f>F31*'Summary - Rates'!B32</f>
        <v>0</v>
      </c>
      <c r="H31" s="19">
        <f t="shared" si="2"/>
        <v>0</v>
      </c>
    </row>
    <row r="32" spans="1:8" x14ac:dyDescent="0.45">
      <c r="A32">
        <f>'Conduit + Wire - Pricing Calcul'!A32</f>
        <v>0</v>
      </c>
      <c r="B32" s="20">
        <f>'Conduit + Wire - Pricing Calcul'!F32</f>
        <v>0</v>
      </c>
      <c r="C32" s="32">
        <f>B32*'Summary - Rates'!B31</f>
        <v>0</v>
      </c>
      <c r="D32" s="20">
        <f t="shared" si="0"/>
        <v>0</v>
      </c>
      <c r="E32" s="32">
        <f>'Conduit + Wire - Pricing Calcul'!H32*'Summary - Rates'!B32</f>
        <v>0</v>
      </c>
      <c r="F32" s="19">
        <f t="shared" si="1"/>
        <v>0</v>
      </c>
      <c r="G32" s="32">
        <f>F32*'Summary - Rates'!B33</f>
        <v>0</v>
      </c>
      <c r="H32" s="19">
        <f t="shared" si="2"/>
        <v>0</v>
      </c>
    </row>
    <row r="33" spans="1:8" x14ac:dyDescent="0.45">
      <c r="A33">
        <f>'Conduit + Wire - Pricing Calcul'!A33</f>
        <v>0</v>
      </c>
      <c r="B33" s="20">
        <f>'Conduit + Wire - Pricing Calcul'!F33</f>
        <v>0</v>
      </c>
      <c r="C33" s="32">
        <f>B33*'Summary - Rates'!B32</f>
        <v>0</v>
      </c>
      <c r="D33" s="20">
        <f t="shared" si="0"/>
        <v>0</v>
      </c>
      <c r="E33" s="32">
        <f>'Conduit + Wire - Pricing Calcul'!H33*'Summary - Rates'!B33</f>
        <v>0</v>
      </c>
      <c r="F33" s="19">
        <f t="shared" si="1"/>
        <v>0</v>
      </c>
      <c r="G33" s="32">
        <f>F33*'Summary - Rates'!B34</f>
        <v>0</v>
      </c>
      <c r="H33" s="19">
        <f t="shared" si="2"/>
        <v>0</v>
      </c>
    </row>
    <row r="34" spans="1:8" x14ac:dyDescent="0.45">
      <c r="A34">
        <f>'Conduit + Wire - Pricing Calcul'!A34</f>
        <v>0</v>
      </c>
      <c r="B34" s="20">
        <f>'Conduit + Wire - Pricing Calcul'!F34</f>
        <v>0</v>
      </c>
      <c r="C34" s="32">
        <f>B34*'Summary - Rates'!B33</f>
        <v>0</v>
      </c>
      <c r="D34" s="20">
        <f t="shared" ref="D34:D65" si="3">SUM(B34:C34)</f>
        <v>0</v>
      </c>
      <c r="E34" s="32">
        <f>'Conduit + Wire - Pricing Calcul'!H34*'Summary - Rates'!B34</f>
        <v>0</v>
      </c>
      <c r="F34" s="19">
        <f t="shared" ref="F34:F65" si="4">SUM(D34:E34)</f>
        <v>0</v>
      </c>
      <c r="G34" s="32">
        <f>F34*'Summary - Rates'!B35</f>
        <v>0</v>
      </c>
      <c r="H34" s="19">
        <f t="shared" ref="H34:H65" si="5">SUM(F34:G34)</f>
        <v>0</v>
      </c>
    </row>
    <row r="35" spans="1:8" x14ac:dyDescent="0.45">
      <c r="A35">
        <f>'Conduit + Wire - Pricing Calcul'!A35</f>
        <v>0</v>
      </c>
      <c r="B35" s="20">
        <f>'Conduit + Wire - Pricing Calcul'!F35</f>
        <v>0</v>
      </c>
      <c r="C35" s="32">
        <f>B35*'Summary - Rates'!B34</f>
        <v>0</v>
      </c>
      <c r="D35" s="20">
        <f t="shared" si="3"/>
        <v>0</v>
      </c>
      <c r="E35" s="32">
        <f>'Conduit + Wire - Pricing Calcul'!H35*'Summary - Rates'!B35</f>
        <v>0</v>
      </c>
      <c r="F35" s="19">
        <f t="shared" si="4"/>
        <v>0</v>
      </c>
      <c r="G35" s="32">
        <f>F35*'Summary - Rates'!B36</f>
        <v>0</v>
      </c>
      <c r="H35" s="19">
        <f t="shared" si="5"/>
        <v>0</v>
      </c>
    </row>
    <row r="36" spans="1:8" x14ac:dyDescent="0.45">
      <c r="A36">
        <f>'Conduit + Wire - Pricing Calcul'!A36</f>
        <v>0</v>
      </c>
      <c r="B36" s="20">
        <f>'Conduit + Wire - Pricing Calcul'!F36</f>
        <v>0</v>
      </c>
      <c r="C36" s="32">
        <f>B36*'Summary - Rates'!B35</f>
        <v>0</v>
      </c>
      <c r="D36" s="20">
        <f t="shared" si="3"/>
        <v>0</v>
      </c>
      <c r="E36" s="32">
        <f>'Conduit + Wire - Pricing Calcul'!H36*'Summary - Rates'!B36</f>
        <v>0</v>
      </c>
      <c r="F36" s="19">
        <f t="shared" si="4"/>
        <v>0</v>
      </c>
      <c r="G36" s="32">
        <f>F36*'Summary - Rates'!B37</f>
        <v>0</v>
      </c>
      <c r="H36" s="19">
        <f t="shared" si="5"/>
        <v>0</v>
      </c>
    </row>
    <row r="37" spans="1:8" x14ac:dyDescent="0.45">
      <c r="A37">
        <f>'Conduit + Wire - Pricing Calcul'!A37</f>
        <v>0</v>
      </c>
      <c r="B37" s="20">
        <f>'Conduit + Wire - Pricing Calcul'!F37</f>
        <v>0</v>
      </c>
      <c r="C37" s="32">
        <f>B37*'Summary - Rates'!B36</f>
        <v>0</v>
      </c>
      <c r="D37" s="20">
        <f t="shared" si="3"/>
        <v>0</v>
      </c>
      <c r="E37" s="32">
        <f>'Conduit + Wire - Pricing Calcul'!H37*'Summary - Rates'!B37</f>
        <v>0</v>
      </c>
      <c r="F37" s="19">
        <f t="shared" si="4"/>
        <v>0</v>
      </c>
      <c r="G37" s="32">
        <f>F37*'Summary - Rates'!B38</f>
        <v>0</v>
      </c>
      <c r="H37" s="19">
        <f t="shared" si="5"/>
        <v>0</v>
      </c>
    </row>
    <row r="38" spans="1:8" x14ac:dyDescent="0.45">
      <c r="A38">
        <f>'Conduit + Wire - Pricing Calcul'!A38</f>
        <v>0</v>
      </c>
      <c r="B38" s="20">
        <f>'Conduit + Wire - Pricing Calcul'!F38</f>
        <v>0</v>
      </c>
      <c r="C38" s="32">
        <f>B38*'Summary - Rates'!B37</f>
        <v>0</v>
      </c>
      <c r="D38" s="20">
        <f t="shared" si="3"/>
        <v>0</v>
      </c>
      <c r="E38" s="32">
        <f>'Conduit + Wire - Pricing Calcul'!H38*'Summary - Rates'!B38</f>
        <v>0</v>
      </c>
      <c r="F38" s="19">
        <f t="shared" si="4"/>
        <v>0</v>
      </c>
      <c r="G38" s="32">
        <f>F38*'Summary - Rates'!B39</f>
        <v>0</v>
      </c>
      <c r="H38" s="19">
        <f t="shared" si="5"/>
        <v>0</v>
      </c>
    </row>
    <row r="39" spans="1:8" x14ac:dyDescent="0.45">
      <c r="A39">
        <f>'Conduit + Wire - Pricing Calcul'!A39</f>
        <v>0</v>
      </c>
      <c r="B39" s="20">
        <f>'Conduit + Wire - Pricing Calcul'!F39</f>
        <v>0</v>
      </c>
      <c r="C39" s="32">
        <f>B39*'Summary - Rates'!B38</f>
        <v>0</v>
      </c>
      <c r="D39" s="20">
        <f t="shared" si="3"/>
        <v>0</v>
      </c>
      <c r="E39" s="32">
        <f>'Conduit + Wire - Pricing Calcul'!H39*'Summary - Rates'!B39</f>
        <v>0</v>
      </c>
      <c r="F39" s="19">
        <f t="shared" si="4"/>
        <v>0</v>
      </c>
      <c r="G39" s="32">
        <f>F39*'Summary - Rates'!B40</f>
        <v>0</v>
      </c>
      <c r="H39" s="19">
        <f t="shared" si="5"/>
        <v>0</v>
      </c>
    </row>
    <row r="40" spans="1:8" x14ac:dyDescent="0.45">
      <c r="A40">
        <f>'Conduit + Wire - Pricing Calcul'!A40</f>
        <v>0</v>
      </c>
      <c r="B40" s="20">
        <f>'Conduit + Wire - Pricing Calcul'!F40</f>
        <v>0</v>
      </c>
      <c r="C40" s="32">
        <f>B40*'Summary - Rates'!B39</f>
        <v>0</v>
      </c>
      <c r="D40" s="20">
        <f t="shared" si="3"/>
        <v>0</v>
      </c>
      <c r="E40" s="32">
        <f>'Conduit + Wire - Pricing Calcul'!H40*'Summary - Rates'!B40</f>
        <v>0</v>
      </c>
      <c r="F40" s="19">
        <f t="shared" si="4"/>
        <v>0</v>
      </c>
      <c r="G40" s="32">
        <f>F40*'Summary - Rates'!B41</f>
        <v>0</v>
      </c>
      <c r="H40" s="19">
        <f t="shared" si="5"/>
        <v>0</v>
      </c>
    </row>
    <row r="41" spans="1:8" x14ac:dyDescent="0.45">
      <c r="A41">
        <f>'Conduit + Wire - Pricing Calcul'!A41</f>
        <v>0</v>
      </c>
      <c r="B41" s="20">
        <f>'Conduit + Wire - Pricing Calcul'!F41</f>
        <v>0</v>
      </c>
      <c r="C41" s="32">
        <f>B41*'Summary - Rates'!B40</f>
        <v>0</v>
      </c>
      <c r="D41" s="20">
        <f t="shared" si="3"/>
        <v>0</v>
      </c>
      <c r="E41" s="32">
        <f>'Conduit + Wire - Pricing Calcul'!H41*'Summary - Rates'!B41</f>
        <v>0</v>
      </c>
      <c r="F41" s="19">
        <f t="shared" si="4"/>
        <v>0</v>
      </c>
      <c r="G41" s="32">
        <f>F41*'Summary - Rates'!B42</f>
        <v>0</v>
      </c>
      <c r="H41" s="19">
        <f t="shared" si="5"/>
        <v>0</v>
      </c>
    </row>
    <row r="42" spans="1:8" x14ac:dyDescent="0.45">
      <c r="A42">
        <f>'Conduit + Wire - Pricing Calcul'!A42</f>
        <v>0</v>
      </c>
      <c r="B42" s="20">
        <f>'Conduit + Wire - Pricing Calcul'!F42</f>
        <v>0</v>
      </c>
      <c r="C42" s="32">
        <f>B42*'Summary - Rates'!B41</f>
        <v>0</v>
      </c>
      <c r="D42" s="20">
        <f t="shared" si="3"/>
        <v>0</v>
      </c>
      <c r="E42" s="32">
        <f>'Conduit + Wire - Pricing Calcul'!H42*'Summary - Rates'!B42</f>
        <v>0</v>
      </c>
      <c r="F42" s="19">
        <f t="shared" si="4"/>
        <v>0</v>
      </c>
      <c r="G42" s="32">
        <f>F42*'Summary - Rates'!B43</f>
        <v>0</v>
      </c>
      <c r="H42" s="19">
        <f t="shared" si="5"/>
        <v>0</v>
      </c>
    </row>
    <row r="43" spans="1:8" x14ac:dyDescent="0.45">
      <c r="A43">
        <f>'Conduit + Wire - Pricing Calcul'!A43</f>
        <v>0</v>
      </c>
      <c r="B43" s="20">
        <f>'Conduit + Wire - Pricing Calcul'!F43</f>
        <v>0</v>
      </c>
      <c r="C43" s="32">
        <f>B43*'Summary - Rates'!B42</f>
        <v>0</v>
      </c>
      <c r="D43" s="20">
        <f t="shared" si="3"/>
        <v>0</v>
      </c>
      <c r="E43" s="32">
        <f>'Conduit + Wire - Pricing Calcul'!H43*'Summary - Rates'!B43</f>
        <v>0</v>
      </c>
      <c r="F43" s="19">
        <f t="shared" si="4"/>
        <v>0</v>
      </c>
      <c r="G43" s="32">
        <f>F43*'Summary - Rates'!B44</f>
        <v>0</v>
      </c>
      <c r="H43" s="19">
        <f t="shared" si="5"/>
        <v>0</v>
      </c>
    </row>
    <row r="44" spans="1:8" x14ac:dyDescent="0.45">
      <c r="A44">
        <f>'Conduit + Wire - Pricing Calcul'!A44</f>
        <v>0</v>
      </c>
      <c r="B44" s="20">
        <f>'Conduit + Wire - Pricing Calcul'!F44</f>
        <v>0</v>
      </c>
      <c r="C44" s="32">
        <f>B44*'Summary - Rates'!B43</f>
        <v>0</v>
      </c>
      <c r="D44" s="20">
        <f t="shared" si="3"/>
        <v>0</v>
      </c>
      <c r="E44" s="32">
        <f>'Conduit + Wire - Pricing Calcul'!H44*'Summary - Rates'!B44</f>
        <v>0</v>
      </c>
      <c r="F44" s="19">
        <f t="shared" si="4"/>
        <v>0</v>
      </c>
      <c r="G44" s="32">
        <f>F44*'Summary - Rates'!B45</f>
        <v>0</v>
      </c>
      <c r="H44" s="19">
        <f t="shared" si="5"/>
        <v>0</v>
      </c>
    </row>
    <row r="45" spans="1:8" x14ac:dyDescent="0.45">
      <c r="A45">
        <f>'Conduit + Wire - Pricing Calcul'!A45</f>
        <v>0</v>
      </c>
      <c r="B45" s="20">
        <f>'Conduit + Wire - Pricing Calcul'!F45</f>
        <v>0</v>
      </c>
      <c r="C45" s="32">
        <f>B45*'Summary - Rates'!B44</f>
        <v>0</v>
      </c>
      <c r="D45" s="20">
        <f t="shared" si="3"/>
        <v>0</v>
      </c>
      <c r="E45" s="32">
        <f>'Conduit + Wire - Pricing Calcul'!H45*'Summary - Rates'!B45</f>
        <v>0</v>
      </c>
      <c r="F45" s="19">
        <f t="shared" si="4"/>
        <v>0</v>
      </c>
      <c r="G45" s="32">
        <f>F45*'Summary - Rates'!B46</f>
        <v>0</v>
      </c>
      <c r="H45" s="19">
        <f t="shared" si="5"/>
        <v>0</v>
      </c>
    </row>
    <row r="46" spans="1:8" x14ac:dyDescent="0.45">
      <c r="A46">
        <f>'Conduit + Wire - Pricing Calcul'!A46</f>
        <v>0</v>
      </c>
      <c r="B46" s="20">
        <f>'Conduit + Wire - Pricing Calcul'!F46</f>
        <v>0</v>
      </c>
      <c r="C46" s="32">
        <f>B46*'Summary - Rates'!B45</f>
        <v>0</v>
      </c>
      <c r="D46" s="20">
        <f t="shared" si="3"/>
        <v>0</v>
      </c>
      <c r="E46" s="32">
        <f>'Conduit + Wire - Pricing Calcul'!H46*'Summary - Rates'!B46</f>
        <v>0</v>
      </c>
      <c r="F46" s="19">
        <f t="shared" si="4"/>
        <v>0</v>
      </c>
      <c r="G46" s="32">
        <f>F46*'Summary - Rates'!B47</f>
        <v>0</v>
      </c>
      <c r="H46" s="19">
        <f t="shared" si="5"/>
        <v>0</v>
      </c>
    </row>
    <row r="47" spans="1:8" x14ac:dyDescent="0.45">
      <c r="A47">
        <f>'Conduit + Wire - Pricing Calcul'!A47</f>
        <v>0</v>
      </c>
      <c r="B47" s="20">
        <f>'Conduit + Wire - Pricing Calcul'!F47</f>
        <v>0</v>
      </c>
      <c r="C47" s="32">
        <f>B47*'Summary - Rates'!B46</f>
        <v>0</v>
      </c>
      <c r="D47" s="20">
        <f t="shared" si="3"/>
        <v>0</v>
      </c>
      <c r="E47" s="32">
        <f>'Conduit + Wire - Pricing Calcul'!H47*'Summary - Rates'!B47</f>
        <v>0</v>
      </c>
      <c r="F47" s="19">
        <f t="shared" si="4"/>
        <v>0</v>
      </c>
      <c r="G47" s="32">
        <f>F47*'Summary - Rates'!B48</f>
        <v>0</v>
      </c>
      <c r="H47" s="19">
        <f t="shared" si="5"/>
        <v>0</v>
      </c>
    </row>
    <row r="48" spans="1:8" x14ac:dyDescent="0.45">
      <c r="A48">
        <f>'Conduit + Wire - Pricing Calcul'!A48</f>
        <v>0</v>
      </c>
      <c r="B48" s="20">
        <f>'Conduit + Wire - Pricing Calcul'!F48</f>
        <v>0</v>
      </c>
      <c r="C48" s="32">
        <f>B48*'Summary - Rates'!B47</f>
        <v>0</v>
      </c>
      <c r="D48" s="20">
        <f t="shared" si="3"/>
        <v>0</v>
      </c>
      <c r="E48" s="32">
        <f>'Conduit + Wire - Pricing Calcul'!H48*'Summary - Rates'!B48</f>
        <v>0</v>
      </c>
      <c r="F48" s="19">
        <f t="shared" si="4"/>
        <v>0</v>
      </c>
      <c r="G48" s="32">
        <f>F48*'Summary - Rates'!B49</f>
        <v>0</v>
      </c>
      <c r="H48" s="19">
        <f t="shared" si="5"/>
        <v>0</v>
      </c>
    </row>
    <row r="49" spans="1:8" x14ac:dyDescent="0.45">
      <c r="A49">
        <f>'Conduit + Wire - Pricing Calcul'!A49</f>
        <v>0</v>
      </c>
      <c r="B49" s="20">
        <f>'Conduit + Wire - Pricing Calcul'!F49</f>
        <v>0</v>
      </c>
      <c r="C49" s="32">
        <f>B49*'Summary - Rates'!B48</f>
        <v>0</v>
      </c>
      <c r="D49" s="20">
        <f t="shared" si="3"/>
        <v>0</v>
      </c>
      <c r="E49" s="32">
        <f>'Conduit + Wire - Pricing Calcul'!H49*'Summary - Rates'!B49</f>
        <v>0</v>
      </c>
      <c r="F49" s="19">
        <f t="shared" si="4"/>
        <v>0</v>
      </c>
      <c r="G49" s="32">
        <f>F49*'Summary - Rates'!B50</f>
        <v>0</v>
      </c>
      <c r="H49" s="19">
        <f t="shared" si="5"/>
        <v>0</v>
      </c>
    </row>
    <row r="50" spans="1:8" x14ac:dyDescent="0.45">
      <c r="A50">
        <f>'Conduit + Wire - Pricing Calcul'!A50</f>
        <v>0</v>
      </c>
      <c r="B50" s="20">
        <f>'Conduit + Wire - Pricing Calcul'!F50</f>
        <v>0</v>
      </c>
      <c r="C50" s="32">
        <f>B50*'Summary - Rates'!B49</f>
        <v>0</v>
      </c>
      <c r="D50" s="20">
        <f t="shared" si="3"/>
        <v>0</v>
      </c>
      <c r="E50" s="32">
        <f>'Conduit + Wire - Pricing Calcul'!H50*'Summary - Rates'!B50</f>
        <v>0</v>
      </c>
      <c r="F50" s="19">
        <f t="shared" si="4"/>
        <v>0</v>
      </c>
      <c r="G50" s="32">
        <f>F50*'Summary - Rates'!B51</f>
        <v>0</v>
      </c>
      <c r="H50" s="19">
        <f t="shared" si="5"/>
        <v>0</v>
      </c>
    </row>
    <row r="51" spans="1:8" s="4" customFormat="1" ht="18.399999999999999" customHeight="1" thickBot="1" x14ac:dyDescent="0.6">
      <c r="A51" s="10"/>
      <c r="B51" s="27"/>
      <c r="C51" s="28"/>
      <c r="D51" s="28"/>
      <c r="E51" s="25" t="s">
        <v>36</v>
      </c>
      <c r="F51" s="16" t="s">
        <v>11</v>
      </c>
      <c r="G51" s="28"/>
      <c r="H51" s="17" t="str">
        <f>F51</f>
        <v>TOTAL</v>
      </c>
    </row>
    <row r="52" spans="1:8" ht="18.399999999999999" customHeight="1" thickBot="1" x14ac:dyDescent="0.6">
      <c r="A52" s="13"/>
      <c r="B52" s="30"/>
      <c r="C52" s="29"/>
      <c r="D52" s="31"/>
      <c r="E52" s="26">
        <f>'Conduit + Wire - Pricing Calcul'!H51</f>
        <v>0</v>
      </c>
      <c r="F52" s="24" t="s">
        <v>37</v>
      </c>
      <c r="G52" s="29"/>
      <c r="H52" s="18" t="s">
        <v>38</v>
      </c>
    </row>
    <row r="53" spans="1:8" s="12" customFormat="1" ht="18" customHeight="1" x14ac:dyDescent="0.55000000000000004">
      <c r="A53" s="15" t="s">
        <v>35</v>
      </c>
      <c r="B53" s="21">
        <f t="shared" ref="B53:H53" si="6">SUM(B2:B50)</f>
        <v>0</v>
      </c>
      <c r="C53" s="21">
        <f t="shared" si="6"/>
        <v>0</v>
      </c>
      <c r="D53" s="21">
        <f t="shared" si="6"/>
        <v>0</v>
      </c>
      <c r="E53" s="21">
        <f t="shared" si="6"/>
        <v>0</v>
      </c>
      <c r="F53" s="21">
        <f t="shared" si="6"/>
        <v>0</v>
      </c>
      <c r="G53" s="21">
        <f t="shared" si="6"/>
        <v>0</v>
      </c>
      <c r="H53" s="21">
        <f t="shared" si="6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7"/>
  <sheetViews>
    <sheetView topLeftCell="B1" workbookViewId="0">
      <selection activeCell="B22" sqref="B22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17.265625" bestFit="1" customWidth="1"/>
    <col min="5" max="5" width="97.73046875" bestFit="1" customWidth="1"/>
    <col min="6" max="6" width="17.86328125" bestFit="1" customWidth="1"/>
  </cols>
  <sheetData>
    <row r="1" spans="1:6" x14ac:dyDescent="0.45">
      <c r="B1" s="70" t="s">
        <v>24</v>
      </c>
      <c r="C1" s="70" t="s">
        <v>26</v>
      </c>
      <c r="D1" s="70" t="s">
        <v>27</v>
      </c>
      <c r="E1" s="70" t="s">
        <v>39</v>
      </c>
      <c r="F1" s="70" t="s">
        <v>40</v>
      </c>
    </row>
    <row r="2" spans="1:6" x14ac:dyDescent="0.45">
      <c r="A2" s="70">
        <v>0</v>
      </c>
      <c r="B2" t="s">
        <v>41</v>
      </c>
      <c r="C2">
        <v>4.7300000000000004</v>
      </c>
      <c r="D2" t="s">
        <v>42</v>
      </c>
      <c r="E2" t="s">
        <v>43</v>
      </c>
      <c r="F2" t="s">
        <v>44</v>
      </c>
    </row>
    <row r="3" spans="1:6" x14ac:dyDescent="0.45">
      <c r="A3" s="70">
        <v>1</v>
      </c>
      <c r="B3" t="s">
        <v>45</v>
      </c>
      <c r="C3">
        <v>8.36</v>
      </c>
      <c r="D3" t="s">
        <v>46</v>
      </c>
      <c r="E3" t="s">
        <v>47</v>
      </c>
      <c r="F3" t="s">
        <v>44</v>
      </c>
    </row>
    <row r="4" spans="1:6" x14ac:dyDescent="0.45">
      <c r="A4" s="70">
        <v>2</v>
      </c>
      <c r="B4" t="s">
        <v>48</v>
      </c>
      <c r="C4">
        <v>8.9</v>
      </c>
      <c r="D4" t="s">
        <v>49</v>
      </c>
      <c r="E4" t="s">
        <v>50</v>
      </c>
      <c r="F4" t="s">
        <v>44</v>
      </c>
    </row>
    <row r="5" spans="1:6" x14ac:dyDescent="0.45">
      <c r="A5" s="70">
        <v>3</v>
      </c>
      <c r="B5" t="s">
        <v>51</v>
      </c>
      <c r="C5">
        <v>2.1</v>
      </c>
      <c r="D5" t="s">
        <v>49</v>
      </c>
      <c r="E5" t="s">
        <v>52</v>
      </c>
      <c r="F5" t="s">
        <v>44</v>
      </c>
    </row>
    <row r="6" spans="1:6" x14ac:dyDescent="0.45">
      <c r="A6" s="70">
        <v>4</v>
      </c>
      <c r="B6" t="s">
        <v>53</v>
      </c>
      <c r="C6">
        <v>2.98</v>
      </c>
      <c r="D6" t="s">
        <v>54</v>
      </c>
      <c r="E6" t="s">
        <v>55</v>
      </c>
      <c r="F6" t="s">
        <v>44</v>
      </c>
    </row>
    <row r="7" spans="1:6" x14ac:dyDescent="0.45">
      <c r="A7" s="70">
        <v>5</v>
      </c>
      <c r="B7" t="s">
        <v>56</v>
      </c>
      <c r="C7">
        <v>1.1499999999999999</v>
      </c>
      <c r="D7" t="s">
        <v>57</v>
      </c>
      <c r="E7" t="s">
        <v>58</v>
      </c>
      <c r="F7" t="s">
        <v>44</v>
      </c>
    </row>
    <row r="8" spans="1:6" x14ac:dyDescent="0.45">
      <c r="A8" s="70">
        <v>6</v>
      </c>
      <c r="B8" t="s">
        <v>59</v>
      </c>
      <c r="C8">
        <v>2.29</v>
      </c>
      <c r="D8" t="s">
        <v>49</v>
      </c>
      <c r="E8" t="s">
        <v>52</v>
      </c>
      <c r="F8" t="s">
        <v>44</v>
      </c>
    </row>
    <row r="9" spans="1:6" x14ac:dyDescent="0.45">
      <c r="A9" s="70">
        <v>7</v>
      </c>
    </row>
    <row r="10" spans="1:6" x14ac:dyDescent="0.45">
      <c r="A10" s="70">
        <v>8</v>
      </c>
    </row>
    <row r="11" spans="1:6" x14ac:dyDescent="0.45">
      <c r="A11" s="70">
        <v>9</v>
      </c>
      <c r="B11" t="s">
        <v>60</v>
      </c>
      <c r="C11">
        <v>87.99</v>
      </c>
      <c r="D11" t="s">
        <v>49</v>
      </c>
      <c r="E11" t="s">
        <v>61</v>
      </c>
      <c r="F11" t="s">
        <v>44</v>
      </c>
    </row>
    <row r="12" spans="1:6" x14ac:dyDescent="0.45">
      <c r="A12" s="70">
        <v>10</v>
      </c>
      <c r="B12" t="s">
        <v>62</v>
      </c>
      <c r="C12">
        <v>158</v>
      </c>
      <c r="D12" t="s">
        <v>57</v>
      </c>
      <c r="E12" t="s">
        <v>63</v>
      </c>
      <c r="F12" t="s">
        <v>44</v>
      </c>
    </row>
    <row r="13" spans="1:6" x14ac:dyDescent="0.45">
      <c r="A13" s="70">
        <v>11</v>
      </c>
      <c r="B13" t="s">
        <v>64</v>
      </c>
      <c r="C13">
        <v>159</v>
      </c>
      <c r="D13" t="s">
        <v>65</v>
      </c>
      <c r="E13" t="s">
        <v>66</v>
      </c>
      <c r="F13" t="s">
        <v>44</v>
      </c>
    </row>
    <row r="14" spans="1:6" x14ac:dyDescent="0.45">
      <c r="A14" s="70">
        <v>12</v>
      </c>
      <c r="B14" t="s">
        <v>67</v>
      </c>
      <c r="C14">
        <v>289</v>
      </c>
      <c r="D14" t="s">
        <v>57</v>
      </c>
      <c r="E14" t="s">
        <v>68</v>
      </c>
      <c r="F14" t="s">
        <v>44</v>
      </c>
    </row>
    <row r="15" spans="1:6" x14ac:dyDescent="0.45">
      <c r="A15" s="70">
        <v>13</v>
      </c>
      <c r="B15" t="s">
        <v>69</v>
      </c>
      <c r="C15">
        <v>613.64</v>
      </c>
      <c r="D15" t="s">
        <v>49</v>
      </c>
      <c r="E15" t="s">
        <v>70</v>
      </c>
      <c r="F15" t="s">
        <v>44</v>
      </c>
    </row>
    <row r="16" spans="1:6" x14ac:dyDescent="0.45">
      <c r="A16" s="70">
        <v>14</v>
      </c>
      <c r="B16" t="s">
        <v>71</v>
      </c>
      <c r="C16">
        <v>445.81</v>
      </c>
      <c r="D16" t="s">
        <v>65</v>
      </c>
      <c r="E16" t="s">
        <v>72</v>
      </c>
      <c r="F16" t="s">
        <v>44</v>
      </c>
    </row>
    <row r="17" spans="1:6" x14ac:dyDescent="0.45">
      <c r="A17" s="70">
        <v>15</v>
      </c>
      <c r="B17" t="s">
        <v>73</v>
      </c>
      <c r="C17">
        <v>156</v>
      </c>
      <c r="D17" t="s">
        <v>49</v>
      </c>
      <c r="E17" t="s">
        <v>74</v>
      </c>
      <c r="F17" t="s">
        <v>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7"/>
  <sheetViews>
    <sheetView topLeftCell="B1" workbookViewId="0">
      <selection activeCell="B14" sqref="B14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6.46484375" bestFit="1" customWidth="1"/>
    <col min="5" max="5" width="119.1328125" bestFit="1" customWidth="1"/>
    <col min="6" max="6" width="17.86328125" bestFit="1" customWidth="1"/>
  </cols>
  <sheetData>
    <row r="1" spans="1:6" x14ac:dyDescent="0.45">
      <c r="B1" s="70" t="s">
        <v>24</v>
      </c>
      <c r="C1" s="70" t="s">
        <v>26</v>
      </c>
      <c r="D1" s="70" t="s">
        <v>27</v>
      </c>
      <c r="E1" s="70" t="s">
        <v>39</v>
      </c>
      <c r="F1" s="70" t="s">
        <v>40</v>
      </c>
    </row>
    <row r="2" spans="1:6" x14ac:dyDescent="0.45">
      <c r="A2" s="70">
        <v>0</v>
      </c>
      <c r="B2" t="s">
        <v>41</v>
      </c>
      <c r="C2">
        <v>7.22</v>
      </c>
      <c r="D2" t="s">
        <v>57</v>
      </c>
      <c r="E2" t="s">
        <v>75</v>
      </c>
      <c r="F2" t="s">
        <v>44</v>
      </c>
    </row>
    <row r="3" spans="1:6" x14ac:dyDescent="0.45">
      <c r="A3" s="70">
        <v>1</v>
      </c>
      <c r="B3" t="s">
        <v>41</v>
      </c>
      <c r="C3">
        <v>5.99</v>
      </c>
      <c r="D3" t="s">
        <v>76</v>
      </c>
      <c r="E3" t="s">
        <v>77</v>
      </c>
      <c r="F3" t="s">
        <v>44</v>
      </c>
    </row>
    <row r="4" spans="1:6" x14ac:dyDescent="0.45">
      <c r="A4" s="70">
        <v>2</v>
      </c>
      <c r="B4" t="s">
        <v>41</v>
      </c>
      <c r="C4">
        <v>4.7300000000000004</v>
      </c>
      <c r="D4" t="s">
        <v>42</v>
      </c>
      <c r="E4" t="s">
        <v>43</v>
      </c>
      <c r="F4" t="s">
        <v>44</v>
      </c>
    </row>
    <row r="5" spans="1:6" x14ac:dyDescent="0.45">
      <c r="A5" s="70">
        <v>3</v>
      </c>
      <c r="B5" t="s">
        <v>41</v>
      </c>
      <c r="C5">
        <v>5.88</v>
      </c>
      <c r="D5" t="s">
        <v>78</v>
      </c>
      <c r="E5" t="s">
        <v>79</v>
      </c>
      <c r="F5" t="s">
        <v>44</v>
      </c>
    </row>
    <row r="6" spans="1:6" x14ac:dyDescent="0.45">
      <c r="A6" s="70">
        <v>4</v>
      </c>
      <c r="B6" t="s">
        <v>45</v>
      </c>
      <c r="C6">
        <v>11.91</v>
      </c>
      <c r="D6" t="s">
        <v>57</v>
      </c>
      <c r="E6" t="s">
        <v>80</v>
      </c>
      <c r="F6" t="s">
        <v>44</v>
      </c>
    </row>
    <row r="7" spans="1:6" x14ac:dyDescent="0.45">
      <c r="A7" s="70">
        <v>5</v>
      </c>
      <c r="B7" t="s">
        <v>45</v>
      </c>
      <c r="C7">
        <v>10.47</v>
      </c>
      <c r="D7" t="s">
        <v>46</v>
      </c>
      <c r="E7" t="s">
        <v>47</v>
      </c>
      <c r="F7" t="s">
        <v>44</v>
      </c>
    </row>
    <row r="8" spans="1:6" x14ac:dyDescent="0.45">
      <c r="A8" s="70">
        <v>6</v>
      </c>
      <c r="B8" t="s">
        <v>45</v>
      </c>
      <c r="C8">
        <v>8.36</v>
      </c>
      <c r="D8" t="s">
        <v>42</v>
      </c>
      <c r="E8" t="s">
        <v>81</v>
      </c>
      <c r="F8" t="s">
        <v>44</v>
      </c>
    </row>
    <row r="9" spans="1:6" x14ac:dyDescent="0.45">
      <c r="A9" s="70">
        <v>7</v>
      </c>
      <c r="B9" t="s">
        <v>48</v>
      </c>
      <c r="C9">
        <v>8.9</v>
      </c>
      <c r="D9" t="s">
        <v>82</v>
      </c>
      <c r="E9" t="s">
        <v>83</v>
      </c>
      <c r="F9" t="s">
        <v>44</v>
      </c>
    </row>
    <row r="10" spans="1:6" x14ac:dyDescent="0.45">
      <c r="A10" s="70">
        <v>8</v>
      </c>
      <c r="B10" t="s">
        <v>48</v>
      </c>
      <c r="C10">
        <v>33.340000000000003</v>
      </c>
      <c r="D10" t="s">
        <v>84</v>
      </c>
      <c r="E10" t="s">
        <v>85</v>
      </c>
      <c r="F10" t="s">
        <v>44</v>
      </c>
    </row>
    <row r="11" spans="1:6" x14ac:dyDescent="0.45">
      <c r="A11" s="70">
        <v>9</v>
      </c>
      <c r="B11" t="s">
        <v>48</v>
      </c>
      <c r="C11">
        <v>98.99</v>
      </c>
      <c r="D11" t="s">
        <v>49</v>
      </c>
      <c r="E11" t="s">
        <v>50</v>
      </c>
      <c r="F11" t="s">
        <v>44</v>
      </c>
    </row>
    <row r="12" spans="1:6" x14ac:dyDescent="0.45">
      <c r="A12" s="70">
        <v>10</v>
      </c>
      <c r="B12" t="s">
        <v>51</v>
      </c>
      <c r="C12">
        <v>3.98</v>
      </c>
      <c r="D12" t="s">
        <v>57</v>
      </c>
      <c r="E12" t="s">
        <v>86</v>
      </c>
      <c r="F12" t="s">
        <v>44</v>
      </c>
    </row>
    <row r="13" spans="1:6" x14ac:dyDescent="0.45">
      <c r="A13" s="70">
        <v>11</v>
      </c>
      <c r="B13" t="s">
        <v>51</v>
      </c>
      <c r="C13">
        <v>5.99</v>
      </c>
      <c r="D13" t="s">
        <v>49</v>
      </c>
      <c r="E13" t="s">
        <v>52</v>
      </c>
      <c r="F13" t="s">
        <v>44</v>
      </c>
    </row>
    <row r="14" spans="1:6" x14ac:dyDescent="0.45">
      <c r="A14" s="70">
        <v>12</v>
      </c>
      <c r="B14" t="s">
        <v>51</v>
      </c>
      <c r="C14">
        <v>2.1</v>
      </c>
      <c r="D14" t="s">
        <v>87</v>
      </c>
      <c r="E14" t="s">
        <v>88</v>
      </c>
      <c r="F14" t="s">
        <v>44</v>
      </c>
    </row>
    <row r="15" spans="1:6" x14ac:dyDescent="0.45">
      <c r="A15" s="70">
        <v>13</v>
      </c>
      <c r="B15" t="s">
        <v>53</v>
      </c>
      <c r="C15">
        <v>2.98</v>
      </c>
      <c r="D15" t="s">
        <v>54</v>
      </c>
      <c r="E15" t="s">
        <v>55</v>
      </c>
      <c r="F15" t="s">
        <v>44</v>
      </c>
    </row>
    <row r="16" spans="1:6" x14ac:dyDescent="0.45">
      <c r="A16" s="70">
        <v>14</v>
      </c>
      <c r="B16" t="s">
        <v>56</v>
      </c>
      <c r="C16">
        <v>1.1499999999999999</v>
      </c>
      <c r="D16" t="s">
        <v>57</v>
      </c>
      <c r="E16" t="s">
        <v>58</v>
      </c>
      <c r="F16" t="s">
        <v>44</v>
      </c>
    </row>
    <row r="17" spans="1:6" x14ac:dyDescent="0.45">
      <c r="A17" s="70">
        <v>15</v>
      </c>
      <c r="B17" t="s">
        <v>59</v>
      </c>
      <c r="C17">
        <v>3.98</v>
      </c>
      <c r="D17" t="s">
        <v>57</v>
      </c>
      <c r="E17" t="s">
        <v>86</v>
      </c>
      <c r="F17" t="s">
        <v>44</v>
      </c>
    </row>
    <row r="18" spans="1:6" x14ac:dyDescent="0.45">
      <c r="A18" s="70">
        <v>16</v>
      </c>
      <c r="B18" t="s">
        <v>59</v>
      </c>
      <c r="C18">
        <v>5.99</v>
      </c>
      <c r="D18" t="s">
        <v>49</v>
      </c>
      <c r="E18" t="s">
        <v>52</v>
      </c>
      <c r="F18" t="s">
        <v>44</v>
      </c>
    </row>
    <row r="19" spans="1:6" x14ac:dyDescent="0.45">
      <c r="A19" s="70">
        <v>17</v>
      </c>
      <c r="B19" t="s">
        <v>59</v>
      </c>
      <c r="C19">
        <v>5.99</v>
      </c>
      <c r="D19" t="s">
        <v>76</v>
      </c>
      <c r="E19" t="s">
        <v>89</v>
      </c>
      <c r="F19" t="s">
        <v>44</v>
      </c>
    </row>
    <row r="20" spans="1:6" x14ac:dyDescent="0.45">
      <c r="A20" s="70">
        <v>18</v>
      </c>
      <c r="B20" t="s">
        <v>59</v>
      </c>
      <c r="C20">
        <v>2.29</v>
      </c>
      <c r="D20" t="s">
        <v>87</v>
      </c>
      <c r="E20" t="s">
        <v>88</v>
      </c>
      <c r="F20" t="s">
        <v>44</v>
      </c>
    </row>
    <row r="21" spans="1:6" x14ac:dyDescent="0.45">
      <c r="A21" s="70">
        <v>19</v>
      </c>
      <c r="B21" t="s">
        <v>60</v>
      </c>
      <c r="C21">
        <v>114</v>
      </c>
      <c r="D21" t="s">
        <v>49</v>
      </c>
      <c r="E21" t="s">
        <v>90</v>
      </c>
      <c r="F21" t="s">
        <v>44</v>
      </c>
    </row>
    <row r="22" spans="1:6" x14ac:dyDescent="0.45">
      <c r="A22" s="70">
        <v>20</v>
      </c>
      <c r="B22" t="s">
        <v>60</v>
      </c>
      <c r="C22">
        <v>128.62</v>
      </c>
      <c r="D22" t="s">
        <v>65</v>
      </c>
      <c r="E22" t="s">
        <v>91</v>
      </c>
      <c r="F22" t="s">
        <v>44</v>
      </c>
    </row>
    <row r="23" spans="1:6" x14ac:dyDescent="0.45">
      <c r="A23" s="70">
        <v>21</v>
      </c>
      <c r="B23" t="s">
        <v>60</v>
      </c>
      <c r="C23">
        <v>87.99</v>
      </c>
      <c r="D23" t="s">
        <v>92</v>
      </c>
      <c r="E23" t="s">
        <v>61</v>
      </c>
      <c r="F23" t="s">
        <v>44</v>
      </c>
    </row>
    <row r="24" spans="1:6" x14ac:dyDescent="0.45">
      <c r="A24" s="70">
        <v>22</v>
      </c>
      <c r="B24" t="s">
        <v>62</v>
      </c>
      <c r="C24">
        <v>158</v>
      </c>
      <c r="D24" t="s">
        <v>57</v>
      </c>
      <c r="E24" t="s">
        <v>63</v>
      </c>
      <c r="F24" t="s">
        <v>44</v>
      </c>
    </row>
    <row r="25" spans="1:6" x14ac:dyDescent="0.45">
      <c r="A25" s="70">
        <v>23</v>
      </c>
      <c r="B25" t="s">
        <v>62</v>
      </c>
      <c r="C25">
        <v>159</v>
      </c>
      <c r="D25" t="s">
        <v>76</v>
      </c>
      <c r="E25" t="s">
        <v>93</v>
      </c>
      <c r="F25" t="s">
        <v>44</v>
      </c>
    </row>
    <row r="26" spans="1:6" x14ac:dyDescent="0.45">
      <c r="A26" s="70">
        <v>24</v>
      </c>
      <c r="B26" t="s">
        <v>64</v>
      </c>
      <c r="C26">
        <v>159</v>
      </c>
      <c r="D26" t="s">
        <v>57</v>
      </c>
      <c r="E26" t="s">
        <v>94</v>
      </c>
      <c r="F26" t="s">
        <v>44</v>
      </c>
    </row>
    <row r="27" spans="1:6" x14ac:dyDescent="0.45">
      <c r="A27" s="70">
        <v>25</v>
      </c>
      <c r="B27" t="s">
        <v>64</v>
      </c>
      <c r="C27">
        <v>227.29</v>
      </c>
      <c r="D27" t="s">
        <v>65</v>
      </c>
      <c r="E27" t="s">
        <v>66</v>
      </c>
      <c r="F27" t="s">
        <v>44</v>
      </c>
    </row>
    <row r="28" spans="1:6" x14ac:dyDescent="0.45">
      <c r="A28" s="70">
        <v>26</v>
      </c>
      <c r="B28" t="s">
        <v>67</v>
      </c>
      <c r="C28">
        <v>289</v>
      </c>
      <c r="D28" t="s">
        <v>57</v>
      </c>
      <c r="E28" t="s">
        <v>68</v>
      </c>
      <c r="F28" t="s">
        <v>44</v>
      </c>
    </row>
    <row r="29" spans="1:6" x14ac:dyDescent="0.45">
      <c r="A29" s="70">
        <v>27</v>
      </c>
      <c r="B29" t="s">
        <v>67</v>
      </c>
      <c r="C29">
        <v>289</v>
      </c>
      <c r="D29" t="s">
        <v>76</v>
      </c>
      <c r="E29" t="s">
        <v>95</v>
      </c>
      <c r="F29" t="s">
        <v>44</v>
      </c>
    </row>
    <row r="30" spans="1:6" x14ac:dyDescent="0.45">
      <c r="A30" s="70">
        <v>28</v>
      </c>
      <c r="B30" t="s">
        <v>67</v>
      </c>
      <c r="C30">
        <v>339.09</v>
      </c>
      <c r="D30" t="s">
        <v>96</v>
      </c>
      <c r="E30" t="s">
        <v>97</v>
      </c>
      <c r="F30" t="s">
        <v>44</v>
      </c>
    </row>
    <row r="31" spans="1:6" x14ac:dyDescent="0.45">
      <c r="A31" s="70">
        <v>29</v>
      </c>
      <c r="B31" t="s">
        <v>69</v>
      </c>
      <c r="C31">
        <v>613.64</v>
      </c>
      <c r="D31" t="s">
        <v>49</v>
      </c>
      <c r="E31" t="s">
        <v>70</v>
      </c>
      <c r="F31" t="s">
        <v>44</v>
      </c>
    </row>
    <row r="32" spans="1:6" x14ac:dyDescent="0.45">
      <c r="A32" s="70">
        <v>30</v>
      </c>
      <c r="B32" t="s">
        <v>69</v>
      </c>
      <c r="C32">
        <v>787</v>
      </c>
      <c r="D32" t="s">
        <v>57</v>
      </c>
      <c r="E32" t="s">
        <v>98</v>
      </c>
      <c r="F32" t="s">
        <v>44</v>
      </c>
    </row>
    <row r="33" spans="1:6" x14ac:dyDescent="0.45">
      <c r="A33" s="70">
        <v>31</v>
      </c>
      <c r="B33" t="s">
        <v>69</v>
      </c>
      <c r="C33">
        <v>1047.78</v>
      </c>
      <c r="D33" t="s">
        <v>65</v>
      </c>
      <c r="E33" t="s">
        <v>99</v>
      </c>
      <c r="F33" t="s">
        <v>44</v>
      </c>
    </row>
    <row r="34" spans="1:6" x14ac:dyDescent="0.45">
      <c r="A34" s="70">
        <v>32</v>
      </c>
      <c r="B34" t="s">
        <v>71</v>
      </c>
      <c r="C34">
        <v>445.81</v>
      </c>
      <c r="D34" t="s">
        <v>65</v>
      </c>
      <c r="E34" t="s">
        <v>72</v>
      </c>
      <c r="F34" t="s">
        <v>44</v>
      </c>
    </row>
    <row r="35" spans="1:6" x14ac:dyDescent="0.45">
      <c r="A35" s="70">
        <v>33</v>
      </c>
      <c r="B35" t="s">
        <v>73</v>
      </c>
      <c r="C35">
        <v>156</v>
      </c>
      <c r="D35" t="s">
        <v>57</v>
      </c>
      <c r="E35" t="s">
        <v>100</v>
      </c>
      <c r="F35" t="s">
        <v>44</v>
      </c>
    </row>
    <row r="36" spans="1:6" x14ac:dyDescent="0.45">
      <c r="A36" s="70">
        <v>34</v>
      </c>
      <c r="B36" t="s">
        <v>73</v>
      </c>
      <c r="C36">
        <v>156.49</v>
      </c>
      <c r="D36" t="s">
        <v>49</v>
      </c>
      <c r="E36" t="s">
        <v>74</v>
      </c>
      <c r="F36" t="s">
        <v>44</v>
      </c>
    </row>
    <row r="37" spans="1:6" x14ac:dyDescent="0.45">
      <c r="A37" s="70">
        <v>35</v>
      </c>
      <c r="B37" t="s">
        <v>73</v>
      </c>
      <c r="C37">
        <v>398.95</v>
      </c>
      <c r="D37" t="s">
        <v>101</v>
      </c>
      <c r="E37" t="s">
        <v>102</v>
      </c>
      <c r="F37" t="s">
        <v>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7"/>
  <sheetViews>
    <sheetView workbookViewId="0">
      <selection activeCell="B25" sqref="B25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14.1328125" bestFit="1" customWidth="1"/>
    <col min="5" max="5" width="107.86328125" bestFit="1" customWidth="1"/>
    <col min="6" max="6" width="17.86328125" bestFit="1" customWidth="1"/>
  </cols>
  <sheetData>
    <row r="1" spans="1:6" x14ac:dyDescent="0.45">
      <c r="B1" s="71" t="s">
        <v>24</v>
      </c>
      <c r="C1" s="71" t="s">
        <v>26</v>
      </c>
      <c r="D1" s="71" t="s">
        <v>27</v>
      </c>
      <c r="E1" s="71" t="s">
        <v>39</v>
      </c>
      <c r="F1" s="71" t="s">
        <v>40</v>
      </c>
    </row>
    <row r="2" spans="1:6" x14ac:dyDescent="0.45">
      <c r="A2" s="71">
        <v>0</v>
      </c>
      <c r="B2" t="s">
        <v>41</v>
      </c>
      <c r="C2">
        <v>5.88</v>
      </c>
      <c r="D2" t="s">
        <v>57</v>
      </c>
      <c r="E2" t="s">
        <v>75</v>
      </c>
      <c r="F2" t="s">
        <v>103</v>
      </c>
    </row>
    <row r="3" spans="1:6" x14ac:dyDescent="0.45">
      <c r="A3" s="71">
        <v>1</v>
      </c>
      <c r="B3" t="s">
        <v>45</v>
      </c>
      <c r="C3">
        <v>8.36</v>
      </c>
      <c r="D3" t="s">
        <v>46</v>
      </c>
      <c r="E3" t="s">
        <v>47</v>
      </c>
      <c r="F3" t="s">
        <v>103</v>
      </c>
    </row>
    <row r="4" spans="1:6" x14ac:dyDescent="0.45">
      <c r="A4" s="71">
        <v>2</v>
      </c>
      <c r="B4" t="s">
        <v>48</v>
      </c>
      <c r="C4">
        <v>8.9</v>
      </c>
      <c r="D4" t="s">
        <v>84</v>
      </c>
      <c r="E4" t="s">
        <v>85</v>
      </c>
      <c r="F4" t="s">
        <v>103</v>
      </c>
    </row>
    <row r="5" spans="1:6" x14ac:dyDescent="0.45">
      <c r="A5" s="71">
        <v>3</v>
      </c>
      <c r="B5" t="s">
        <v>51</v>
      </c>
      <c r="C5">
        <v>2.1</v>
      </c>
      <c r="D5" t="s">
        <v>49</v>
      </c>
      <c r="E5" t="s">
        <v>52</v>
      </c>
      <c r="F5" t="s">
        <v>103</v>
      </c>
    </row>
    <row r="6" spans="1:6" x14ac:dyDescent="0.45">
      <c r="A6" s="71">
        <v>4</v>
      </c>
      <c r="B6" t="s">
        <v>53</v>
      </c>
      <c r="C6">
        <v>2.98</v>
      </c>
      <c r="D6" t="s">
        <v>57</v>
      </c>
      <c r="E6" t="s">
        <v>104</v>
      </c>
      <c r="F6" t="s">
        <v>103</v>
      </c>
    </row>
    <row r="7" spans="1:6" x14ac:dyDescent="0.45">
      <c r="A7" s="71">
        <v>5</v>
      </c>
      <c r="B7" t="s">
        <v>56</v>
      </c>
      <c r="C7">
        <v>1.1499999999999999</v>
      </c>
      <c r="D7" t="s">
        <v>57</v>
      </c>
      <c r="E7" t="s">
        <v>58</v>
      </c>
      <c r="F7" t="s">
        <v>103</v>
      </c>
    </row>
    <row r="8" spans="1:6" x14ac:dyDescent="0.45">
      <c r="A8" s="71">
        <v>6</v>
      </c>
      <c r="B8" t="s">
        <v>59</v>
      </c>
      <c r="C8">
        <v>2.29</v>
      </c>
      <c r="D8" t="s">
        <v>49</v>
      </c>
      <c r="E8" t="s">
        <v>52</v>
      </c>
      <c r="F8" t="s">
        <v>103</v>
      </c>
    </row>
    <row r="9" spans="1:6" x14ac:dyDescent="0.45">
      <c r="A9" s="71">
        <v>7</v>
      </c>
      <c r="B9" t="s">
        <v>105</v>
      </c>
      <c r="C9">
        <v>4.5999999999999996</v>
      </c>
      <c r="D9" t="s">
        <v>57</v>
      </c>
      <c r="E9" t="s">
        <v>106</v>
      </c>
      <c r="F9" t="s">
        <v>103</v>
      </c>
    </row>
    <row r="10" spans="1:6" x14ac:dyDescent="0.45">
      <c r="A10" s="71">
        <v>8</v>
      </c>
      <c r="B10" t="s">
        <v>107</v>
      </c>
      <c r="C10">
        <v>1.6</v>
      </c>
      <c r="D10" t="s">
        <v>57</v>
      </c>
      <c r="E10" t="s">
        <v>108</v>
      </c>
      <c r="F10" t="s">
        <v>103</v>
      </c>
    </row>
    <row r="11" spans="1:6" x14ac:dyDescent="0.45">
      <c r="A11" s="71">
        <v>9</v>
      </c>
      <c r="B11" t="s">
        <v>60</v>
      </c>
      <c r="C11">
        <v>84.99</v>
      </c>
      <c r="D11" t="s">
        <v>49</v>
      </c>
      <c r="E11" t="s">
        <v>90</v>
      </c>
      <c r="F11" t="s">
        <v>103</v>
      </c>
    </row>
    <row r="12" spans="1:6" x14ac:dyDescent="0.45">
      <c r="A12" s="71">
        <v>10</v>
      </c>
      <c r="B12" t="s">
        <v>62</v>
      </c>
      <c r="C12">
        <v>158</v>
      </c>
      <c r="D12" t="s">
        <v>57</v>
      </c>
      <c r="E12" t="s">
        <v>63</v>
      </c>
      <c r="F12" t="s">
        <v>103</v>
      </c>
    </row>
    <row r="13" spans="1:6" x14ac:dyDescent="0.45">
      <c r="A13" s="71">
        <v>11</v>
      </c>
      <c r="B13" t="s">
        <v>64</v>
      </c>
      <c r="C13">
        <v>149</v>
      </c>
      <c r="D13" t="s">
        <v>84</v>
      </c>
      <c r="E13" t="s">
        <v>109</v>
      </c>
      <c r="F13" t="s">
        <v>103</v>
      </c>
    </row>
    <row r="14" spans="1:6" x14ac:dyDescent="0.45">
      <c r="A14" s="71">
        <v>12</v>
      </c>
      <c r="B14" t="s">
        <v>67</v>
      </c>
      <c r="C14">
        <v>279</v>
      </c>
      <c r="D14" t="s">
        <v>65</v>
      </c>
      <c r="E14" t="s">
        <v>110</v>
      </c>
      <c r="F14" t="s">
        <v>103</v>
      </c>
    </row>
    <row r="15" spans="1:6" x14ac:dyDescent="0.45">
      <c r="A15" s="71">
        <v>13</v>
      </c>
      <c r="B15" t="s">
        <v>69</v>
      </c>
      <c r="C15">
        <v>613.64</v>
      </c>
      <c r="D15" t="s">
        <v>49</v>
      </c>
      <c r="E15" t="s">
        <v>70</v>
      </c>
      <c r="F15" t="s">
        <v>103</v>
      </c>
    </row>
    <row r="16" spans="1:6" x14ac:dyDescent="0.45">
      <c r="A16" s="71">
        <v>14</v>
      </c>
      <c r="B16" t="s">
        <v>71</v>
      </c>
      <c r="C16">
        <v>425</v>
      </c>
      <c r="D16" t="s">
        <v>49</v>
      </c>
      <c r="E16" t="s">
        <v>111</v>
      </c>
      <c r="F16" t="s">
        <v>103</v>
      </c>
    </row>
    <row r="17" spans="1:6" x14ac:dyDescent="0.45">
      <c r="A17" s="71">
        <v>15</v>
      </c>
      <c r="B17" t="s">
        <v>73</v>
      </c>
      <c r="C17">
        <v>145</v>
      </c>
      <c r="D17" t="s">
        <v>49</v>
      </c>
      <c r="E17" t="s">
        <v>74</v>
      </c>
      <c r="F17" t="s">
        <v>103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48"/>
  <sheetViews>
    <sheetView topLeftCell="D1" workbookViewId="0">
      <selection activeCell="H20" sqref="H20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17.265625" bestFit="1" customWidth="1"/>
    <col min="5" max="5" width="119.1328125" bestFit="1" customWidth="1"/>
    <col min="6" max="6" width="17.86328125" bestFit="1" customWidth="1"/>
  </cols>
  <sheetData>
    <row r="1" spans="1:6" x14ac:dyDescent="0.45">
      <c r="B1" s="71" t="s">
        <v>24</v>
      </c>
      <c r="C1" s="71" t="s">
        <v>26</v>
      </c>
      <c r="D1" s="71" t="s">
        <v>27</v>
      </c>
      <c r="E1" s="71" t="s">
        <v>39</v>
      </c>
      <c r="F1" s="71" t="s">
        <v>40</v>
      </c>
    </row>
    <row r="2" spans="1:6" x14ac:dyDescent="0.45">
      <c r="A2" s="71">
        <v>0</v>
      </c>
      <c r="B2" t="s">
        <v>41</v>
      </c>
      <c r="C2">
        <v>7.22</v>
      </c>
      <c r="D2" t="s">
        <v>57</v>
      </c>
      <c r="E2" t="s">
        <v>75</v>
      </c>
      <c r="F2" t="s">
        <v>103</v>
      </c>
    </row>
    <row r="3" spans="1:6" x14ac:dyDescent="0.45">
      <c r="A3" s="71">
        <v>1</v>
      </c>
      <c r="B3" t="s">
        <v>41</v>
      </c>
      <c r="C3">
        <v>5.99</v>
      </c>
      <c r="D3" t="s">
        <v>76</v>
      </c>
      <c r="E3" t="s">
        <v>77</v>
      </c>
      <c r="F3" t="s">
        <v>103</v>
      </c>
    </row>
    <row r="4" spans="1:6" x14ac:dyDescent="0.45">
      <c r="A4" s="71">
        <v>2</v>
      </c>
      <c r="B4" t="s">
        <v>41</v>
      </c>
      <c r="C4">
        <v>5.88</v>
      </c>
      <c r="D4" t="s">
        <v>78</v>
      </c>
      <c r="E4" t="s">
        <v>79</v>
      </c>
      <c r="F4" t="s">
        <v>103</v>
      </c>
    </row>
    <row r="5" spans="1:6" x14ac:dyDescent="0.45">
      <c r="A5" s="71">
        <v>3</v>
      </c>
      <c r="B5" t="s">
        <v>45</v>
      </c>
      <c r="C5">
        <v>11.91</v>
      </c>
      <c r="D5" t="s">
        <v>57</v>
      </c>
      <c r="E5" t="s">
        <v>80</v>
      </c>
      <c r="F5" t="s">
        <v>103</v>
      </c>
    </row>
    <row r="6" spans="1:6" x14ac:dyDescent="0.45">
      <c r="A6" s="71">
        <v>4</v>
      </c>
      <c r="B6" t="s">
        <v>45</v>
      </c>
      <c r="C6">
        <v>10.47</v>
      </c>
      <c r="D6" t="s">
        <v>46</v>
      </c>
      <c r="E6" t="s">
        <v>47</v>
      </c>
      <c r="F6" t="s">
        <v>103</v>
      </c>
    </row>
    <row r="7" spans="1:6" x14ac:dyDescent="0.45">
      <c r="A7" s="71">
        <v>5</v>
      </c>
      <c r="B7" t="s">
        <v>45</v>
      </c>
      <c r="C7">
        <v>8.36</v>
      </c>
      <c r="D7" t="s">
        <v>42</v>
      </c>
      <c r="E7" t="s">
        <v>81</v>
      </c>
      <c r="F7" t="s">
        <v>103</v>
      </c>
    </row>
    <row r="8" spans="1:6" x14ac:dyDescent="0.45">
      <c r="A8" s="71">
        <v>6</v>
      </c>
      <c r="B8" t="s">
        <v>48</v>
      </c>
      <c r="C8">
        <v>20.62</v>
      </c>
      <c r="D8" t="s">
        <v>57</v>
      </c>
      <c r="E8" t="s">
        <v>112</v>
      </c>
      <c r="F8" t="s">
        <v>103</v>
      </c>
    </row>
    <row r="9" spans="1:6" x14ac:dyDescent="0.45">
      <c r="A9" s="71">
        <v>7</v>
      </c>
      <c r="B9" t="s">
        <v>48</v>
      </c>
      <c r="C9">
        <v>17.55</v>
      </c>
      <c r="D9" t="s">
        <v>87</v>
      </c>
      <c r="E9" t="s">
        <v>113</v>
      </c>
      <c r="F9" t="s">
        <v>103</v>
      </c>
    </row>
    <row r="10" spans="1:6" x14ac:dyDescent="0.45">
      <c r="A10" s="71">
        <v>8</v>
      </c>
      <c r="B10" t="s">
        <v>48</v>
      </c>
      <c r="C10">
        <v>8.9</v>
      </c>
      <c r="D10" t="s">
        <v>82</v>
      </c>
      <c r="E10" t="s">
        <v>83</v>
      </c>
      <c r="F10" t="s">
        <v>103</v>
      </c>
    </row>
    <row r="11" spans="1:6" x14ac:dyDescent="0.45">
      <c r="A11" s="71">
        <v>9</v>
      </c>
      <c r="B11" t="s">
        <v>48</v>
      </c>
      <c r="C11">
        <v>33.340000000000003</v>
      </c>
      <c r="D11" t="s">
        <v>84</v>
      </c>
      <c r="E11" t="s">
        <v>85</v>
      </c>
      <c r="F11" t="s">
        <v>103</v>
      </c>
    </row>
    <row r="12" spans="1:6" x14ac:dyDescent="0.45">
      <c r="A12" s="71">
        <v>10</v>
      </c>
      <c r="B12" t="s">
        <v>48</v>
      </c>
      <c r="C12">
        <v>24.99</v>
      </c>
      <c r="D12" t="s">
        <v>114</v>
      </c>
      <c r="E12" t="s">
        <v>115</v>
      </c>
      <c r="F12" t="s">
        <v>103</v>
      </c>
    </row>
    <row r="13" spans="1:6" x14ac:dyDescent="0.45">
      <c r="A13" s="71">
        <v>11</v>
      </c>
      <c r="B13" t="s">
        <v>51</v>
      </c>
      <c r="C13">
        <v>3.98</v>
      </c>
      <c r="D13" t="s">
        <v>57</v>
      </c>
      <c r="E13" t="s">
        <v>86</v>
      </c>
      <c r="F13" t="s">
        <v>103</v>
      </c>
    </row>
    <row r="14" spans="1:6" x14ac:dyDescent="0.45">
      <c r="A14" s="71">
        <v>12</v>
      </c>
      <c r="B14" t="s">
        <v>51</v>
      </c>
      <c r="C14">
        <v>5.99</v>
      </c>
      <c r="D14" t="s">
        <v>49</v>
      </c>
      <c r="E14" t="s">
        <v>52</v>
      </c>
      <c r="F14" t="s">
        <v>103</v>
      </c>
    </row>
    <row r="15" spans="1:6" x14ac:dyDescent="0.45">
      <c r="A15" s="71">
        <v>13</v>
      </c>
      <c r="B15" t="s">
        <v>51</v>
      </c>
      <c r="C15">
        <v>2.1</v>
      </c>
      <c r="D15" t="s">
        <v>87</v>
      </c>
      <c r="E15" t="s">
        <v>88</v>
      </c>
      <c r="F15" t="s">
        <v>103</v>
      </c>
    </row>
    <row r="16" spans="1:6" x14ac:dyDescent="0.45">
      <c r="A16" s="71">
        <v>14</v>
      </c>
      <c r="B16" t="s">
        <v>51</v>
      </c>
      <c r="C16">
        <v>150</v>
      </c>
      <c r="D16" t="s">
        <v>78</v>
      </c>
      <c r="E16" t="s">
        <v>116</v>
      </c>
      <c r="F16" t="s">
        <v>103</v>
      </c>
    </row>
    <row r="17" spans="1:6" x14ac:dyDescent="0.45">
      <c r="A17" s="71">
        <v>15</v>
      </c>
      <c r="B17" t="s">
        <v>51</v>
      </c>
      <c r="C17">
        <v>5.99</v>
      </c>
      <c r="D17" t="s">
        <v>76</v>
      </c>
      <c r="E17" t="s">
        <v>117</v>
      </c>
      <c r="F17" t="s">
        <v>103</v>
      </c>
    </row>
    <row r="18" spans="1:6" x14ac:dyDescent="0.45">
      <c r="A18" s="71">
        <v>16</v>
      </c>
      <c r="B18" t="s">
        <v>53</v>
      </c>
      <c r="C18">
        <v>2.98</v>
      </c>
      <c r="D18" t="s">
        <v>57</v>
      </c>
      <c r="E18" t="s">
        <v>104</v>
      </c>
      <c r="F18" t="s">
        <v>103</v>
      </c>
    </row>
    <row r="19" spans="1:6" x14ac:dyDescent="0.45">
      <c r="A19" s="71">
        <v>17</v>
      </c>
      <c r="B19" t="s">
        <v>53</v>
      </c>
      <c r="C19">
        <v>2.98</v>
      </c>
      <c r="D19" t="s">
        <v>54</v>
      </c>
      <c r="E19" t="s">
        <v>55</v>
      </c>
      <c r="F19" t="s">
        <v>103</v>
      </c>
    </row>
    <row r="20" spans="1:6" x14ac:dyDescent="0.45">
      <c r="A20" s="71">
        <v>18</v>
      </c>
      <c r="B20" t="s">
        <v>56</v>
      </c>
      <c r="C20">
        <v>1.1499999999999999</v>
      </c>
      <c r="D20" t="s">
        <v>57</v>
      </c>
      <c r="E20" t="s">
        <v>58</v>
      </c>
      <c r="F20" t="s">
        <v>103</v>
      </c>
    </row>
    <row r="21" spans="1:6" x14ac:dyDescent="0.45">
      <c r="A21" s="71">
        <v>19</v>
      </c>
      <c r="B21" t="s">
        <v>59</v>
      </c>
      <c r="C21">
        <v>3.98</v>
      </c>
      <c r="D21" t="s">
        <v>57</v>
      </c>
      <c r="E21" t="s">
        <v>86</v>
      </c>
      <c r="F21" t="s">
        <v>103</v>
      </c>
    </row>
    <row r="22" spans="1:6" x14ac:dyDescent="0.45">
      <c r="A22" s="71">
        <v>20</v>
      </c>
      <c r="B22" t="s">
        <v>59</v>
      </c>
      <c r="C22">
        <v>5.99</v>
      </c>
      <c r="D22" t="s">
        <v>49</v>
      </c>
      <c r="E22" t="s">
        <v>52</v>
      </c>
      <c r="F22" t="s">
        <v>103</v>
      </c>
    </row>
    <row r="23" spans="1:6" x14ac:dyDescent="0.45">
      <c r="A23" s="71">
        <v>21</v>
      </c>
      <c r="B23" t="s">
        <v>59</v>
      </c>
      <c r="C23">
        <v>5.99</v>
      </c>
      <c r="D23" t="s">
        <v>76</v>
      </c>
      <c r="E23" t="s">
        <v>89</v>
      </c>
      <c r="F23" t="s">
        <v>103</v>
      </c>
    </row>
    <row r="24" spans="1:6" x14ac:dyDescent="0.45">
      <c r="A24" s="71">
        <v>22</v>
      </c>
      <c r="B24" t="s">
        <v>59</v>
      </c>
      <c r="C24">
        <v>2.29</v>
      </c>
      <c r="D24" t="s">
        <v>87</v>
      </c>
      <c r="E24" t="s">
        <v>88</v>
      </c>
      <c r="F24" t="s">
        <v>103</v>
      </c>
    </row>
    <row r="25" spans="1:6" x14ac:dyDescent="0.45">
      <c r="A25" s="71">
        <v>23</v>
      </c>
      <c r="B25" t="s">
        <v>105</v>
      </c>
      <c r="C25">
        <v>4.5999999999999996</v>
      </c>
      <c r="D25" t="s">
        <v>57</v>
      </c>
      <c r="E25" t="s">
        <v>106</v>
      </c>
      <c r="F25" t="s">
        <v>103</v>
      </c>
    </row>
    <row r="26" spans="1:6" x14ac:dyDescent="0.45">
      <c r="A26" s="71">
        <v>24</v>
      </c>
      <c r="B26" t="s">
        <v>105</v>
      </c>
      <c r="C26">
        <v>5.99</v>
      </c>
      <c r="D26" t="s">
        <v>76</v>
      </c>
      <c r="E26" t="s">
        <v>118</v>
      </c>
      <c r="F26" t="s">
        <v>103</v>
      </c>
    </row>
    <row r="27" spans="1:6" x14ac:dyDescent="0.45">
      <c r="A27" s="71">
        <v>25</v>
      </c>
      <c r="B27" t="s">
        <v>107</v>
      </c>
      <c r="C27">
        <v>1.6</v>
      </c>
      <c r="D27" t="s">
        <v>57</v>
      </c>
      <c r="E27" t="s">
        <v>108</v>
      </c>
      <c r="F27" t="s">
        <v>103</v>
      </c>
    </row>
    <row r="28" spans="1:6" x14ac:dyDescent="0.45">
      <c r="A28" s="71">
        <v>26</v>
      </c>
      <c r="B28" t="s">
        <v>60</v>
      </c>
      <c r="C28">
        <v>114</v>
      </c>
      <c r="D28" t="s">
        <v>49</v>
      </c>
      <c r="E28" t="s">
        <v>90</v>
      </c>
      <c r="F28" t="s">
        <v>103</v>
      </c>
    </row>
    <row r="29" spans="1:6" x14ac:dyDescent="0.45">
      <c r="A29" s="71">
        <v>27</v>
      </c>
      <c r="B29" t="s">
        <v>60</v>
      </c>
      <c r="C29">
        <v>111.99</v>
      </c>
      <c r="D29" t="s">
        <v>65</v>
      </c>
      <c r="E29" t="s">
        <v>119</v>
      </c>
      <c r="F29" t="s">
        <v>103</v>
      </c>
    </row>
    <row r="30" spans="1:6" x14ac:dyDescent="0.45">
      <c r="A30" s="71">
        <v>28</v>
      </c>
      <c r="B30" t="s">
        <v>60</v>
      </c>
      <c r="C30">
        <v>84.99</v>
      </c>
      <c r="D30" t="s">
        <v>120</v>
      </c>
      <c r="E30" t="s">
        <v>121</v>
      </c>
      <c r="F30" t="s">
        <v>103</v>
      </c>
    </row>
    <row r="31" spans="1:6" x14ac:dyDescent="0.45">
      <c r="A31" s="71">
        <v>29</v>
      </c>
      <c r="B31" t="s">
        <v>62</v>
      </c>
      <c r="C31">
        <v>158</v>
      </c>
      <c r="D31" t="s">
        <v>57</v>
      </c>
      <c r="E31" t="s">
        <v>63</v>
      </c>
      <c r="F31" t="s">
        <v>103</v>
      </c>
    </row>
    <row r="32" spans="1:6" x14ac:dyDescent="0.45">
      <c r="A32" s="71">
        <v>30</v>
      </c>
      <c r="B32" t="s">
        <v>62</v>
      </c>
      <c r="C32">
        <v>159</v>
      </c>
      <c r="D32" t="s">
        <v>76</v>
      </c>
      <c r="E32" t="s">
        <v>93</v>
      </c>
      <c r="F32" t="s">
        <v>103</v>
      </c>
    </row>
    <row r="33" spans="1:6" x14ac:dyDescent="0.45">
      <c r="A33" s="71">
        <v>31</v>
      </c>
      <c r="B33" t="s">
        <v>64</v>
      </c>
      <c r="C33">
        <v>149</v>
      </c>
      <c r="D33" t="s">
        <v>57</v>
      </c>
      <c r="E33" t="s">
        <v>94</v>
      </c>
      <c r="F33" t="s">
        <v>103</v>
      </c>
    </row>
    <row r="34" spans="1:6" x14ac:dyDescent="0.45">
      <c r="A34" s="71">
        <v>32</v>
      </c>
      <c r="B34" t="s">
        <v>64</v>
      </c>
      <c r="C34">
        <v>149</v>
      </c>
      <c r="D34" t="s">
        <v>76</v>
      </c>
      <c r="E34" t="s">
        <v>122</v>
      </c>
      <c r="F34" t="s">
        <v>103</v>
      </c>
    </row>
    <row r="35" spans="1:6" x14ac:dyDescent="0.45">
      <c r="A35" s="71">
        <v>33</v>
      </c>
      <c r="B35" t="s">
        <v>64</v>
      </c>
      <c r="C35">
        <v>200.02</v>
      </c>
      <c r="D35" t="s">
        <v>84</v>
      </c>
      <c r="E35" t="s">
        <v>109</v>
      </c>
      <c r="F35" t="s">
        <v>103</v>
      </c>
    </row>
    <row r="36" spans="1:6" x14ac:dyDescent="0.45">
      <c r="A36" s="71">
        <v>34</v>
      </c>
      <c r="B36" t="s">
        <v>67</v>
      </c>
      <c r="C36">
        <v>289</v>
      </c>
      <c r="D36" t="s">
        <v>57</v>
      </c>
      <c r="E36" t="s">
        <v>68</v>
      </c>
      <c r="F36" t="s">
        <v>103</v>
      </c>
    </row>
    <row r="37" spans="1:6" x14ac:dyDescent="0.45">
      <c r="A37" s="71">
        <v>35</v>
      </c>
      <c r="B37" t="s">
        <v>67</v>
      </c>
      <c r="C37">
        <v>279</v>
      </c>
      <c r="D37" t="s">
        <v>76</v>
      </c>
      <c r="E37" t="s">
        <v>95</v>
      </c>
      <c r="F37" t="s">
        <v>103</v>
      </c>
    </row>
    <row r="38" spans="1:6" x14ac:dyDescent="0.45">
      <c r="A38" s="71">
        <v>36</v>
      </c>
      <c r="B38" t="s">
        <v>67</v>
      </c>
      <c r="C38">
        <v>315.01</v>
      </c>
      <c r="D38" t="s">
        <v>65</v>
      </c>
      <c r="E38" t="s">
        <v>110</v>
      </c>
      <c r="F38" t="s">
        <v>103</v>
      </c>
    </row>
    <row r="39" spans="1:6" x14ac:dyDescent="0.45">
      <c r="A39" s="71">
        <v>37</v>
      </c>
      <c r="B39" t="s">
        <v>67</v>
      </c>
      <c r="C39">
        <v>339.09</v>
      </c>
      <c r="D39" t="s">
        <v>96</v>
      </c>
      <c r="E39" t="s">
        <v>97</v>
      </c>
      <c r="F39" t="s">
        <v>103</v>
      </c>
    </row>
    <row r="40" spans="1:6" x14ac:dyDescent="0.45">
      <c r="A40" s="71">
        <v>38</v>
      </c>
      <c r="B40" t="s">
        <v>69</v>
      </c>
      <c r="C40">
        <v>765</v>
      </c>
      <c r="D40" t="s">
        <v>57</v>
      </c>
      <c r="E40" t="s">
        <v>98</v>
      </c>
      <c r="F40" t="s">
        <v>103</v>
      </c>
    </row>
    <row r="41" spans="1:6" x14ac:dyDescent="0.45">
      <c r="A41" s="71">
        <v>39</v>
      </c>
      <c r="B41" t="s">
        <v>69</v>
      </c>
      <c r="C41">
        <v>613.64</v>
      </c>
      <c r="D41" t="s">
        <v>49</v>
      </c>
      <c r="E41" t="s">
        <v>70</v>
      </c>
      <c r="F41" t="s">
        <v>103</v>
      </c>
    </row>
    <row r="42" spans="1:6" x14ac:dyDescent="0.45">
      <c r="A42" s="71">
        <v>40</v>
      </c>
      <c r="B42" t="s">
        <v>69</v>
      </c>
      <c r="C42">
        <v>1047.78</v>
      </c>
      <c r="D42" t="s">
        <v>65</v>
      </c>
      <c r="E42" t="s">
        <v>99</v>
      </c>
      <c r="F42" t="s">
        <v>103</v>
      </c>
    </row>
    <row r="43" spans="1:6" x14ac:dyDescent="0.45">
      <c r="A43" s="71">
        <v>41</v>
      </c>
      <c r="B43" t="s">
        <v>71</v>
      </c>
      <c r="C43">
        <v>425</v>
      </c>
      <c r="D43" t="s">
        <v>57</v>
      </c>
      <c r="E43" t="s">
        <v>123</v>
      </c>
      <c r="F43" t="s">
        <v>103</v>
      </c>
    </row>
    <row r="44" spans="1:6" x14ac:dyDescent="0.45">
      <c r="A44" s="71">
        <v>42</v>
      </c>
      <c r="B44" t="s">
        <v>71</v>
      </c>
      <c r="C44">
        <v>470.43</v>
      </c>
      <c r="D44" t="s">
        <v>49</v>
      </c>
      <c r="E44" t="s">
        <v>111</v>
      </c>
      <c r="F44" t="s">
        <v>103</v>
      </c>
    </row>
    <row r="45" spans="1:6" x14ac:dyDescent="0.45">
      <c r="A45" s="71">
        <v>43</v>
      </c>
      <c r="B45" t="s">
        <v>71</v>
      </c>
      <c r="C45">
        <v>445.81</v>
      </c>
      <c r="D45" t="s">
        <v>65</v>
      </c>
      <c r="E45" t="s">
        <v>72</v>
      </c>
      <c r="F45" t="s">
        <v>103</v>
      </c>
    </row>
    <row r="46" spans="1:6" x14ac:dyDescent="0.45">
      <c r="A46" s="71">
        <v>44</v>
      </c>
      <c r="B46" t="s">
        <v>73</v>
      </c>
      <c r="C46">
        <v>145</v>
      </c>
      <c r="D46" t="s">
        <v>57</v>
      </c>
      <c r="E46" t="s">
        <v>100</v>
      </c>
      <c r="F46" t="s">
        <v>103</v>
      </c>
    </row>
    <row r="47" spans="1:6" x14ac:dyDescent="0.45">
      <c r="A47" s="71">
        <v>45</v>
      </c>
      <c r="B47" t="s">
        <v>73</v>
      </c>
      <c r="C47">
        <v>155.99</v>
      </c>
      <c r="D47" t="s">
        <v>49</v>
      </c>
      <c r="E47" t="s">
        <v>74</v>
      </c>
      <c r="F47" t="s">
        <v>103</v>
      </c>
    </row>
    <row r="48" spans="1:6" x14ac:dyDescent="0.45">
      <c r="A48" s="71">
        <v>46</v>
      </c>
      <c r="B48" t="s">
        <v>73</v>
      </c>
      <c r="C48">
        <v>398.95</v>
      </c>
      <c r="D48" t="s">
        <v>101</v>
      </c>
      <c r="E48" t="s">
        <v>102</v>
      </c>
      <c r="F48" t="s">
        <v>103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7"/>
  <sheetViews>
    <sheetView workbookViewId="0">
      <selection activeCell="B21" sqref="B21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14.1328125" bestFit="1" customWidth="1"/>
    <col min="5" max="5" width="102.3984375" bestFit="1" customWidth="1"/>
    <col min="6" max="6" width="17.86328125" bestFit="1" customWidth="1"/>
  </cols>
  <sheetData>
    <row r="1" spans="1:6" x14ac:dyDescent="0.45">
      <c r="B1" s="72" t="s">
        <v>24</v>
      </c>
      <c r="C1" s="72" t="s">
        <v>26</v>
      </c>
      <c r="D1" s="72" t="s">
        <v>27</v>
      </c>
      <c r="E1" s="72" t="s">
        <v>39</v>
      </c>
      <c r="F1" s="72" t="s">
        <v>40</v>
      </c>
    </row>
    <row r="2" spans="1:6" x14ac:dyDescent="0.45">
      <c r="A2" s="72">
        <v>0</v>
      </c>
      <c r="B2" t="s">
        <v>41</v>
      </c>
      <c r="C2">
        <v>5.88</v>
      </c>
      <c r="D2" t="s">
        <v>65</v>
      </c>
      <c r="E2" t="s">
        <v>124</v>
      </c>
      <c r="F2" t="s">
        <v>125</v>
      </c>
    </row>
    <row r="3" spans="1:6" x14ac:dyDescent="0.45">
      <c r="A3" s="72">
        <v>1</v>
      </c>
      <c r="B3" t="s">
        <v>45</v>
      </c>
      <c r="C3">
        <v>8.36</v>
      </c>
      <c r="D3" t="s">
        <v>49</v>
      </c>
      <c r="E3" t="s">
        <v>50</v>
      </c>
      <c r="F3" t="s">
        <v>125</v>
      </c>
    </row>
    <row r="4" spans="1:6" x14ac:dyDescent="0.45">
      <c r="A4" s="72">
        <v>2</v>
      </c>
      <c r="B4" t="s">
        <v>48</v>
      </c>
      <c r="C4">
        <v>8.9</v>
      </c>
      <c r="D4" t="s">
        <v>57</v>
      </c>
      <c r="E4" t="s">
        <v>112</v>
      </c>
      <c r="F4" t="s">
        <v>125</v>
      </c>
    </row>
    <row r="5" spans="1:6" x14ac:dyDescent="0.45">
      <c r="A5" s="72">
        <v>3</v>
      </c>
      <c r="B5" t="s">
        <v>51</v>
      </c>
      <c r="C5">
        <v>2.1</v>
      </c>
      <c r="D5" t="s">
        <v>49</v>
      </c>
      <c r="E5" t="s">
        <v>52</v>
      </c>
      <c r="F5" t="s">
        <v>125</v>
      </c>
    </row>
    <row r="6" spans="1:6" x14ac:dyDescent="0.45">
      <c r="A6" s="72">
        <v>4</v>
      </c>
      <c r="B6" t="s">
        <v>53</v>
      </c>
      <c r="C6">
        <v>2.98</v>
      </c>
      <c r="D6" t="s">
        <v>57</v>
      </c>
      <c r="E6" t="s">
        <v>104</v>
      </c>
      <c r="F6" t="s">
        <v>125</v>
      </c>
    </row>
    <row r="7" spans="1:6" x14ac:dyDescent="0.45">
      <c r="A7" s="72">
        <v>5</v>
      </c>
      <c r="B7" t="s">
        <v>56</v>
      </c>
      <c r="C7">
        <v>1.1499999999999999</v>
      </c>
      <c r="D7" t="s">
        <v>57</v>
      </c>
      <c r="E7" t="s">
        <v>58</v>
      </c>
      <c r="F7" t="s">
        <v>125</v>
      </c>
    </row>
    <row r="8" spans="1:6" x14ac:dyDescent="0.45">
      <c r="A8" s="72">
        <v>6</v>
      </c>
      <c r="B8" t="s">
        <v>59</v>
      </c>
      <c r="C8">
        <v>2.29</v>
      </c>
      <c r="D8" t="s">
        <v>49</v>
      </c>
      <c r="E8" t="s">
        <v>52</v>
      </c>
      <c r="F8" t="s">
        <v>125</v>
      </c>
    </row>
    <row r="9" spans="1:6" x14ac:dyDescent="0.45">
      <c r="A9" s="72">
        <v>7</v>
      </c>
      <c r="B9" t="s">
        <v>105</v>
      </c>
      <c r="C9">
        <v>4.5999999999999996</v>
      </c>
      <c r="D9" t="s">
        <v>57</v>
      </c>
      <c r="E9" t="s">
        <v>106</v>
      </c>
      <c r="F9" t="s">
        <v>125</v>
      </c>
    </row>
    <row r="10" spans="1:6" x14ac:dyDescent="0.45">
      <c r="A10" s="72">
        <v>8</v>
      </c>
      <c r="B10" t="s">
        <v>107</v>
      </c>
      <c r="C10">
        <v>1.6</v>
      </c>
      <c r="D10" t="s">
        <v>57</v>
      </c>
      <c r="E10" t="s">
        <v>108</v>
      </c>
      <c r="F10" t="s">
        <v>125</v>
      </c>
    </row>
    <row r="11" spans="1:6" x14ac:dyDescent="0.45">
      <c r="A11" s="72">
        <v>9</v>
      </c>
      <c r="B11" t="s">
        <v>60</v>
      </c>
      <c r="C11">
        <v>84.99</v>
      </c>
      <c r="D11" t="s">
        <v>49</v>
      </c>
      <c r="E11" t="s">
        <v>90</v>
      </c>
      <c r="F11" t="s">
        <v>125</v>
      </c>
    </row>
    <row r="12" spans="1:6" x14ac:dyDescent="0.45">
      <c r="A12" s="72">
        <v>10</v>
      </c>
      <c r="B12" t="s">
        <v>62</v>
      </c>
      <c r="C12">
        <v>158</v>
      </c>
      <c r="D12" t="s">
        <v>57</v>
      </c>
      <c r="E12" t="s">
        <v>63</v>
      </c>
      <c r="F12" t="s">
        <v>125</v>
      </c>
    </row>
    <row r="13" spans="1:6" x14ac:dyDescent="0.45">
      <c r="A13" s="72">
        <v>11</v>
      </c>
      <c r="B13" t="s">
        <v>64</v>
      </c>
      <c r="C13">
        <v>149</v>
      </c>
      <c r="D13" t="s">
        <v>84</v>
      </c>
      <c r="E13" t="s">
        <v>109</v>
      </c>
      <c r="F13" t="s">
        <v>125</v>
      </c>
    </row>
    <row r="14" spans="1:6" x14ac:dyDescent="0.45">
      <c r="A14" s="72">
        <v>12</v>
      </c>
      <c r="B14" t="s">
        <v>67</v>
      </c>
      <c r="C14">
        <v>279</v>
      </c>
      <c r="D14" t="s">
        <v>65</v>
      </c>
      <c r="E14" t="s">
        <v>110</v>
      </c>
      <c r="F14" t="s">
        <v>125</v>
      </c>
    </row>
    <row r="15" spans="1:6" x14ac:dyDescent="0.45">
      <c r="A15" s="72">
        <v>13</v>
      </c>
      <c r="B15" t="s">
        <v>69</v>
      </c>
      <c r="C15">
        <v>613.64</v>
      </c>
      <c r="D15" t="s">
        <v>49</v>
      </c>
      <c r="E15" t="s">
        <v>70</v>
      </c>
      <c r="F15" t="s">
        <v>125</v>
      </c>
    </row>
    <row r="16" spans="1:6" x14ac:dyDescent="0.45">
      <c r="A16" s="72">
        <v>14</v>
      </c>
      <c r="B16" t="s">
        <v>71</v>
      </c>
      <c r="C16">
        <v>379</v>
      </c>
      <c r="D16" t="s">
        <v>49</v>
      </c>
      <c r="E16" t="s">
        <v>111</v>
      </c>
      <c r="F16" t="s">
        <v>125</v>
      </c>
    </row>
    <row r="17" spans="1:6" x14ac:dyDescent="0.45">
      <c r="A17" s="72">
        <v>15</v>
      </c>
      <c r="B17" t="s">
        <v>73</v>
      </c>
      <c r="C17">
        <v>145</v>
      </c>
      <c r="D17" t="s">
        <v>49</v>
      </c>
      <c r="E17" t="s">
        <v>74</v>
      </c>
      <c r="F17" t="s">
        <v>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51"/>
  <sheetViews>
    <sheetView topLeftCell="A21" workbookViewId="0">
      <selection activeCell="D53" sqref="D53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17.265625" bestFit="1" customWidth="1"/>
    <col min="5" max="5" width="119.1328125" bestFit="1" customWidth="1"/>
    <col min="6" max="6" width="17.86328125" bestFit="1" customWidth="1"/>
  </cols>
  <sheetData>
    <row r="1" spans="1:6" x14ac:dyDescent="0.45">
      <c r="B1" s="72" t="s">
        <v>24</v>
      </c>
      <c r="C1" s="72" t="s">
        <v>26</v>
      </c>
      <c r="D1" s="72" t="s">
        <v>27</v>
      </c>
      <c r="E1" s="72" t="s">
        <v>39</v>
      </c>
      <c r="F1" s="72" t="s">
        <v>40</v>
      </c>
    </row>
    <row r="2" spans="1:6" x14ac:dyDescent="0.45">
      <c r="A2" s="72">
        <v>0</v>
      </c>
      <c r="B2" t="s">
        <v>41</v>
      </c>
      <c r="C2">
        <v>7.22</v>
      </c>
      <c r="D2" t="s">
        <v>57</v>
      </c>
      <c r="E2" t="s">
        <v>75</v>
      </c>
      <c r="F2" t="s">
        <v>125</v>
      </c>
    </row>
    <row r="3" spans="1:6" x14ac:dyDescent="0.45">
      <c r="A3" s="72">
        <v>1</v>
      </c>
      <c r="B3" t="s">
        <v>41</v>
      </c>
      <c r="C3">
        <v>7.68</v>
      </c>
      <c r="D3" t="s">
        <v>76</v>
      </c>
      <c r="E3" t="s">
        <v>77</v>
      </c>
      <c r="F3" t="s">
        <v>125</v>
      </c>
    </row>
    <row r="4" spans="1:6" x14ac:dyDescent="0.45">
      <c r="A4" s="72">
        <v>2</v>
      </c>
      <c r="B4" t="s">
        <v>41</v>
      </c>
      <c r="C4">
        <v>5.88</v>
      </c>
      <c r="D4" t="s">
        <v>78</v>
      </c>
      <c r="E4" t="s">
        <v>79</v>
      </c>
      <c r="F4" t="s">
        <v>125</v>
      </c>
    </row>
    <row r="5" spans="1:6" x14ac:dyDescent="0.45">
      <c r="A5" s="72">
        <v>3</v>
      </c>
      <c r="B5" t="s">
        <v>41</v>
      </c>
      <c r="C5">
        <v>9.09</v>
      </c>
      <c r="D5" t="s">
        <v>65</v>
      </c>
      <c r="E5" t="s">
        <v>124</v>
      </c>
      <c r="F5" t="s">
        <v>125</v>
      </c>
    </row>
    <row r="6" spans="1:6" x14ac:dyDescent="0.45">
      <c r="A6" s="72">
        <v>4</v>
      </c>
      <c r="B6" t="s">
        <v>45</v>
      </c>
      <c r="C6">
        <v>11.91</v>
      </c>
      <c r="D6" t="s">
        <v>57</v>
      </c>
      <c r="E6" t="s">
        <v>80</v>
      </c>
      <c r="F6" t="s">
        <v>125</v>
      </c>
    </row>
    <row r="7" spans="1:6" x14ac:dyDescent="0.45">
      <c r="A7" s="72">
        <v>5</v>
      </c>
      <c r="B7" t="s">
        <v>45</v>
      </c>
      <c r="C7">
        <v>10.47</v>
      </c>
      <c r="D7" t="s">
        <v>46</v>
      </c>
      <c r="E7" t="s">
        <v>47</v>
      </c>
      <c r="F7" t="s">
        <v>125</v>
      </c>
    </row>
    <row r="8" spans="1:6" x14ac:dyDescent="0.45">
      <c r="A8" s="72">
        <v>6</v>
      </c>
      <c r="B8" t="s">
        <v>45</v>
      </c>
      <c r="C8">
        <v>8.36</v>
      </c>
      <c r="D8" t="s">
        <v>42</v>
      </c>
      <c r="E8" t="s">
        <v>81</v>
      </c>
      <c r="F8" t="s">
        <v>125</v>
      </c>
    </row>
    <row r="9" spans="1:6" x14ac:dyDescent="0.45">
      <c r="A9" s="72">
        <v>7</v>
      </c>
      <c r="B9" t="s">
        <v>45</v>
      </c>
      <c r="C9">
        <v>98.99</v>
      </c>
      <c r="D9" t="s">
        <v>49</v>
      </c>
      <c r="E9" t="s">
        <v>50</v>
      </c>
      <c r="F9" t="s">
        <v>125</v>
      </c>
    </row>
    <row r="10" spans="1:6" x14ac:dyDescent="0.45">
      <c r="A10" s="72">
        <v>8</v>
      </c>
      <c r="B10" t="s">
        <v>48</v>
      </c>
      <c r="C10">
        <v>20.62</v>
      </c>
      <c r="D10" t="s">
        <v>57</v>
      </c>
      <c r="E10" t="s">
        <v>112</v>
      </c>
      <c r="F10" t="s">
        <v>125</v>
      </c>
    </row>
    <row r="11" spans="1:6" x14ac:dyDescent="0.45">
      <c r="A11" s="72">
        <v>9</v>
      </c>
      <c r="B11" t="s">
        <v>48</v>
      </c>
      <c r="C11">
        <v>17.55</v>
      </c>
      <c r="D11" t="s">
        <v>87</v>
      </c>
      <c r="E11" t="s">
        <v>113</v>
      </c>
      <c r="F11" t="s">
        <v>125</v>
      </c>
    </row>
    <row r="12" spans="1:6" x14ac:dyDescent="0.45">
      <c r="A12" s="72">
        <v>10</v>
      </c>
      <c r="B12" t="s">
        <v>48</v>
      </c>
      <c r="C12">
        <v>8.9</v>
      </c>
      <c r="D12" t="s">
        <v>82</v>
      </c>
      <c r="E12" t="s">
        <v>83</v>
      </c>
      <c r="F12" t="s">
        <v>125</v>
      </c>
    </row>
    <row r="13" spans="1:6" x14ac:dyDescent="0.45">
      <c r="A13" s="72">
        <v>11</v>
      </c>
      <c r="B13" t="s">
        <v>48</v>
      </c>
      <c r="C13">
        <v>24.99</v>
      </c>
      <c r="D13" t="s">
        <v>114</v>
      </c>
      <c r="E13" t="s">
        <v>115</v>
      </c>
      <c r="F13" t="s">
        <v>125</v>
      </c>
    </row>
    <row r="14" spans="1:6" x14ac:dyDescent="0.45">
      <c r="A14" s="72">
        <v>12</v>
      </c>
      <c r="B14" t="s">
        <v>51</v>
      </c>
      <c r="C14">
        <v>3.98</v>
      </c>
      <c r="D14" t="s">
        <v>57</v>
      </c>
      <c r="E14" t="s">
        <v>86</v>
      </c>
      <c r="F14" t="s">
        <v>125</v>
      </c>
    </row>
    <row r="15" spans="1:6" x14ac:dyDescent="0.45">
      <c r="A15" s="72">
        <v>13</v>
      </c>
      <c r="B15" t="s">
        <v>51</v>
      </c>
      <c r="C15">
        <v>5.99</v>
      </c>
      <c r="D15" t="s">
        <v>49</v>
      </c>
      <c r="E15" t="s">
        <v>52</v>
      </c>
      <c r="F15" t="s">
        <v>125</v>
      </c>
    </row>
    <row r="16" spans="1:6" x14ac:dyDescent="0.45">
      <c r="A16" s="72">
        <v>14</v>
      </c>
      <c r="B16" t="s">
        <v>51</v>
      </c>
      <c r="C16">
        <v>2.1</v>
      </c>
      <c r="D16" t="s">
        <v>87</v>
      </c>
      <c r="E16" t="s">
        <v>88</v>
      </c>
      <c r="F16" t="s">
        <v>125</v>
      </c>
    </row>
    <row r="17" spans="1:6" x14ac:dyDescent="0.45">
      <c r="A17" s="72">
        <v>15</v>
      </c>
      <c r="B17" t="s">
        <v>51</v>
      </c>
      <c r="C17">
        <v>5.99</v>
      </c>
      <c r="D17" t="s">
        <v>76</v>
      </c>
      <c r="E17" t="s">
        <v>117</v>
      </c>
      <c r="F17" t="s">
        <v>125</v>
      </c>
    </row>
    <row r="18" spans="1:6" x14ac:dyDescent="0.45">
      <c r="A18" s="72">
        <v>16</v>
      </c>
      <c r="B18" t="s">
        <v>53</v>
      </c>
      <c r="C18">
        <v>2.98</v>
      </c>
      <c r="D18" t="s">
        <v>57</v>
      </c>
      <c r="E18" t="s">
        <v>104</v>
      </c>
      <c r="F18" t="s">
        <v>125</v>
      </c>
    </row>
    <row r="19" spans="1:6" x14ac:dyDescent="0.45">
      <c r="A19" s="72">
        <v>17</v>
      </c>
      <c r="B19" t="s">
        <v>53</v>
      </c>
      <c r="C19">
        <v>3.66</v>
      </c>
      <c r="D19" t="s">
        <v>78</v>
      </c>
      <c r="E19" t="s">
        <v>126</v>
      </c>
      <c r="F19" t="s">
        <v>125</v>
      </c>
    </row>
    <row r="20" spans="1:6" x14ac:dyDescent="0.45">
      <c r="A20" s="72">
        <v>18</v>
      </c>
      <c r="B20" t="s">
        <v>53</v>
      </c>
      <c r="C20">
        <v>2.98</v>
      </c>
      <c r="D20" t="s">
        <v>54</v>
      </c>
      <c r="E20" t="s">
        <v>55</v>
      </c>
      <c r="F20" t="s">
        <v>125</v>
      </c>
    </row>
    <row r="21" spans="1:6" x14ac:dyDescent="0.45">
      <c r="A21" s="72">
        <v>19</v>
      </c>
      <c r="B21" t="s">
        <v>53</v>
      </c>
      <c r="C21">
        <v>3.6</v>
      </c>
      <c r="D21" t="s">
        <v>127</v>
      </c>
      <c r="E21" t="s">
        <v>128</v>
      </c>
      <c r="F21" t="s">
        <v>125</v>
      </c>
    </row>
    <row r="22" spans="1:6" x14ac:dyDescent="0.45">
      <c r="A22" s="72">
        <v>20</v>
      </c>
      <c r="B22" t="s">
        <v>56</v>
      </c>
      <c r="C22">
        <v>1.1499999999999999</v>
      </c>
      <c r="D22" t="s">
        <v>57</v>
      </c>
      <c r="E22" t="s">
        <v>58</v>
      </c>
      <c r="F22" t="s">
        <v>125</v>
      </c>
    </row>
    <row r="23" spans="1:6" x14ac:dyDescent="0.45">
      <c r="A23" s="72">
        <v>21</v>
      </c>
      <c r="B23" t="s">
        <v>59</v>
      </c>
      <c r="C23">
        <v>3.98</v>
      </c>
      <c r="D23" t="s">
        <v>57</v>
      </c>
      <c r="E23" t="s">
        <v>86</v>
      </c>
      <c r="F23" t="s">
        <v>125</v>
      </c>
    </row>
    <row r="24" spans="1:6" x14ac:dyDescent="0.45">
      <c r="A24" s="72">
        <v>22</v>
      </c>
      <c r="B24" t="s">
        <v>59</v>
      </c>
      <c r="C24">
        <v>5.99</v>
      </c>
      <c r="D24" t="s">
        <v>49</v>
      </c>
      <c r="E24" t="s">
        <v>52</v>
      </c>
      <c r="F24" t="s">
        <v>125</v>
      </c>
    </row>
    <row r="25" spans="1:6" x14ac:dyDescent="0.45">
      <c r="A25" s="72">
        <v>23</v>
      </c>
      <c r="B25" t="s">
        <v>59</v>
      </c>
      <c r="C25">
        <v>5.99</v>
      </c>
      <c r="D25" t="s">
        <v>76</v>
      </c>
      <c r="E25" t="s">
        <v>89</v>
      </c>
      <c r="F25" t="s">
        <v>125</v>
      </c>
    </row>
    <row r="26" spans="1:6" x14ac:dyDescent="0.45">
      <c r="A26" s="72">
        <v>24</v>
      </c>
      <c r="B26" t="s">
        <v>59</v>
      </c>
      <c r="C26">
        <v>2.29</v>
      </c>
      <c r="D26" t="s">
        <v>87</v>
      </c>
      <c r="E26" t="s">
        <v>88</v>
      </c>
      <c r="F26" t="s">
        <v>125</v>
      </c>
    </row>
    <row r="27" spans="1:6" x14ac:dyDescent="0.45">
      <c r="A27" s="72">
        <v>25</v>
      </c>
      <c r="B27" t="s">
        <v>105</v>
      </c>
      <c r="C27">
        <v>4.5999999999999996</v>
      </c>
      <c r="D27" t="s">
        <v>57</v>
      </c>
      <c r="E27" t="s">
        <v>106</v>
      </c>
      <c r="F27" t="s">
        <v>125</v>
      </c>
    </row>
    <row r="28" spans="1:6" x14ac:dyDescent="0.45">
      <c r="A28" s="72">
        <v>26</v>
      </c>
      <c r="B28" t="s">
        <v>105</v>
      </c>
      <c r="C28">
        <v>5.99</v>
      </c>
      <c r="D28" t="s">
        <v>76</v>
      </c>
      <c r="E28" t="s">
        <v>118</v>
      </c>
      <c r="F28" t="s">
        <v>125</v>
      </c>
    </row>
    <row r="29" spans="1:6" x14ac:dyDescent="0.45">
      <c r="A29" s="72">
        <v>27</v>
      </c>
      <c r="B29" t="s">
        <v>107</v>
      </c>
      <c r="C29">
        <v>1.6</v>
      </c>
      <c r="D29" t="s">
        <v>57</v>
      </c>
      <c r="E29" t="s">
        <v>108</v>
      </c>
      <c r="F29" t="s">
        <v>125</v>
      </c>
    </row>
    <row r="30" spans="1:6" x14ac:dyDescent="0.45">
      <c r="A30" s="72">
        <v>28</v>
      </c>
      <c r="B30" t="s">
        <v>60</v>
      </c>
      <c r="C30">
        <v>118</v>
      </c>
      <c r="D30" t="s">
        <v>57</v>
      </c>
      <c r="E30" t="s">
        <v>129</v>
      </c>
      <c r="F30" t="s">
        <v>125</v>
      </c>
    </row>
    <row r="31" spans="1:6" x14ac:dyDescent="0.45">
      <c r="A31" s="72">
        <v>29</v>
      </c>
      <c r="B31" t="s">
        <v>60</v>
      </c>
      <c r="C31">
        <v>114</v>
      </c>
      <c r="D31" t="s">
        <v>49</v>
      </c>
      <c r="E31" t="s">
        <v>90</v>
      </c>
      <c r="F31" t="s">
        <v>125</v>
      </c>
    </row>
    <row r="32" spans="1:6" x14ac:dyDescent="0.45">
      <c r="A32" s="72">
        <v>30</v>
      </c>
      <c r="B32" t="s">
        <v>60</v>
      </c>
      <c r="C32">
        <v>111.99</v>
      </c>
      <c r="D32" t="s">
        <v>65</v>
      </c>
      <c r="E32" t="s">
        <v>119</v>
      </c>
      <c r="F32" t="s">
        <v>125</v>
      </c>
    </row>
    <row r="33" spans="1:6" x14ac:dyDescent="0.45">
      <c r="A33" s="72">
        <v>31</v>
      </c>
      <c r="B33" t="s">
        <v>60</v>
      </c>
      <c r="C33">
        <v>84.99</v>
      </c>
      <c r="D33" t="s">
        <v>120</v>
      </c>
      <c r="E33" t="s">
        <v>121</v>
      </c>
      <c r="F33" t="s">
        <v>125</v>
      </c>
    </row>
    <row r="34" spans="1:6" x14ac:dyDescent="0.45">
      <c r="A34" s="72">
        <v>32</v>
      </c>
      <c r="B34" t="s">
        <v>62</v>
      </c>
      <c r="C34">
        <v>158</v>
      </c>
      <c r="D34" t="s">
        <v>57</v>
      </c>
      <c r="E34" t="s">
        <v>63</v>
      </c>
      <c r="F34" t="s">
        <v>125</v>
      </c>
    </row>
    <row r="35" spans="1:6" x14ac:dyDescent="0.45">
      <c r="A35" s="72">
        <v>33</v>
      </c>
      <c r="B35" t="s">
        <v>62</v>
      </c>
      <c r="C35">
        <v>158</v>
      </c>
      <c r="D35" t="s">
        <v>76</v>
      </c>
      <c r="E35" t="s">
        <v>93</v>
      </c>
      <c r="F35" t="s">
        <v>125</v>
      </c>
    </row>
    <row r="36" spans="1:6" x14ac:dyDescent="0.45">
      <c r="A36" s="72">
        <v>34</v>
      </c>
      <c r="B36" t="s">
        <v>64</v>
      </c>
      <c r="C36">
        <v>149</v>
      </c>
      <c r="D36" t="s">
        <v>57</v>
      </c>
      <c r="E36" t="s">
        <v>94</v>
      </c>
      <c r="F36" t="s">
        <v>125</v>
      </c>
    </row>
    <row r="37" spans="1:6" x14ac:dyDescent="0.45">
      <c r="A37" s="72">
        <v>35</v>
      </c>
      <c r="B37" t="s">
        <v>64</v>
      </c>
      <c r="C37">
        <v>149</v>
      </c>
      <c r="D37" t="s">
        <v>76</v>
      </c>
      <c r="E37" t="s">
        <v>122</v>
      </c>
      <c r="F37" t="s">
        <v>125</v>
      </c>
    </row>
    <row r="38" spans="1:6" x14ac:dyDescent="0.45">
      <c r="A38" s="72">
        <v>36</v>
      </c>
      <c r="B38" t="s">
        <v>64</v>
      </c>
      <c r="C38">
        <v>200.02</v>
      </c>
      <c r="D38" t="s">
        <v>84</v>
      </c>
      <c r="E38" t="s">
        <v>109</v>
      </c>
      <c r="F38" t="s">
        <v>125</v>
      </c>
    </row>
    <row r="39" spans="1:6" x14ac:dyDescent="0.45">
      <c r="A39" s="72">
        <v>37</v>
      </c>
      <c r="B39" t="s">
        <v>67</v>
      </c>
      <c r="C39">
        <v>289</v>
      </c>
      <c r="D39" t="s">
        <v>57</v>
      </c>
      <c r="E39" t="s">
        <v>68</v>
      </c>
      <c r="F39" t="s">
        <v>125</v>
      </c>
    </row>
    <row r="40" spans="1:6" x14ac:dyDescent="0.45">
      <c r="A40" s="72">
        <v>38</v>
      </c>
      <c r="B40" t="s">
        <v>67</v>
      </c>
      <c r="C40">
        <v>279</v>
      </c>
      <c r="D40" t="s">
        <v>76</v>
      </c>
      <c r="E40" t="s">
        <v>95</v>
      </c>
      <c r="F40" t="s">
        <v>125</v>
      </c>
    </row>
    <row r="41" spans="1:6" x14ac:dyDescent="0.45">
      <c r="A41" s="72">
        <v>39</v>
      </c>
      <c r="B41" t="s">
        <v>67</v>
      </c>
      <c r="C41">
        <v>315.01</v>
      </c>
      <c r="D41" t="s">
        <v>65</v>
      </c>
      <c r="E41" t="s">
        <v>110</v>
      </c>
      <c r="F41" t="s">
        <v>125</v>
      </c>
    </row>
    <row r="42" spans="1:6" x14ac:dyDescent="0.45">
      <c r="A42" s="72">
        <v>40</v>
      </c>
      <c r="B42" t="s">
        <v>67</v>
      </c>
      <c r="C42">
        <v>339.09</v>
      </c>
      <c r="D42" t="s">
        <v>96</v>
      </c>
      <c r="E42" t="s">
        <v>97</v>
      </c>
      <c r="F42" t="s">
        <v>125</v>
      </c>
    </row>
    <row r="43" spans="1:6" x14ac:dyDescent="0.45">
      <c r="A43" s="72">
        <v>41</v>
      </c>
      <c r="B43" t="s">
        <v>69</v>
      </c>
      <c r="C43">
        <v>765</v>
      </c>
      <c r="D43" t="s">
        <v>57</v>
      </c>
      <c r="E43" t="s">
        <v>98</v>
      </c>
      <c r="F43" t="s">
        <v>125</v>
      </c>
    </row>
    <row r="44" spans="1:6" x14ac:dyDescent="0.45">
      <c r="A44" s="72">
        <v>42</v>
      </c>
      <c r="B44" t="s">
        <v>69</v>
      </c>
      <c r="C44">
        <v>613.64</v>
      </c>
      <c r="D44" t="s">
        <v>49</v>
      </c>
      <c r="E44" t="s">
        <v>70</v>
      </c>
      <c r="F44" t="s">
        <v>125</v>
      </c>
    </row>
    <row r="45" spans="1:6" x14ac:dyDescent="0.45">
      <c r="A45" s="72">
        <v>43</v>
      </c>
      <c r="B45" t="s">
        <v>69</v>
      </c>
      <c r="C45">
        <v>1047.78</v>
      </c>
      <c r="D45" t="s">
        <v>65</v>
      </c>
      <c r="E45" t="s">
        <v>99</v>
      </c>
      <c r="F45" t="s">
        <v>125</v>
      </c>
    </row>
    <row r="46" spans="1:6" x14ac:dyDescent="0.45">
      <c r="A46" s="72">
        <v>44</v>
      </c>
      <c r="B46" t="s">
        <v>71</v>
      </c>
      <c r="C46">
        <v>379</v>
      </c>
      <c r="D46" t="s">
        <v>57</v>
      </c>
      <c r="E46" t="s">
        <v>123</v>
      </c>
      <c r="F46" t="s">
        <v>125</v>
      </c>
    </row>
    <row r="47" spans="1:6" x14ac:dyDescent="0.45">
      <c r="A47" s="72">
        <v>45</v>
      </c>
      <c r="B47" t="s">
        <v>71</v>
      </c>
      <c r="C47">
        <v>470.43</v>
      </c>
      <c r="D47" t="s">
        <v>49</v>
      </c>
      <c r="E47" t="s">
        <v>111</v>
      </c>
      <c r="F47" t="s">
        <v>125</v>
      </c>
    </row>
    <row r="48" spans="1:6" x14ac:dyDescent="0.45">
      <c r="A48" s="72">
        <v>46</v>
      </c>
      <c r="B48" t="s">
        <v>71</v>
      </c>
      <c r="C48">
        <v>445.81</v>
      </c>
      <c r="D48" t="s">
        <v>65</v>
      </c>
      <c r="E48" t="s">
        <v>72</v>
      </c>
      <c r="F48" t="s">
        <v>125</v>
      </c>
    </row>
    <row r="49" spans="1:6" x14ac:dyDescent="0.45">
      <c r="A49" s="72">
        <v>47</v>
      </c>
      <c r="B49" t="s">
        <v>73</v>
      </c>
      <c r="C49">
        <v>145</v>
      </c>
      <c r="D49" t="s">
        <v>57</v>
      </c>
      <c r="E49" t="s">
        <v>100</v>
      </c>
      <c r="F49" t="s">
        <v>125</v>
      </c>
    </row>
    <row r="50" spans="1:6" x14ac:dyDescent="0.45">
      <c r="A50" s="72">
        <v>48</v>
      </c>
      <c r="B50" t="s">
        <v>73</v>
      </c>
      <c r="C50">
        <v>155.99</v>
      </c>
      <c r="D50" t="s">
        <v>49</v>
      </c>
      <c r="E50" t="s">
        <v>74</v>
      </c>
      <c r="F50" t="s">
        <v>125</v>
      </c>
    </row>
    <row r="51" spans="1:6" x14ac:dyDescent="0.45">
      <c r="A51" s="72">
        <v>49</v>
      </c>
      <c r="B51" t="s">
        <v>73</v>
      </c>
      <c r="C51">
        <v>398.95</v>
      </c>
      <c r="D51" t="s">
        <v>101</v>
      </c>
      <c r="E51" t="s">
        <v>102</v>
      </c>
      <c r="F51" t="s">
        <v>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7"/>
  <sheetViews>
    <sheetView workbookViewId="0">
      <selection sqref="A1:F17"/>
    </sheetView>
  </sheetViews>
  <sheetFormatPr defaultRowHeight="14.25" x14ac:dyDescent="0.45"/>
  <cols>
    <col min="1" max="1" width="2.73046875" bestFit="1" customWidth="1"/>
    <col min="2" max="2" width="68.19921875" bestFit="1" customWidth="1"/>
    <col min="3" max="3" width="12.59765625" bestFit="1" customWidth="1"/>
    <col min="4" max="4" width="14.46484375" bestFit="1" customWidth="1"/>
    <col min="5" max="5" width="105.9296875" bestFit="1" customWidth="1"/>
    <col min="6" max="6" width="17.9296875" bestFit="1" customWidth="1"/>
  </cols>
  <sheetData>
    <row r="1" spans="1:6" x14ac:dyDescent="0.45">
      <c r="B1" s="73" t="s">
        <v>24</v>
      </c>
      <c r="C1" s="73" t="s">
        <v>26</v>
      </c>
      <c r="D1" s="73" t="s">
        <v>27</v>
      </c>
      <c r="E1" s="73" t="s">
        <v>39</v>
      </c>
      <c r="F1" s="73" t="s">
        <v>40</v>
      </c>
    </row>
    <row r="2" spans="1:6" x14ac:dyDescent="0.45">
      <c r="A2" s="73">
        <v>0</v>
      </c>
      <c r="B2" t="s">
        <v>41</v>
      </c>
      <c r="C2">
        <v>5.88</v>
      </c>
      <c r="D2" t="s">
        <v>57</v>
      </c>
      <c r="E2" t="s">
        <v>75</v>
      </c>
      <c r="F2" t="s">
        <v>130</v>
      </c>
    </row>
    <row r="3" spans="1:6" x14ac:dyDescent="0.45">
      <c r="A3" s="73">
        <v>1</v>
      </c>
      <c r="B3" t="s">
        <v>45</v>
      </c>
      <c r="C3">
        <v>8.36</v>
      </c>
      <c r="D3" t="s">
        <v>49</v>
      </c>
      <c r="E3" t="s">
        <v>50</v>
      </c>
      <c r="F3" t="s">
        <v>130</v>
      </c>
    </row>
    <row r="4" spans="1:6" x14ac:dyDescent="0.45">
      <c r="A4" s="73">
        <v>2</v>
      </c>
      <c r="B4" t="s">
        <v>48</v>
      </c>
      <c r="C4">
        <v>8.9</v>
      </c>
      <c r="D4" t="s">
        <v>57</v>
      </c>
      <c r="E4" t="s">
        <v>112</v>
      </c>
      <c r="F4" t="s">
        <v>130</v>
      </c>
    </row>
    <row r="5" spans="1:6" x14ac:dyDescent="0.45">
      <c r="A5" s="73">
        <v>3</v>
      </c>
      <c r="B5" t="s">
        <v>51</v>
      </c>
      <c r="C5">
        <v>2.1</v>
      </c>
      <c r="D5" t="s">
        <v>49</v>
      </c>
      <c r="E5" t="s">
        <v>52</v>
      </c>
      <c r="F5" t="s">
        <v>130</v>
      </c>
    </row>
    <row r="6" spans="1:6" x14ac:dyDescent="0.45">
      <c r="A6" s="73">
        <v>4</v>
      </c>
      <c r="B6" t="s">
        <v>53</v>
      </c>
      <c r="C6">
        <v>2.98</v>
      </c>
      <c r="D6" t="s">
        <v>57</v>
      </c>
      <c r="E6" t="s">
        <v>104</v>
      </c>
      <c r="F6" t="s">
        <v>130</v>
      </c>
    </row>
    <row r="7" spans="1:6" x14ac:dyDescent="0.45">
      <c r="A7" s="73">
        <v>5</v>
      </c>
      <c r="B7" t="s">
        <v>56</v>
      </c>
      <c r="C7">
        <v>1.1499999999999999</v>
      </c>
      <c r="D7" t="s">
        <v>57</v>
      </c>
      <c r="E7" t="s">
        <v>58</v>
      </c>
      <c r="F7" t="s">
        <v>130</v>
      </c>
    </row>
    <row r="8" spans="1:6" x14ac:dyDescent="0.45">
      <c r="A8" s="73">
        <v>6</v>
      </c>
      <c r="B8" t="s">
        <v>59</v>
      </c>
      <c r="C8">
        <v>3.98</v>
      </c>
      <c r="D8" t="s">
        <v>49</v>
      </c>
      <c r="E8" t="s">
        <v>52</v>
      </c>
      <c r="F8" t="s">
        <v>130</v>
      </c>
    </row>
    <row r="9" spans="1:6" x14ac:dyDescent="0.45">
      <c r="A9" s="73">
        <v>7</v>
      </c>
      <c r="B9" t="s">
        <v>105</v>
      </c>
      <c r="C9">
        <v>4.5999999999999996</v>
      </c>
      <c r="D9" t="s">
        <v>57</v>
      </c>
      <c r="E9" t="s">
        <v>106</v>
      </c>
      <c r="F9" t="s">
        <v>130</v>
      </c>
    </row>
    <row r="10" spans="1:6" x14ac:dyDescent="0.45">
      <c r="A10" s="73">
        <v>8</v>
      </c>
      <c r="B10" t="s">
        <v>107</v>
      </c>
      <c r="C10">
        <v>1.6</v>
      </c>
      <c r="D10" t="s">
        <v>57</v>
      </c>
      <c r="E10" t="s">
        <v>108</v>
      </c>
      <c r="F10" t="s">
        <v>130</v>
      </c>
    </row>
    <row r="11" spans="1:6" x14ac:dyDescent="0.45">
      <c r="A11" s="73">
        <v>9</v>
      </c>
      <c r="B11" t="s">
        <v>60</v>
      </c>
      <c r="C11">
        <v>84.99</v>
      </c>
      <c r="D11" t="s">
        <v>49</v>
      </c>
      <c r="E11" t="s">
        <v>90</v>
      </c>
      <c r="F11" t="s">
        <v>130</v>
      </c>
    </row>
    <row r="12" spans="1:6" x14ac:dyDescent="0.45">
      <c r="A12" s="73">
        <v>10</v>
      </c>
      <c r="B12" t="s">
        <v>62</v>
      </c>
      <c r="C12">
        <v>158</v>
      </c>
      <c r="D12" t="s">
        <v>57</v>
      </c>
      <c r="E12" t="s">
        <v>63</v>
      </c>
      <c r="F12" t="s">
        <v>130</v>
      </c>
    </row>
    <row r="13" spans="1:6" x14ac:dyDescent="0.45">
      <c r="A13" s="73">
        <v>11</v>
      </c>
      <c r="B13" t="s">
        <v>64</v>
      </c>
      <c r="C13">
        <v>149</v>
      </c>
      <c r="D13" t="s">
        <v>57</v>
      </c>
      <c r="E13" t="s">
        <v>94</v>
      </c>
      <c r="F13" t="s">
        <v>130</v>
      </c>
    </row>
    <row r="14" spans="1:6" x14ac:dyDescent="0.45">
      <c r="A14" s="73">
        <v>12</v>
      </c>
      <c r="B14" t="s">
        <v>67</v>
      </c>
      <c r="C14">
        <v>289</v>
      </c>
      <c r="D14" t="s">
        <v>57</v>
      </c>
      <c r="E14" t="s">
        <v>68</v>
      </c>
      <c r="F14" t="s">
        <v>130</v>
      </c>
    </row>
    <row r="15" spans="1:6" x14ac:dyDescent="0.45">
      <c r="A15" s="73">
        <v>13</v>
      </c>
      <c r="B15" t="s">
        <v>69</v>
      </c>
      <c r="C15">
        <v>613.64</v>
      </c>
      <c r="D15" t="s">
        <v>49</v>
      </c>
      <c r="E15" t="s">
        <v>70</v>
      </c>
      <c r="F15" t="s">
        <v>130</v>
      </c>
    </row>
    <row r="16" spans="1:6" x14ac:dyDescent="0.45">
      <c r="A16" s="73">
        <v>14</v>
      </c>
      <c r="B16" t="s">
        <v>71</v>
      </c>
      <c r="C16">
        <v>379</v>
      </c>
      <c r="D16" t="s">
        <v>49</v>
      </c>
      <c r="E16" t="s">
        <v>111</v>
      </c>
      <c r="F16" t="s">
        <v>130</v>
      </c>
    </row>
    <row r="17" spans="1:6" x14ac:dyDescent="0.45">
      <c r="A17" s="73">
        <v>15</v>
      </c>
      <c r="B17" t="s">
        <v>73</v>
      </c>
      <c r="C17">
        <v>145</v>
      </c>
      <c r="D17" t="s">
        <v>49</v>
      </c>
      <c r="E17" t="s">
        <v>74</v>
      </c>
      <c r="F17" t="s">
        <v>131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49"/>
  <sheetViews>
    <sheetView workbookViewId="0">
      <selection sqref="A1:F49"/>
    </sheetView>
  </sheetViews>
  <sheetFormatPr defaultRowHeight="14.25" x14ac:dyDescent="0.45"/>
  <cols>
    <col min="1" max="1" width="2.73046875" bestFit="1" customWidth="1"/>
    <col min="2" max="2" width="68.19921875" bestFit="1" customWidth="1"/>
    <col min="3" max="3" width="12.59765625" bestFit="1" customWidth="1"/>
    <col min="4" max="4" width="19.3984375" bestFit="1" customWidth="1"/>
    <col min="5" max="5" width="142.06640625" bestFit="1" customWidth="1"/>
    <col min="6" max="6" width="17.9296875" bestFit="1" customWidth="1"/>
  </cols>
  <sheetData>
    <row r="1" spans="1:6" x14ac:dyDescent="0.45">
      <c r="B1" s="73" t="s">
        <v>24</v>
      </c>
      <c r="C1" s="73" t="s">
        <v>26</v>
      </c>
      <c r="D1" s="73" t="s">
        <v>27</v>
      </c>
      <c r="E1" s="73" t="s">
        <v>39</v>
      </c>
      <c r="F1" s="73" t="s">
        <v>40</v>
      </c>
    </row>
    <row r="2" spans="1:6" x14ac:dyDescent="0.45">
      <c r="A2" s="73">
        <v>0</v>
      </c>
      <c r="B2" t="s">
        <v>41</v>
      </c>
      <c r="C2">
        <v>7.63</v>
      </c>
      <c r="D2" t="s">
        <v>57</v>
      </c>
      <c r="E2" t="s">
        <v>75</v>
      </c>
      <c r="F2" t="s">
        <v>130</v>
      </c>
    </row>
    <row r="3" spans="1:6" x14ac:dyDescent="0.45">
      <c r="A3" s="73">
        <v>1</v>
      </c>
      <c r="B3" t="s">
        <v>41</v>
      </c>
      <c r="C3">
        <v>5.99</v>
      </c>
      <c r="D3" t="s">
        <v>76</v>
      </c>
      <c r="E3" t="s">
        <v>77</v>
      </c>
      <c r="F3" t="s">
        <v>130</v>
      </c>
    </row>
    <row r="4" spans="1:6" x14ac:dyDescent="0.45">
      <c r="A4" s="73">
        <v>2</v>
      </c>
      <c r="B4" t="s">
        <v>41</v>
      </c>
      <c r="C4">
        <v>5.88</v>
      </c>
      <c r="D4" t="s">
        <v>78</v>
      </c>
      <c r="E4" t="s">
        <v>79</v>
      </c>
      <c r="F4" t="s">
        <v>130</v>
      </c>
    </row>
    <row r="5" spans="1:6" x14ac:dyDescent="0.45">
      <c r="A5" s="73">
        <v>3</v>
      </c>
      <c r="B5" t="s">
        <v>41</v>
      </c>
      <c r="C5">
        <v>7.24</v>
      </c>
      <c r="D5" t="s">
        <v>132</v>
      </c>
      <c r="E5" t="s">
        <v>133</v>
      </c>
      <c r="F5" t="s">
        <v>130</v>
      </c>
    </row>
    <row r="6" spans="1:6" x14ac:dyDescent="0.45">
      <c r="A6" s="73">
        <v>4</v>
      </c>
      <c r="B6" t="s">
        <v>45</v>
      </c>
      <c r="C6">
        <v>11.91</v>
      </c>
      <c r="D6" t="s">
        <v>57</v>
      </c>
      <c r="E6" t="s">
        <v>80</v>
      </c>
      <c r="F6" t="s">
        <v>130</v>
      </c>
    </row>
    <row r="7" spans="1:6" x14ac:dyDescent="0.45">
      <c r="A7" s="73">
        <v>5</v>
      </c>
      <c r="B7" t="s">
        <v>45</v>
      </c>
      <c r="C7">
        <v>10.47</v>
      </c>
      <c r="D7" t="s">
        <v>46</v>
      </c>
      <c r="E7" t="s">
        <v>47</v>
      </c>
      <c r="F7" t="s">
        <v>130</v>
      </c>
    </row>
    <row r="8" spans="1:6" x14ac:dyDescent="0.45">
      <c r="A8" s="73">
        <v>6</v>
      </c>
      <c r="B8" t="s">
        <v>45</v>
      </c>
      <c r="C8">
        <v>8.36</v>
      </c>
      <c r="D8" t="s">
        <v>42</v>
      </c>
      <c r="E8" t="s">
        <v>81</v>
      </c>
      <c r="F8" t="s">
        <v>130</v>
      </c>
    </row>
    <row r="9" spans="1:6" x14ac:dyDescent="0.45">
      <c r="A9" s="73">
        <v>7</v>
      </c>
      <c r="B9" t="s">
        <v>45</v>
      </c>
      <c r="C9">
        <v>98.99</v>
      </c>
      <c r="D9" t="s">
        <v>49</v>
      </c>
      <c r="E9" t="s">
        <v>50</v>
      </c>
      <c r="F9" t="s">
        <v>130</v>
      </c>
    </row>
    <row r="10" spans="1:6" x14ac:dyDescent="0.45">
      <c r="A10" s="73">
        <v>8</v>
      </c>
      <c r="B10" t="s">
        <v>48</v>
      </c>
      <c r="C10">
        <v>20.62</v>
      </c>
      <c r="D10" t="s">
        <v>57</v>
      </c>
      <c r="E10" t="s">
        <v>112</v>
      </c>
      <c r="F10" t="s">
        <v>130</v>
      </c>
    </row>
    <row r="11" spans="1:6" x14ac:dyDescent="0.45">
      <c r="A11" s="73">
        <v>9</v>
      </c>
      <c r="B11" t="s">
        <v>48</v>
      </c>
      <c r="C11">
        <v>17.55</v>
      </c>
      <c r="D11" t="s">
        <v>87</v>
      </c>
      <c r="E11" t="s">
        <v>113</v>
      </c>
      <c r="F11" t="s">
        <v>130</v>
      </c>
    </row>
    <row r="12" spans="1:6" x14ac:dyDescent="0.45">
      <c r="A12" s="73">
        <v>10</v>
      </c>
      <c r="B12" t="s">
        <v>48</v>
      </c>
      <c r="C12">
        <v>8.9</v>
      </c>
      <c r="D12" t="s">
        <v>82</v>
      </c>
      <c r="E12" t="s">
        <v>83</v>
      </c>
      <c r="F12" t="s">
        <v>130</v>
      </c>
    </row>
    <row r="13" spans="1:6" x14ac:dyDescent="0.45">
      <c r="A13" s="73">
        <v>11</v>
      </c>
      <c r="B13" t="s">
        <v>48</v>
      </c>
      <c r="C13">
        <v>24.99</v>
      </c>
      <c r="D13" t="s">
        <v>114</v>
      </c>
      <c r="E13" t="s">
        <v>115</v>
      </c>
      <c r="F13" t="s">
        <v>130</v>
      </c>
    </row>
    <row r="14" spans="1:6" x14ac:dyDescent="0.45">
      <c r="A14" s="73">
        <v>12</v>
      </c>
      <c r="B14" t="s">
        <v>48</v>
      </c>
      <c r="C14">
        <v>100</v>
      </c>
      <c r="D14" t="s">
        <v>134</v>
      </c>
      <c r="E14" t="s">
        <v>135</v>
      </c>
      <c r="F14" t="s">
        <v>130</v>
      </c>
    </row>
    <row r="15" spans="1:6" x14ac:dyDescent="0.45">
      <c r="A15" s="73">
        <v>13</v>
      </c>
      <c r="B15" t="s">
        <v>51</v>
      </c>
      <c r="C15">
        <v>3.98</v>
      </c>
      <c r="D15" t="s">
        <v>57</v>
      </c>
      <c r="E15" t="s">
        <v>86</v>
      </c>
      <c r="F15" t="s">
        <v>130</v>
      </c>
    </row>
    <row r="16" spans="1:6" x14ac:dyDescent="0.45">
      <c r="A16" s="73">
        <v>14</v>
      </c>
      <c r="B16" t="s">
        <v>51</v>
      </c>
      <c r="C16">
        <v>5.99</v>
      </c>
      <c r="D16" t="s">
        <v>49</v>
      </c>
      <c r="E16" t="s">
        <v>52</v>
      </c>
      <c r="F16" t="s">
        <v>130</v>
      </c>
    </row>
    <row r="17" spans="1:6" x14ac:dyDescent="0.45">
      <c r="A17" s="73">
        <v>15</v>
      </c>
      <c r="B17" t="s">
        <v>51</v>
      </c>
      <c r="C17">
        <v>2.1</v>
      </c>
      <c r="D17" t="s">
        <v>87</v>
      </c>
      <c r="E17" t="s">
        <v>88</v>
      </c>
      <c r="F17" t="s">
        <v>130</v>
      </c>
    </row>
    <row r="18" spans="1:6" x14ac:dyDescent="0.45">
      <c r="A18" s="73">
        <v>16</v>
      </c>
      <c r="B18" t="s">
        <v>51</v>
      </c>
      <c r="C18">
        <v>5.99</v>
      </c>
      <c r="D18" t="s">
        <v>76</v>
      </c>
      <c r="E18" t="s">
        <v>117</v>
      </c>
      <c r="F18" t="s">
        <v>130</v>
      </c>
    </row>
    <row r="19" spans="1:6" x14ac:dyDescent="0.45">
      <c r="A19" s="73">
        <v>17</v>
      </c>
      <c r="B19" t="s">
        <v>53</v>
      </c>
      <c r="C19">
        <v>2.98</v>
      </c>
      <c r="D19" t="s">
        <v>57</v>
      </c>
      <c r="E19" t="s">
        <v>104</v>
      </c>
      <c r="F19" t="s">
        <v>130</v>
      </c>
    </row>
    <row r="20" spans="1:6" x14ac:dyDescent="0.45">
      <c r="A20" s="73">
        <v>18</v>
      </c>
      <c r="B20" t="s">
        <v>53</v>
      </c>
      <c r="C20">
        <v>3.66</v>
      </c>
      <c r="D20" t="s">
        <v>78</v>
      </c>
      <c r="E20" t="s">
        <v>126</v>
      </c>
      <c r="F20" t="s">
        <v>130</v>
      </c>
    </row>
    <row r="21" spans="1:6" x14ac:dyDescent="0.45">
      <c r="A21" s="73">
        <v>19</v>
      </c>
      <c r="B21" t="s">
        <v>53</v>
      </c>
      <c r="C21">
        <v>2.98</v>
      </c>
      <c r="D21" t="s">
        <v>54</v>
      </c>
      <c r="E21" t="s">
        <v>55</v>
      </c>
      <c r="F21" t="s">
        <v>130</v>
      </c>
    </row>
    <row r="22" spans="1:6" x14ac:dyDescent="0.45">
      <c r="A22" s="73">
        <v>20</v>
      </c>
      <c r="B22" t="s">
        <v>53</v>
      </c>
      <c r="C22">
        <v>3.6</v>
      </c>
      <c r="D22" t="s">
        <v>127</v>
      </c>
      <c r="E22" t="s">
        <v>128</v>
      </c>
      <c r="F22" t="s">
        <v>130</v>
      </c>
    </row>
    <row r="23" spans="1:6" x14ac:dyDescent="0.45">
      <c r="A23" s="73">
        <v>21</v>
      </c>
      <c r="B23" t="s">
        <v>56</v>
      </c>
      <c r="C23">
        <v>1.1499999999999999</v>
      </c>
      <c r="D23" t="s">
        <v>57</v>
      </c>
      <c r="E23" t="s">
        <v>58</v>
      </c>
      <c r="F23" t="s">
        <v>130</v>
      </c>
    </row>
    <row r="24" spans="1:6" x14ac:dyDescent="0.45">
      <c r="A24" s="73">
        <v>22</v>
      </c>
      <c r="B24" t="s">
        <v>59</v>
      </c>
      <c r="C24">
        <v>3.98</v>
      </c>
      <c r="D24" t="s">
        <v>57</v>
      </c>
      <c r="E24" t="s">
        <v>86</v>
      </c>
      <c r="F24" t="s">
        <v>130</v>
      </c>
    </row>
    <row r="25" spans="1:6" x14ac:dyDescent="0.45">
      <c r="A25" s="73">
        <v>23</v>
      </c>
      <c r="B25" t="s">
        <v>59</v>
      </c>
      <c r="C25">
        <v>5.99</v>
      </c>
      <c r="D25" t="s">
        <v>49</v>
      </c>
      <c r="E25" t="s">
        <v>52</v>
      </c>
      <c r="F25" t="s">
        <v>130</v>
      </c>
    </row>
    <row r="26" spans="1:6" x14ac:dyDescent="0.45">
      <c r="A26" s="73">
        <v>24</v>
      </c>
      <c r="B26" t="s">
        <v>59</v>
      </c>
      <c r="C26">
        <v>5.99</v>
      </c>
      <c r="D26" t="s">
        <v>76</v>
      </c>
      <c r="E26" t="s">
        <v>89</v>
      </c>
      <c r="F26" t="s">
        <v>130</v>
      </c>
    </row>
    <row r="27" spans="1:6" x14ac:dyDescent="0.45">
      <c r="A27" s="73">
        <v>25</v>
      </c>
      <c r="B27" t="s">
        <v>105</v>
      </c>
      <c r="C27">
        <v>4.5999999999999996</v>
      </c>
      <c r="D27" t="s">
        <v>57</v>
      </c>
      <c r="E27" t="s">
        <v>106</v>
      </c>
      <c r="F27" t="s">
        <v>130</v>
      </c>
    </row>
    <row r="28" spans="1:6" x14ac:dyDescent="0.45">
      <c r="A28" s="73">
        <v>26</v>
      </c>
      <c r="B28" t="s">
        <v>105</v>
      </c>
      <c r="C28">
        <v>5.99</v>
      </c>
      <c r="D28" t="s">
        <v>76</v>
      </c>
      <c r="E28" t="s">
        <v>118</v>
      </c>
      <c r="F28" t="s">
        <v>130</v>
      </c>
    </row>
    <row r="29" spans="1:6" x14ac:dyDescent="0.45">
      <c r="A29" s="73">
        <v>27</v>
      </c>
      <c r="B29" t="s">
        <v>107</v>
      </c>
      <c r="C29">
        <v>1.6</v>
      </c>
      <c r="D29" t="s">
        <v>57</v>
      </c>
      <c r="E29" t="s">
        <v>108</v>
      </c>
      <c r="F29" t="s">
        <v>130</v>
      </c>
    </row>
    <row r="30" spans="1:6" x14ac:dyDescent="0.45">
      <c r="A30" s="73">
        <v>28</v>
      </c>
      <c r="B30" t="s">
        <v>60</v>
      </c>
      <c r="C30">
        <v>118</v>
      </c>
      <c r="D30" t="s">
        <v>57</v>
      </c>
      <c r="E30" t="s">
        <v>129</v>
      </c>
      <c r="F30" t="s">
        <v>130</v>
      </c>
    </row>
    <row r="31" spans="1:6" x14ac:dyDescent="0.45">
      <c r="A31" s="73">
        <v>29</v>
      </c>
      <c r="B31" t="s">
        <v>60</v>
      </c>
      <c r="C31">
        <v>114</v>
      </c>
      <c r="D31" t="s">
        <v>49</v>
      </c>
      <c r="E31" t="s">
        <v>90</v>
      </c>
      <c r="F31" t="s">
        <v>130</v>
      </c>
    </row>
    <row r="32" spans="1:6" x14ac:dyDescent="0.45">
      <c r="A32" s="73">
        <v>30</v>
      </c>
      <c r="B32" t="s">
        <v>60</v>
      </c>
      <c r="C32">
        <v>111.99</v>
      </c>
      <c r="D32" t="s">
        <v>65</v>
      </c>
      <c r="E32" t="s">
        <v>119</v>
      </c>
      <c r="F32" t="s">
        <v>130</v>
      </c>
    </row>
    <row r="33" spans="1:6" x14ac:dyDescent="0.45">
      <c r="A33" s="73">
        <v>31</v>
      </c>
      <c r="B33" t="s">
        <v>60</v>
      </c>
      <c r="C33">
        <v>84.99</v>
      </c>
      <c r="D33" t="s">
        <v>120</v>
      </c>
      <c r="E33" t="s">
        <v>121</v>
      </c>
      <c r="F33" t="s">
        <v>130</v>
      </c>
    </row>
    <row r="34" spans="1:6" x14ac:dyDescent="0.45">
      <c r="A34" s="73">
        <v>32</v>
      </c>
      <c r="B34" t="s">
        <v>60</v>
      </c>
      <c r="C34">
        <v>117</v>
      </c>
      <c r="D34" t="s">
        <v>136</v>
      </c>
      <c r="E34" t="s">
        <v>137</v>
      </c>
      <c r="F34" t="s">
        <v>130</v>
      </c>
    </row>
    <row r="35" spans="1:6" x14ac:dyDescent="0.45">
      <c r="A35" s="73">
        <v>33</v>
      </c>
      <c r="B35" t="s">
        <v>62</v>
      </c>
      <c r="C35">
        <v>158</v>
      </c>
      <c r="D35" t="s">
        <v>57</v>
      </c>
      <c r="E35" t="s">
        <v>63</v>
      </c>
      <c r="F35" t="s">
        <v>130</v>
      </c>
    </row>
    <row r="36" spans="1:6" x14ac:dyDescent="0.45">
      <c r="A36" s="73">
        <v>34</v>
      </c>
      <c r="B36" t="s">
        <v>62</v>
      </c>
      <c r="C36">
        <v>159</v>
      </c>
      <c r="D36" t="s">
        <v>76</v>
      </c>
      <c r="E36" t="s">
        <v>93</v>
      </c>
      <c r="F36" t="s">
        <v>130</v>
      </c>
    </row>
    <row r="37" spans="1:6" x14ac:dyDescent="0.45">
      <c r="A37" s="73">
        <v>35</v>
      </c>
      <c r="B37" t="s">
        <v>64</v>
      </c>
      <c r="C37">
        <v>149</v>
      </c>
      <c r="D37" t="s">
        <v>57</v>
      </c>
      <c r="E37" t="s">
        <v>94</v>
      </c>
      <c r="F37" t="s">
        <v>130</v>
      </c>
    </row>
    <row r="38" spans="1:6" x14ac:dyDescent="0.45">
      <c r="A38" s="73">
        <v>36</v>
      </c>
      <c r="B38" t="s">
        <v>67</v>
      </c>
      <c r="C38">
        <v>289</v>
      </c>
      <c r="D38" t="s">
        <v>57</v>
      </c>
      <c r="E38" t="s">
        <v>68</v>
      </c>
      <c r="F38" t="s">
        <v>130</v>
      </c>
    </row>
    <row r="39" spans="1:6" x14ac:dyDescent="0.45">
      <c r="A39" s="73">
        <v>37</v>
      </c>
      <c r="B39" t="s">
        <v>67</v>
      </c>
      <c r="C39">
        <v>289</v>
      </c>
      <c r="D39" t="s">
        <v>76</v>
      </c>
      <c r="E39" t="s">
        <v>95</v>
      </c>
      <c r="F39" t="s">
        <v>130</v>
      </c>
    </row>
    <row r="40" spans="1:6" x14ac:dyDescent="0.45">
      <c r="A40" s="73">
        <v>38</v>
      </c>
      <c r="B40" t="s">
        <v>67</v>
      </c>
      <c r="C40">
        <v>339.09</v>
      </c>
      <c r="D40" t="s">
        <v>96</v>
      </c>
      <c r="E40" t="s">
        <v>97</v>
      </c>
      <c r="F40" t="s">
        <v>130</v>
      </c>
    </row>
    <row r="41" spans="1:6" x14ac:dyDescent="0.45">
      <c r="A41" s="73">
        <v>39</v>
      </c>
      <c r="B41" t="s">
        <v>69</v>
      </c>
      <c r="C41">
        <v>613.64</v>
      </c>
      <c r="D41" t="s">
        <v>49</v>
      </c>
      <c r="E41" t="s">
        <v>70</v>
      </c>
      <c r="F41" t="s">
        <v>130</v>
      </c>
    </row>
    <row r="42" spans="1:6" x14ac:dyDescent="0.45">
      <c r="A42" s="73">
        <v>40</v>
      </c>
      <c r="B42" t="s">
        <v>69</v>
      </c>
      <c r="C42">
        <v>1047.78</v>
      </c>
      <c r="D42" t="s">
        <v>65</v>
      </c>
      <c r="E42" t="s">
        <v>99</v>
      </c>
      <c r="F42" t="s">
        <v>130</v>
      </c>
    </row>
    <row r="43" spans="1:6" x14ac:dyDescent="0.45">
      <c r="A43" s="73">
        <v>41</v>
      </c>
      <c r="B43" t="s">
        <v>71</v>
      </c>
      <c r="C43">
        <v>379</v>
      </c>
      <c r="D43" t="s">
        <v>57</v>
      </c>
      <c r="E43" t="s">
        <v>123</v>
      </c>
      <c r="F43" t="s">
        <v>130</v>
      </c>
    </row>
    <row r="44" spans="1:6" x14ac:dyDescent="0.45">
      <c r="A44" s="73">
        <v>42</v>
      </c>
      <c r="B44" t="s">
        <v>71</v>
      </c>
      <c r="C44">
        <v>470.43</v>
      </c>
      <c r="D44" t="s">
        <v>49</v>
      </c>
      <c r="E44" t="s">
        <v>111</v>
      </c>
      <c r="F44" t="s">
        <v>130</v>
      </c>
    </row>
    <row r="45" spans="1:6" x14ac:dyDescent="0.45">
      <c r="A45" s="73">
        <v>43</v>
      </c>
      <c r="B45" t="s">
        <v>71</v>
      </c>
      <c r="C45">
        <v>445.81</v>
      </c>
      <c r="D45" t="s">
        <v>65</v>
      </c>
      <c r="E45" t="s">
        <v>72</v>
      </c>
      <c r="F45" t="s">
        <v>130</v>
      </c>
    </row>
    <row r="46" spans="1:6" x14ac:dyDescent="0.45">
      <c r="A46" s="73">
        <v>44</v>
      </c>
      <c r="B46" t="s">
        <v>71</v>
      </c>
      <c r="C46">
        <v>1144.69</v>
      </c>
      <c r="D46" t="s">
        <v>101</v>
      </c>
      <c r="E46" t="s">
        <v>138</v>
      </c>
      <c r="F46" t="s">
        <v>130</v>
      </c>
    </row>
    <row r="47" spans="1:6" x14ac:dyDescent="0.45">
      <c r="A47" s="73">
        <v>45</v>
      </c>
      <c r="B47" t="s">
        <v>73</v>
      </c>
      <c r="C47">
        <v>145</v>
      </c>
      <c r="D47" t="s">
        <v>57</v>
      </c>
      <c r="E47" t="s">
        <v>100</v>
      </c>
      <c r="F47" t="s">
        <v>131</v>
      </c>
    </row>
    <row r="48" spans="1:6" x14ac:dyDescent="0.45">
      <c r="A48" s="73">
        <v>46</v>
      </c>
      <c r="B48" t="s">
        <v>73</v>
      </c>
      <c r="C48">
        <v>155.99</v>
      </c>
      <c r="D48" t="s">
        <v>49</v>
      </c>
      <c r="E48" t="s">
        <v>74</v>
      </c>
      <c r="F48" t="s">
        <v>131</v>
      </c>
    </row>
    <row r="49" spans="1:6" x14ac:dyDescent="0.45">
      <c r="A49" s="73">
        <v>47</v>
      </c>
      <c r="B49" t="s">
        <v>73</v>
      </c>
      <c r="C49">
        <v>165</v>
      </c>
      <c r="D49" t="s">
        <v>139</v>
      </c>
      <c r="E49" t="s">
        <v>140</v>
      </c>
      <c r="F49" t="s">
        <v>131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7"/>
  <sheetViews>
    <sheetView workbookViewId="0">
      <selection sqref="A1:F17"/>
    </sheetView>
  </sheetViews>
  <sheetFormatPr defaultRowHeight="14.25" x14ac:dyDescent="0.45"/>
  <cols>
    <col min="1" max="1" width="2.73046875" bestFit="1" customWidth="1"/>
    <col min="2" max="2" width="68.19921875" bestFit="1" customWidth="1"/>
    <col min="3" max="3" width="12.59765625" bestFit="1" customWidth="1"/>
    <col min="4" max="4" width="18.59765625" bestFit="1" customWidth="1"/>
    <col min="5" max="5" width="114.86328125" bestFit="1" customWidth="1"/>
    <col min="6" max="6" width="17.9296875" bestFit="1" customWidth="1"/>
  </cols>
  <sheetData>
    <row r="1" spans="1:6" x14ac:dyDescent="0.45">
      <c r="B1" s="74" t="s">
        <v>24</v>
      </c>
      <c r="C1" s="74" t="s">
        <v>26</v>
      </c>
      <c r="D1" s="74" t="s">
        <v>27</v>
      </c>
      <c r="E1" s="74" t="s">
        <v>39</v>
      </c>
      <c r="F1" s="74" t="s">
        <v>40</v>
      </c>
    </row>
    <row r="2" spans="1:6" x14ac:dyDescent="0.45">
      <c r="A2" s="74">
        <v>0</v>
      </c>
      <c r="B2" t="s">
        <v>41</v>
      </c>
      <c r="C2">
        <v>4.59</v>
      </c>
      <c r="D2" t="s">
        <v>42</v>
      </c>
      <c r="E2" t="s">
        <v>43</v>
      </c>
      <c r="F2" t="s">
        <v>141</v>
      </c>
    </row>
    <row r="3" spans="1:6" x14ac:dyDescent="0.45">
      <c r="A3" s="74">
        <v>1</v>
      </c>
      <c r="B3" t="s">
        <v>45</v>
      </c>
      <c r="C3">
        <v>8.36</v>
      </c>
      <c r="D3" t="s">
        <v>49</v>
      </c>
      <c r="E3" t="s">
        <v>50</v>
      </c>
      <c r="F3" t="s">
        <v>141</v>
      </c>
    </row>
    <row r="4" spans="1:6" x14ac:dyDescent="0.45">
      <c r="A4" s="74">
        <v>2</v>
      </c>
      <c r="B4" t="s">
        <v>48</v>
      </c>
      <c r="C4">
        <v>8.9</v>
      </c>
      <c r="D4" t="s">
        <v>84</v>
      </c>
      <c r="E4" t="s">
        <v>85</v>
      </c>
      <c r="F4" t="s">
        <v>141</v>
      </c>
    </row>
    <row r="5" spans="1:6" x14ac:dyDescent="0.45">
      <c r="A5" s="74">
        <v>3</v>
      </c>
      <c r="B5" t="s">
        <v>51</v>
      </c>
      <c r="C5">
        <v>2.1</v>
      </c>
      <c r="D5" t="s">
        <v>49</v>
      </c>
      <c r="E5" t="s">
        <v>52</v>
      </c>
      <c r="F5" t="s">
        <v>141</v>
      </c>
    </row>
    <row r="6" spans="1:6" x14ac:dyDescent="0.45">
      <c r="A6" s="74">
        <v>4</v>
      </c>
      <c r="B6" t="s">
        <v>53</v>
      </c>
      <c r="C6">
        <v>2.98</v>
      </c>
      <c r="D6" t="s">
        <v>57</v>
      </c>
      <c r="E6" t="s">
        <v>104</v>
      </c>
      <c r="F6" t="s">
        <v>141</v>
      </c>
    </row>
    <row r="7" spans="1:6" x14ac:dyDescent="0.45">
      <c r="A7" s="74">
        <v>5</v>
      </c>
    </row>
    <row r="8" spans="1:6" x14ac:dyDescent="0.45">
      <c r="A8" s="74">
        <v>6</v>
      </c>
      <c r="B8" t="s">
        <v>59</v>
      </c>
      <c r="C8">
        <v>3.98</v>
      </c>
      <c r="D8" t="s">
        <v>49</v>
      </c>
      <c r="E8" t="s">
        <v>52</v>
      </c>
      <c r="F8" t="s">
        <v>141</v>
      </c>
    </row>
    <row r="9" spans="1:6" x14ac:dyDescent="0.45">
      <c r="A9" s="74">
        <v>7</v>
      </c>
      <c r="B9" t="s">
        <v>105</v>
      </c>
      <c r="C9">
        <v>4.5999999999999996</v>
      </c>
      <c r="D9" t="s">
        <v>57</v>
      </c>
      <c r="E9" t="s">
        <v>106</v>
      </c>
      <c r="F9" t="s">
        <v>141</v>
      </c>
    </row>
    <row r="10" spans="1:6" x14ac:dyDescent="0.45">
      <c r="A10" s="74">
        <v>8</v>
      </c>
      <c r="B10" t="s">
        <v>107</v>
      </c>
      <c r="C10">
        <v>1.6</v>
      </c>
      <c r="D10" t="s">
        <v>57</v>
      </c>
      <c r="E10" t="s">
        <v>108</v>
      </c>
      <c r="F10" t="s">
        <v>141</v>
      </c>
    </row>
    <row r="11" spans="1:6" x14ac:dyDescent="0.45">
      <c r="A11" s="74">
        <v>9</v>
      </c>
      <c r="B11" t="s">
        <v>60</v>
      </c>
      <c r="C11">
        <v>84.99</v>
      </c>
      <c r="D11" t="s">
        <v>49</v>
      </c>
      <c r="E11" t="s">
        <v>90</v>
      </c>
      <c r="F11" t="s">
        <v>141</v>
      </c>
    </row>
    <row r="12" spans="1:6" x14ac:dyDescent="0.45">
      <c r="A12" s="74">
        <v>10</v>
      </c>
      <c r="B12" t="s">
        <v>62</v>
      </c>
      <c r="C12">
        <v>159</v>
      </c>
      <c r="D12" t="s">
        <v>57</v>
      </c>
      <c r="E12" t="s">
        <v>63</v>
      </c>
      <c r="F12" t="s">
        <v>141</v>
      </c>
    </row>
    <row r="13" spans="1:6" x14ac:dyDescent="0.45">
      <c r="A13" s="74">
        <v>11</v>
      </c>
      <c r="B13" t="s">
        <v>64</v>
      </c>
      <c r="C13">
        <v>149</v>
      </c>
      <c r="D13" t="s">
        <v>57</v>
      </c>
      <c r="E13" t="s">
        <v>94</v>
      </c>
      <c r="F13" t="s">
        <v>141</v>
      </c>
    </row>
    <row r="14" spans="1:6" x14ac:dyDescent="0.45">
      <c r="A14" s="74">
        <v>12</v>
      </c>
      <c r="B14" t="s">
        <v>67</v>
      </c>
      <c r="C14">
        <v>289</v>
      </c>
      <c r="D14" t="s">
        <v>65</v>
      </c>
      <c r="E14" t="s">
        <v>110</v>
      </c>
      <c r="F14" t="s">
        <v>141</v>
      </c>
    </row>
    <row r="15" spans="1:6" x14ac:dyDescent="0.45">
      <c r="A15" s="74">
        <v>13</v>
      </c>
      <c r="B15" t="s">
        <v>69</v>
      </c>
      <c r="C15">
        <v>613.64</v>
      </c>
      <c r="D15" t="s">
        <v>49</v>
      </c>
      <c r="E15" t="s">
        <v>70</v>
      </c>
      <c r="F15" t="s">
        <v>141</v>
      </c>
    </row>
    <row r="16" spans="1:6" x14ac:dyDescent="0.45">
      <c r="A16" s="74">
        <v>14</v>
      </c>
    </row>
    <row r="17" spans="1:6" x14ac:dyDescent="0.45">
      <c r="A17" s="74">
        <v>15</v>
      </c>
      <c r="B17" t="s">
        <v>73</v>
      </c>
      <c r="C17">
        <v>145</v>
      </c>
      <c r="D17" t="s">
        <v>49</v>
      </c>
      <c r="E17" t="s">
        <v>74</v>
      </c>
      <c r="F17" t="s">
        <v>141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46"/>
  <sheetViews>
    <sheetView workbookViewId="0">
      <selection sqref="A1:F46"/>
    </sheetView>
  </sheetViews>
  <sheetFormatPr defaultRowHeight="14.25" x14ac:dyDescent="0.45"/>
  <cols>
    <col min="1" max="1" width="2.73046875" bestFit="1" customWidth="1"/>
    <col min="2" max="2" width="68.19921875" bestFit="1" customWidth="1"/>
    <col min="3" max="3" width="12.59765625" bestFit="1" customWidth="1"/>
    <col min="4" max="4" width="19.3984375" bestFit="1" customWidth="1"/>
    <col min="5" max="5" width="127.265625" bestFit="1" customWidth="1"/>
    <col min="6" max="6" width="17.9296875" bestFit="1" customWidth="1"/>
  </cols>
  <sheetData>
    <row r="1" spans="1:6" x14ac:dyDescent="0.45">
      <c r="B1" s="74" t="s">
        <v>24</v>
      </c>
      <c r="C1" s="74" t="s">
        <v>26</v>
      </c>
      <c r="D1" s="74" t="s">
        <v>27</v>
      </c>
      <c r="E1" s="74" t="s">
        <v>39</v>
      </c>
      <c r="F1" s="74" t="s">
        <v>40</v>
      </c>
    </row>
    <row r="2" spans="1:6" x14ac:dyDescent="0.45">
      <c r="A2" s="74">
        <v>0</v>
      </c>
      <c r="B2" t="s">
        <v>41</v>
      </c>
      <c r="C2">
        <v>7.22</v>
      </c>
      <c r="D2" t="s">
        <v>57</v>
      </c>
      <c r="E2" t="s">
        <v>75</v>
      </c>
      <c r="F2" t="s">
        <v>141</v>
      </c>
    </row>
    <row r="3" spans="1:6" x14ac:dyDescent="0.45">
      <c r="A3" s="74">
        <v>1</v>
      </c>
      <c r="B3" t="s">
        <v>41</v>
      </c>
      <c r="C3">
        <v>5.99</v>
      </c>
      <c r="D3" t="s">
        <v>76</v>
      </c>
      <c r="E3" t="s">
        <v>77</v>
      </c>
      <c r="F3" t="s">
        <v>141</v>
      </c>
    </row>
    <row r="4" spans="1:6" x14ac:dyDescent="0.45">
      <c r="A4" s="74">
        <v>2</v>
      </c>
      <c r="B4" t="s">
        <v>41</v>
      </c>
      <c r="C4">
        <v>4.59</v>
      </c>
      <c r="D4" t="s">
        <v>42</v>
      </c>
      <c r="E4" t="s">
        <v>43</v>
      </c>
      <c r="F4" t="s">
        <v>141</v>
      </c>
    </row>
    <row r="5" spans="1:6" x14ac:dyDescent="0.45">
      <c r="A5" s="74">
        <v>3</v>
      </c>
      <c r="B5" t="s">
        <v>41</v>
      </c>
      <c r="C5">
        <v>5.88</v>
      </c>
      <c r="D5" t="s">
        <v>78</v>
      </c>
      <c r="E5" t="s">
        <v>79</v>
      </c>
      <c r="F5" t="s">
        <v>141</v>
      </c>
    </row>
    <row r="6" spans="1:6" x14ac:dyDescent="0.45">
      <c r="A6" s="74">
        <v>4</v>
      </c>
      <c r="B6" t="s">
        <v>45</v>
      </c>
      <c r="C6">
        <v>11.91</v>
      </c>
      <c r="D6" t="s">
        <v>57</v>
      </c>
      <c r="E6" t="s">
        <v>80</v>
      </c>
      <c r="F6" t="s">
        <v>141</v>
      </c>
    </row>
    <row r="7" spans="1:6" x14ac:dyDescent="0.45">
      <c r="A7" s="74">
        <v>5</v>
      </c>
      <c r="B7" t="s">
        <v>45</v>
      </c>
      <c r="C7">
        <v>10.47</v>
      </c>
      <c r="D7" t="s">
        <v>46</v>
      </c>
      <c r="E7" t="s">
        <v>47</v>
      </c>
      <c r="F7" t="s">
        <v>141</v>
      </c>
    </row>
    <row r="8" spans="1:6" x14ac:dyDescent="0.45">
      <c r="A8" s="74">
        <v>6</v>
      </c>
      <c r="B8" t="s">
        <v>45</v>
      </c>
      <c r="C8">
        <v>8.36</v>
      </c>
      <c r="D8" t="s">
        <v>42</v>
      </c>
      <c r="E8" t="s">
        <v>81</v>
      </c>
      <c r="F8" t="s">
        <v>141</v>
      </c>
    </row>
    <row r="9" spans="1:6" x14ac:dyDescent="0.45">
      <c r="A9" s="74">
        <v>7</v>
      </c>
      <c r="B9" t="s">
        <v>45</v>
      </c>
      <c r="C9">
        <v>98.99</v>
      </c>
      <c r="D9" t="s">
        <v>49</v>
      </c>
      <c r="E9" t="s">
        <v>50</v>
      </c>
      <c r="F9" t="s">
        <v>141</v>
      </c>
    </row>
    <row r="10" spans="1:6" x14ac:dyDescent="0.45">
      <c r="A10" s="74">
        <v>8</v>
      </c>
      <c r="B10" t="s">
        <v>48</v>
      </c>
      <c r="C10">
        <v>20.62</v>
      </c>
      <c r="D10" t="s">
        <v>57</v>
      </c>
      <c r="E10" t="s">
        <v>112</v>
      </c>
      <c r="F10" t="s">
        <v>141</v>
      </c>
    </row>
    <row r="11" spans="1:6" x14ac:dyDescent="0.45">
      <c r="A11" s="74">
        <v>9</v>
      </c>
      <c r="B11" t="s">
        <v>48</v>
      </c>
      <c r="C11">
        <v>17.55</v>
      </c>
      <c r="D11" t="s">
        <v>87</v>
      </c>
      <c r="E11" t="s">
        <v>113</v>
      </c>
      <c r="F11" t="s">
        <v>141</v>
      </c>
    </row>
    <row r="12" spans="1:6" x14ac:dyDescent="0.45">
      <c r="A12" s="74">
        <v>10</v>
      </c>
      <c r="B12" t="s">
        <v>48</v>
      </c>
      <c r="C12">
        <v>8.9</v>
      </c>
      <c r="D12" t="s">
        <v>82</v>
      </c>
      <c r="E12" t="s">
        <v>83</v>
      </c>
      <c r="F12" t="s">
        <v>141</v>
      </c>
    </row>
    <row r="13" spans="1:6" x14ac:dyDescent="0.45">
      <c r="A13" s="74">
        <v>11</v>
      </c>
      <c r="B13" t="s">
        <v>48</v>
      </c>
      <c r="C13">
        <v>33.340000000000003</v>
      </c>
      <c r="D13" t="s">
        <v>84</v>
      </c>
      <c r="E13" t="s">
        <v>85</v>
      </c>
      <c r="F13" t="s">
        <v>141</v>
      </c>
    </row>
    <row r="14" spans="1:6" x14ac:dyDescent="0.45">
      <c r="A14" s="74">
        <v>12</v>
      </c>
      <c r="B14" t="s">
        <v>48</v>
      </c>
      <c r="C14">
        <v>24.99</v>
      </c>
      <c r="D14" t="s">
        <v>114</v>
      </c>
      <c r="E14" t="s">
        <v>115</v>
      </c>
      <c r="F14" t="s">
        <v>141</v>
      </c>
    </row>
    <row r="15" spans="1:6" x14ac:dyDescent="0.45">
      <c r="A15" s="74">
        <v>13</v>
      </c>
      <c r="B15" t="s">
        <v>48</v>
      </c>
      <c r="C15">
        <v>100</v>
      </c>
      <c r="D15" t="s">
        <v>134</v>
      </c>
      <c r="E15" t="s">
        <v>135</v>
      </c>
      <c r="F15" t="s">
        <v>141</v>
      </c>
    </row>
    <row r="16" spans="1:6" x14ac:dyDescent="0.45">
      <c r="A16" s="74">
        <v>14</v>
      </c>
      <c r="B16" t="s">
        <v>51</v>
      </c>
      <c r="C16">
        <v>3.98</v>
      </c>
      <c r="D16" t="s">
        <v>57</v>
      </c>
      <c r="E16" t="s">
        <v>86</v>
      </c>
      <c r="F16" t="s">
        <v>141</v>
      </c>
    </row>
    <row r="17" spans="1:6" x14ac:dyDescent="0.45">
      <c r="A17" s="74">
        <v>15</v>
      </c>
      <c r="B17" t="s">
        <v>51</v>
      </c>
      <c r="C17">
        <v>5.99</v>
      </c>
      <c r="D17" t="s">
        <v>49</v>
      </c>
      <c r="E17" t="s">
        <v>52</v>
      </c>
      <c r="F17" t="s">
        <v>141</v>
      </c>
    </row>
    <row r="18" spans="1:6" x14ac:dyDescent="0.45">
      <c r="A18" s="74">
        <v>16</v>
      </c>
      <c r="B18" t="s">
        <v>51</v>
      </c>
      <c r="C18">
        <v>2.1</v>
      </c>
      <c r="D18" t="s">
        <v>87</v>
      </c>
      <c r="E18" t="s">
        <v>88</v>
      </c>
      <c r="F18" t="s">
        <v>141</v>
      </c>
    </row>
    <row r="19" spans="1:6" x14ac:dyDescent="0.45">
      <c r="A19" s="74">
        <v>17</v>
      </c>
      <c r="B19" t="s">
        <v>51</v>
      </c>
      <c r="C19">
        <v>5.99</v>
      </c>
      <c r="D19" t="s">
        <v>76</v>
      </c>
      <c r="E19" t="s">
        <v>117</v>
      </c>
      <c r="F19" t="s">
        <v>141</v>
      </c>
    </row>
    <row r="20" spans="1:6" x14ac:dyDescent="0.45">
      <c r="A20" s="74">
        <v>18</v>
      </c>
      <c r="B20" t="s">
        <v>53</v>
      </c>
      <c r="C20">
        <v>2.98</v>
      </c>
      <c r="D20" t="s">
        <v>57</v>
      </c>
      <c r="E20" t="s">
        <v>104</v>
      </c>
      <c r="F20" t="s">
        <v>141</v>
      </c>
    </row>
    <row r="21" spans="1:6" x14ac:dyDescent="0.45">
      <c r="A21" s="74">
        <v>19</v>
      </c>
      <c r="B21" t="s">
        <v>53</v>
      </c>
      <c r="C21">
        <v>3.66</v>
      </c>
      <c r="D21" t="s">
        <v>78</v>
      </c>
      <c r="E21" t="s">
        <v>126</v>
      </c>
      <c r="F21" t="s">
        <v>141</v>
      </c>
    </row>
    <row r="22" spans="1:6" x14ac:dyDescent="0.45">
      <c r="A22" s="74">
        <v>20</v>
      </c>
      <c r="B22" t="s">
        <v>53</v>
      </c>
      <c r="C22">
        <v>5.99</v>
      </c>
      <c r="D22" t="s">
        <v>76</v>
      </c>
      <c r="E22" t="s">
        <v>142</v>
      </c>
      <c r="F22" t="s">
        <v>141</v>
      </c>
    </row>
    <row r="23" spans="1:6" x14ac:dyDescent="0.45">
      <c r="A23" s="74">
        <v>21</v>
      </c>
      <c r="B23" t="s">
        <v>53</v>
      </c>
      <c r="C23">
        <v>2.98</v>
      </c>
      <c r="D23" t="s">
        <v>54</v>
      </c>
      <c r="E23" t="s">
        <v>55</v>
      </c>
      <c r="F23" t="s">
        <v>141</v>
      </c>
    </row>
    <row r="24" spans="1:6" x14ac:dyDescent="0.45">
      <c r="A24" s="74">
        <v>22</v>
      </c>
      <c r="B24" t="s">
        <v>59</v>
      </c>
      <c r="C24">
        <v>3.98</v>
      </c>
      <c r="D24" t="s">
        <v>57</v>
      </c>
      <c r="E24" t="s">
        <v>86</v>
      </c>
      <c r="F24" t="s">
        <v>141</v>
      </c>
    </row>
    <row r="25" spans="1:6" x14ac:dyDescent="0.45">
      <c r="A25" s="74">
        <v>23</v>
      </c>
      <c r="B25" t="s">
        <v>59</v>
      </c>
      <c r="C25">
        <v>5.99</v>
      </c>
      <c r="D25" t="s">
        <v>49</v>
      </c>
      <c r="E25" t="s">
        <v>52</v>
      </c>
      <c r="F25" t="s">
        <v>141</v>
      </c>
    </row>
    <row r="26" spans="1:6" x14ac:dyDescent="0.45">
      <c r="A26" s="74">
        <v>24</v>
      </c>
      <c r="B26" t="s">
        <v>59</v>
      </c>
      <c r="C26">
        <v>5.99</v>
      </c>
      <c r="D26" t="s">
        <v>76</v>
      </c>
      <c r="E26" t="s">
        <v>89</v>
      </c>
      <c r="F26" t="s">
        <v>141</v>
      </c>
    </row>
    <row r="27" spans="1:6" x14ac:dyDescent="0.45">
      <c r="A27" s="74">
        <v>25</v>
      </c>
      <c r="B27" t="s">
        <v>59</v>
      </c>
      <c r="C27">
        <v>150</v>
      </c>
      <c r="D27" t="s">
        <v>78</v>
      </c>
      <c r="E27" t="s">
        <v>143</v>
      </c>
      <c r="F27" t="s">
        <v>141</v>
      </c>
    </row>
    <row r="28" spans="1:6" x14ac:dyDescent="0.45">
      <c r="A28" s="74">
        <v>26</v>
      </c>
      <c r="B28" t="s">
        <v>105</v>
      </c>
      <c r="C28">
        <v>4.5999999999999996</v>
      </c>
      <c r="D28" t="s">
        <v>57</v>
      </c>
      <c r="E28" t="s">
        <v>106</v>
      </c>
      <c r="F28" t="s">
        <v>141</v>
      </c>
    </row>
    <row r="29" spans="1:6" x14ac:dyDescent="0.45">
      <c r="A29" s="74">
        <v>27</v>
      </c>
      <c r="B29" t="s">
        <v>105</v>
      </c>
      <c r="C29">
        <v>5.99</v>
      </c>
      <c r="D29" t="s">
        <v>76</v>
      </c>
      <c r="E29" t="s">
        <v>118</v>
      </c>
      <c r="F29" t="s">
        <v>141</v>
      </c>
    </row>
    <row r="30" spans="1:6" x14ac:dyDescent="0.45">
      <c r="A30" s="74">
        <v>28</v>
      </c>
      <c r="B30" t="s">
        <v>107</v>
      </c>
      <c r="C30">
        <v>1.6</v>
      </c>
      <c r="D30" t="s">
        <v>57</v>
      </c>
      <c r="E30" t="s">
        <v>108</v>
      </c>
      <c r="F30" t="s">
        <v>141</v>
      </c>
    </row>
    <row r="31" spans="1:6" x14ac:dyDescent="0.45">
      <c r="A31" s="74">
        <v>29</v>
      </c>
      <c r="B31" t="s">
        <v>60</v>
      </c>
      <c r="C31">
        <v>114</v>
      </c>
      <c r="D31" t="s">
        <v>49</v>
      </c>
      <c r="E31" t="s">
        <v>90</v>
      </c>
      <c r="F31" t="s">
        <v>141</v>
      </c>
    </row>
    <row r="32" spans="1:6" x14ac:dyDescent="0.45">
      <c r="A32" s="74">
        <v>30</v>
      </c>
      <c r="B32" t="s">
        <v>60</v>
      </c>
      <c r="C32">
        <v>111.07</v>
      </c>
      <c r="D32" t="s">
        <v>65</v>
      </c>
      <c r="E32" t="s">
        <v>144</v>
      </c>
      <c r="F32" t="s">
        <v>141</v>
      </c>
    </row>
    <row r="33" spans="1:6" x14ac:dyDescent="0.45">
      <c r="A33" s="74">
        <v>31</v>
      </c>
      <c r="B33" t="s">
        <v>60</v>
      </c>
      <c r="C33">
        <v>117</v>
      </c>
      <c r="D33" t="s">
        <v>136</v>
      </c>
      <c r="E33" t="s">
        <v>137</v>
      </c>
      <c r="F33" t="s">
        <v>141</v>
      </c>
    </row>
    <row r="34" spans="1:6" x14ac:dyDescent="0.45">
      <c r="A34" s="74">
        <v>32</v>
      </c>
      <c r="B34" t="s">
        <v>60</v>
      </c>
      <c r="C34">
        <v>84.99</v>
      </c>
      <c r="D34" t="s">
        <v>120</v>
      </c>
      <c r="E34" t="s">
        <v>121</v>
      </c>
      <c r="F34" t="s">
        <v>141</v>
      </c>
    </row>
    <row r="35" spans="1:6" x14ac:dyDescent="0.45">
      <c r="A35" s="74">
        <v>33</v>
      </c>
      <c r="B35" t="s">
        <v>62</v>
      </c>
      <c r="C35">
        <v>159</v>
      </c>
      <c r="D35" t="s">
        <v>57</v>
      </c>
      <c r="E35" t="s">
        <v>63</v>
      </c>
      <c r="F35" t="s">
        <v>141</v>
      </c>
    </row>
    <row r="36" spans="1:6" x14ac:dyDescent="0.45">
      <c r="A36" s="74">
        <v>34</v>
      </c>
      <c r="B36" t="s">
        <v>62</v>
      </c>
      <c r="C36">
        <v>159</v>
      </c>
      <c r="D36" t="s">
        <v>76</v>
      </c>
      <c r="E36" t="s">
        <v>93</v>
      </c>
      <c r="F36" t="s">
        <v>141</v>
      </c>
    </row>
    <row r="37" spans="1:6" x14ac:dyDescent="0.45">
      <c r="A37" s="74">
        <v>35</v>
      </c>
      <c r="B37" t="s">
        <v>64</v>
      </c>
      <c r="C37">
        <v>149</v>
      </c>
      <c r="D37" t="s">
        <v>57</v>
      </c>
      <c r="E37" t="s">
        <v>94</v>
      </c>
      <c r="F37" t="s">
        <v>141</v>
      </c>
    </row>
    <row r="38" spans="1:6" x14ac:dyDescent="0.45">
      <c r="A38" s="74">
        <v>36</v>
      </c>
      <c r="B38" t="s">
        <v>67</v>
      </c>
      <c r="C38">
        <v>289</v>
      </c>
      <c r="D38" t="s">
        <v>57</v>
      </c>
      <c r="E38" t="s">
        <v>68</v>
      </c>
      <c r="F38" t="s">
        <v>141</v>
      </c>
    </row>
    <row r="39" spans="1:6" x14ac:dyDescent="0.45">
      <c r="A39" s="74">
        <v>37</v>
      </c>
      <c r="B39" t="s">
        <v>67</v>
      </c>
      <c r="C39">
        <v>289</v>
      </c>
      <c r="D39" t="s">
        <v>76</v>
      </c>
      <c r="E39" t="s">
        <v>95</v>
      </c>
      <c r="F39" t="s">
        <v>141</v>
      </c>
    </row>
    <row r="40" spans="1:6" x14ac:dyDescent="0.45">
      <c r="A40" s="74">
        <v>38</v>
      </c>
      <c r="B40" t="s">
        <v>67</v>
      </c>
      <c r="C40">
        <v>315.01</v>
      </c>
      <c r="D40" t="s">
        <v>65</v>
      </c>
      <c r="E40" t="s">
        <v>110</v>
      </c>
      <c r="F40" t="s">
        <v>141</v>
      </c>
    </row>
    <row r="41" spans="1:6" x14ac:dyDescent="0.45">
      <c r="A41" s="74">
        <v>39</v>
      </c>
      <c r="B41" t="s">
        <v>69</v>
      </c>
      <c r="C41">
        <v>613.64</v>
      </c>
      <c r="D41" t="s">
        <v>49</v>
      </c>
      <c r="E41" t="s">
        <v>70</v>
      </c>
      <c r="F41" t="s">
        <v>141</v>
      </c>
    </row>
    <row r="42" spans="1:6" x14ac:dyDescent="0.45">
      <c r="A42" s="74">
        <v>40</v>
      </c>
      <c r="B42" t="s">
        <v>69</v>
      </c>
      <c r="C42">
        <v>1047.78</v>
      </c>
      <c r="D42" t="s">
        <v>65</v>
      </c>
      <c r="E42" t="s">
        <v>99</v>
      </c>
      <c r="F42" t="s">
        <v>141</v>
      </c>
    </row>
    <row r="43" spans="1:6" x14ac:dyDescent="0.45">
      <c r="A43" s="74">
        <v>41</v>
      </c>
      <c r="B43" t="s">
        <v>73</v>
      </c>
      <c r="C43">
        <v>145</v>
      </c>
      <c r="D43" t="s">
        <v>57</v>
      </c>
      <c r="E43" t="s">
        <v>100</v>
      </c>
      <c r="F43" t="s">
        <v>141</v>
      </c>
    </row>
    <row r="44" spans="1:6" x14ac:dyDescent="0.45">
      <c r="A44" s="74">
        <v>42</v>
      </c>
      <c r="B44" t="s">
        <v>73</v>
      </c>
      <c r="C44">
        <v>145</v>
      </c>
      <c r="D44" t="s">
        <v>57</v>
      </c>
      <c r="E44" t="s">
        <v>145</v>
      </c>
      <c r="F44" t="s">
        <v>141</v>
      </c>
    </row>
    <row r="45" spans="1:6" x14ac:dyDescent="0.45">
      <c r="A45" s="74">
        <v>43</v>
      </c>
      <c r="B45" t="s">
        <v>73</v>
      </c>
      <c r="C45">
        <v>155.99</v>
      </c>
      <c r="D45" t="s">
        <v>49</v>
      </c>
      <c r="E45" t="s">
        <v>74</v>
      </c>
      <c r="F45" t="s">
        <v>141</v>
      </c>
    </row>
    <row r="46" spans="1:6" x14ac:dyDescent="0.45">
      <c r="A46" s="74">
        <v>44</v>
      </c>
      <c r="B46" t="s">
        <v>73</v>
      </c>
      <c r="C46">
        <v>165</v>
      </c>
      <c r="D46" t="s">
        <v>139</v>
      </c>
      <c r="E46" t="s">
        <v>140</v>
      </c>
      <c r="F46" t="s">
        <v>141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7"/>
  <sheetViews>
    <sheetView workbookViewId="0">
      <selection sqref="A1:F17"/>
    </sheetView>
  </sheetViews>
  <sheetFormatPr defaultRowHeight="14.25" x14ac:dyDescent="0.45"/>
  <cols>
    <col min="1" max="1" width="2.73046875" bestFit="1" customWidth="1"/>
    <col min="2" max="2" width="68.19921875" bestFit="1" customWidth="1"/>
    <col min="3" max="3" width="12.59765625" bestFit="1" customWidth="1"/>
    <col min="4" max="4" width="50.06640625" bestFit="1" customWidth="1"/>
    <col min="5" max="5" width="114.86328125" bestFit="1" customWidth="1"/>
    <col min="6" max="6" width="17.9296875" bestFit="1" customWidth="1"/>
  </cols>
  <sheetData>
    <row r="1" spans="1:6" x14ac:dyDescent="0.45">
      <c r="B1" s="75" t="s">
        <v>24</v>
      </c>
      <c r="C1" s="75" t="s">
        <v>26</v>
      </c>
      <c r="D1" s="75" t="s">
        <v>27</v>
      </c>
      <c r="E1" s="75" t="s">
        <v>39</v>
      </c>
      <c r="F1" s="75" t="s">
        <v>40</v>
      </c>
    </row>
    <row r="2" spans="1:6" x14ac:dyDescent="0.45">
      <c r="A2" s="75">
        <v>0</v>
      </c>
      <c r="B2" t="s">
        <v>41</v>
      </c>
      <c r="C2">
        <v>4.59</v>
      </c>
      <c r="D2" t="s">
        <v>42</v>
      </c>
      <c r="E2" t="s">
        <v>43</v>
      </c>
      <c r="F2" t="s">
        <v>146</v>
      </c>
    </row>
    <row r="3" spans="1:6" x14ac:dyDescent="0.45">
      <c r="A3" s="75">
        <v>1</v>
      </c>
      <c r="B3" t="s">
        <v>45</v>
      </c>
      <c r="C3">
        <v>8.1199999999999992</v>
      </c>
      <c r="D3" t="s">
        <v>49</v>
      </c>
      <c r="E3" t="s">
        <v>50</v>
      </c>
      <c r="F3" t="s">
        <v>146</v>
      </c>
    </row>
    <row r="4" spans="1:6" x14ac:dyDescent="0.45">
      <c r="A4" s="75">
        <v>2</v>
      </c>
      <c r="B4" t="s">
        <v>48</v>
      </c>
      <c r="C4">
        <v>8.9</v>
      </c>
      <c r="D4" t="s">
        <v>84</v>
      </c>
      <c r="E4" t="s">
        <v>85</v>
      </c>
      <c r="F4" t="s">
        <v>146</v>
      </c>
    </row>
    <row r="5" spans="1:6" x14ac:dyDescent="0.45">
      <c r="A5" s="75">
        <v>3</v>
      </c>
      <c r="B5" t="s">
        <v>51</v>
      </c>
      <c r="C5">
        <v>2.1</v>
      </c>
      <c r="D5" t="s">
        <v>49</v>
      </c>
      <c r="E5" t="s">
        <v>52</v>
      </c>
      <c r="F5" t="s">
        <v>146</v>
      </c>
    </row>
    <row r="6" spans="1:6" x14ac:dyDescent="0.45">
      <c r="A6" s="75">
        <v>4</v>
      </c>
      <c r="B6" t="s">
        <v>53</v>
      </c>
      <c r="C6">
        <v>2.98</v>
      </c>
      <c r="D6" t="s">
        <v>57</v>
      </c>
      <c r="E6" t="s">
        <v>104</v>
      </c>
      <c r="F6" t="s">
        <v>146</v>
      </c>
    </row>
    <row r="7" spans="1:6" x14ac:dyDescent="0.45">
      <c r="A7" s="75">
        <v>5</v>
      </c>
      <c r="B7" t="s">
        <v>56</v>
      </c>
      <c r="C7">
        <v>1.1499999999999999</v>
      </c>
      <c r="D7" t="s">
        <v>57</v>
      </c>
      <c r="E7" t="s">
        <v>58</v>
      </c>
      <c r="F7" t="s">
        <v>146</v>
      </c>
    </row>
    <row r="8" spans="1:6" x14ac:dyDescent="0.45">
      <c r="A8" s="75">
        <v>6</v>
      </c>
      <c r="B8" t="s">
        <v>59</v>
      </c>
      <c r="C8">
        <v>3.98</v>
      </c>
      <c r="D8" t="s">
        <v>49</v>
      </c>
      <c r="E8" t="s">
        <v>52</v>
      </c>
      <c r="F8" t="s">
        <v>146</v>
      </c>
    </row>
    <row r="9" spans="1:6" x14ac:dyDescent="0.45">
      <c r="A9" s="75">
        <v>7</v>
      </c>
      <c r="B9" t="s">
        <v>105</v>
      </c>
      <c r="C9">
        <v>4.5999999999999996</v>
      </c>
      <c r="D9" t="s">
        <v>147</v>
      </c>
      <c r="E9" t="s">
        <v>148</v>
      </c>
      <c r="F9" t="s">
        <v>146</v>
      </c>
    </row>
    <row r="10" spans="1:6" x14ac:dyDescent="0.45">
      <c r="A10" s="75">
        <v>8</v>
      </c>
      <c r="B10" t="s">
        <v>107</v>
      </c>
      <c r="C10">
        <v>1.6</v>
      </c>
      <c r="D10" t="s">
        <v>57</v>
      </c>
      <c r="E10" t="s">
        <v>108</v>
      </c>
      <c r="F10" t="s">
        <v>146</v>
      </c>
    </row>
    <row r="11" spans="1:6" x14ac:dyDescent="0.45">
      <c r="A11" s="75">
        <v>9</v>
      </c>
      <c r="B11" t="s">
        <v>60</v>
      </c>
      <c r="C11">
        <v>84.99</v>
      </c>
      <c r="D11" t="s">
        <v>49</v>
      </c>
      <c r="E11" t="s">
        <v>90</v>
      </c>
      <c r="F11" t="s">
        <v>146</v>
      </c>
    </row>
    <row r="12" spans="1:6" x14ac:dyDescent="0.45">
      <c r="A12" s="75">
        <v>10</v>
      </c>
      <c r="B12" t="s">
        <v>62</v>
      </c>
      <c r="C12">
        <v>159</v>
      </c>
      <c r="D12" t="s">
        <v>57</v>
      </c>
      <c r="E12" t="s">
        <v>63</v>
      </c>
      <c r="F12" t="s">
        <v>146</v>
      </c>
    </row>
    <row r="13" spans="1:6" x14ac:dyDescent="0.45">
      <c r="A13" s="75">
        <v>11</v>
      </c>
      <c r="B13" t="s">
        <v>64</v>
      </c>
      <c r="C13">
        <v>149</v>
      </c>
      <c r="D13" t="s">
        <v>84</v>
      </c>
      <c r="E13" t="s">
        <v>109</v>
      </c>
      <c r="F13" t="s">
        <v>146</v>
      </c>
    </row>
    <row r="14" spans="1:6" x14ac:dyDescent="0.45">
      <c r="A14" s="75">
        <v>12</v>
      </c>
      <c r="B14" t="s">
        <v>67</v>
      </c>
      <c r="C14">
        <v>289</v>
      </c>
      <c r="D14" t="s">
        <v>65</v>
      </c>
      <c r="E14" t="s">
        <v>110</v>
      </c>
      <c r="F14" t="s">
        <v>146</v>
      </c>
    </row>
    <row r="15" spans="1:6" x14ac:dyDescent="0.45">
      <c r="A15" s="75">
        <v>13</v>
      </c>
      <c r="B15" t="s">
        <v>69</v>
      </c>
      <c r="C15">
        <v>613.64</v>
      </c>
      <c r="D15" t="s">
        <v>49</v>
      </c>
      <c r="E15" t="s">
        <v>70</v>
      </c>
      <c r="F15" t="s">
        <v>146</v>
      </c>
    </row>
    <row r="16" spans="1:6" x14ac:dyDescent="0.45">
      <c r="A16" s="75">
        <v>14</v>
      </c>
      <c r="B16" t="s">
        <v>71</v>
      </c>
      <c r="C16">
        <v>379</v>
      </c>
      <c r="D16" t="s">
        <v>49</v>
      </c>
      <c r="E16" t="s">
        <v>111</v>
      </c>
      <c r="F16" t="s">
        <v>146</v>
      </c>
    </row>
    <row r="17" spans="1:6" x14ac:dyDescent="0.45">
      <c r="A17" s="75">
        <v>15</v>
      </c>
      <c r="B17" t="s">
        <v>73</v>
      </c>
      <c r="C17">
        <v>145</v>
      </c>
      <c r="D17" t="s">
        <v>49</v>
      </c>
      <c r="E17" t="s">
        <v>74</v>
      </c>
      <c r="F17" t="s">
        <v>146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48"/>
  <sheetViews>
    <sheetView tabSelected="1" workbookViewId="0">
      <selection activeCell="C28" sqref="C28"/>
    </sheetView>
  </sheetViews>
  <sheetFormatPr defaultRowHeight="14.25" x14ac:dyDescent="0.45"/>
  <cols>
    <col min="1" max="1" width="2.73046875" bestFit="1" customWidth="1"/>
    <col min="2" max="2" width="68.19921875" bestFit="1" customWidth="1"/>
    <col min="3" max="3" width="12.59765625" bestFit="1" customWidth="1"/>
    <col min="4" max="4" width="50.06640625" bestFit="1" customWidth="1"/>
    <col min="5" max="5" width="127.265625" bestFit="1" customWidth="1"/>
    <col min="6" max="6" width="17.9296875" bestFit="1" customWidth="1"/>
  </cols>
  <sheetData>
    <row r="1" spans="1:6" x14ac:dyDescent="0.45">
      <c r="B1" s="75" t="s">
        <v>24</v>
      </c>
      <c r="C1" s="75" t="s">
        <v>26</v>
      </c>
      <c r="D1" s="75" t="s">
        <v>27</v>
      </c>
      <c r="E1" s="75" t="s">
        <v>39</v>
      </c>
      <c r="F1" s="75" t="s">
        <v>40</v>
      </c>
    </row>
    <row r="2" spans="1:6" x14ac:dyDescent="0.45">
      <c r="A2" s="75">
        <v>0</v>
      </c>
      <c r="B2" t="s">
        <v>41</v>
      </c>
      <c r="C2">
        <v>7.22</v>
      </c>
      <c r="D2" t="s">
        <v>57</v>
      </c>
      <c r="E2" t="s">
        <v>75</v>
      </c>
      <c r="F2" t="s">
        <v>146</v>
      </c>
    </row>
    <row r="3" spans="1:6" x14ac:dyDescent="0.45">
      <c r="A3" s="75">
        <v>1</v>
      </c>
      <c r="B3" t="s">
        <v>41</v>
      </c>
      <c r="C3">
        <v>5.99</v>
      </c>
      <c r="D3" t="s">
        <v>76</v>
      </c>
      <c r="E3" t="s">
        <v>77</v>
      </c>
      <c r="F3" t="s">
        <v>146</v>
      </c>
    </row>
    <row r="4" spans="1:6" x14ac:dyDescent="0.45">
      <c r="A4" s="75">
        <v>2</v>
      </c>
      <c r="B4" t="s">
        <v>41</v>
      </c>
      <c r="C4">
        <v>4.59</v>
      </c>
      <c r="D4" t="s">
        <v>42</v>
      </c>
      <c r="E4" t="s">
        <v>43</v>
      </c>
      <c r="F4" t="s">
        <v>146</v>
      </c>
    </row>
    <row r="5" spans="1:6" x14ac:dyDescent="0.45">
      <c r="A5" s="75">
        <v>3</v>
      </c>
      <c r="B5" t="s">
        <v>41</v>
      </c>
      <c r="C5">
        <v>5.88</v>
      </c>
      <c r="D5" t="s">
        <v>78</v>
      </c>
      <c r="E5" t="s">
        <v>79</v>
      </c>
      <c r="F5" t="s">
        <v>146</v>
      </c>
    </row>
    <row r="6" spans="1:6" x14ac:dyDescent="0.45">
      <c r="A6" s="75">
        <v>4</v>
      </c>
      <c r="B6" t="s">
        <v>45</v>
      </c>
      <c r="C6">
        <v>11.91</v>
      </c>
      <c r="D6" t="s">
        <v>57</v>
      </c>
      <c r="E6" t="s">
        <v>80</v>
      </c>
      <c r="F6" t="s">
        <v>146</v>
      </c>
    </row>
    <row r="7" spans="1:6" x14ac:dyDescent="0.45">
      <c r="A7" s="75">
        <v>5</v>
      </c>
      <c r="B7" t="s">
        <v>45</v>
      </c>
      <c r="C7">
        <v>10.47</v>
      </c>
      <c r="D7" t="s">
        <v>46</v>
      </c>
      <c r="E7" t="s">
        <v>47</v>
      </c>
      <c r="F7" t="s">
        <v>146</v>
      </c>
    </row>
    <row r="8" spans="1:6" x14ac:dyDescent="0.45">
      <c r="A8" s="75">
        <v>6</v>
      </c>
      <c r="B8" t="s">
        <v>45</v>
      </c>
      <c r="C8">
        <v>8.1199999999999992</v>
      </c>
      <c r="D8" t="s">
        <v>42</v>
      </c>
      <c r="E8" t="s">
        <v>81</v>
      </c>
      <c r="F8" t="s">
        <v>146</v>
      </c>
    </row>
    <row r="9" spans="1:6" x14ac:dyDescent="0.45">
      <c r="A9" s="75">
        <v>7</v>
      </c>
      <c r="B9" t="s">
        <v>45</v>
      </c>
      <c r="C9">
        <v>98.99</v>
      </c>
      <c r="D9" t="s">
        <v>49</v>
      </c>
      <c r="E9" t="s">
        <v>50</v>
      </c>
      <c r="F9" t="s">
        <v>146</v>
      </c>
    </row>
    <row r="10" spans="1:6" x14ac:dyDescent="0.45">
      <c r="A10" s="75">
        <v>8</v>
      </c>
      <c r="B10" t="s">
        <v>48</v>
      </c>
      <c r="C10">
        <v>20.62</v>
      </c>
      <c r="D10" t="s">
        <v>57</v>
      </c>
      <c r="E10" t="s">
        <v>112</v>
      </c>
      <c r="F10" t="s">
        <v>146</v>
      </c>
    </row>
    <row r="11" spans="1:6" x14ac:dyDescent="0.45">
      <c r="A11" s="75">
        <v>9</v>
      </c>
      <c r="B11" t="s">
        <v>48</v>
      </c>
      <c r="C11">
        <v>17.55</v>
      </c>
      <c r="D11" t="s">
        <v>87</v>
      </c>
      <c r="E11" t="s">
        <v>113</v>
      </c>
      <c r="F11" t="s">
        <v>146</v>
      </c>
    </row>
    <row r="12" spans="1:6" x14ac:dyDescent="0.45">
      <c r="A12" s="75">
        <v>10</v>
      </c>
      <c r="B12" t="s">
        <v>48</v>
      </c>
      <c r="C12">
        <v>8.9</v>
      </c>
      <c r="D12" t="s">
        <v>82</v>
      </c>
      <c r="E12" t="s">
        <v>83</v>
      </c>
      <c r="F12" t="s">
        <v>146</v>
      </c>
    </row>
    <row r="13" spans="1:6" x14ac:dyDescent="0.45">
      <c r="A13" s="75">
        <v>11</v>
      </c>
      <c r="B13" t="s">
        <v>48</v>
      </c>
      <c r="C13">
        <v>33.340000000000003</v>
      </c>
      <c r="D13" t="s">
        <v>84</v>
      </c>
      <c r="E13" t="s">
        <v>85</v>
      </c>
      <c r="F13" t="s">
        <v>146</v>
      </c>
    </row>
    <row r="14" spans="1:6" x14ac:dyDescent="0.45">
      <c r="A14" s="75">
        <v>12</v>
      </c>
      <c r="B14" t="s">
        <v>51</v>
      </c>
      <c r="C14">
        <v>3.98</v>
      </c>
      <c r="D14" t="s">
        <v>57</v>
      </c>
      <c r="E14" t="s">
        <v>86</v>
      </c>
      <c r="F14" t="s">
        <v>146</v>
      </c>
    </row>
    <row r="15" spans="1:6" x14ac:dyDescent="0.45">
      <c r="A15" s="75">
        <v>13</v>
      </c>
      <c r="B15" t="s">
        <v>51</v>
      </c>
      <c r="C15">
        <v>5.99</v>
      </c>
      <c r="D15" t="s">
        <v>49</v>
      </c>
      <c r="E15" t="s">
        <v>52</v>
      </c>
      <c r="F15" t="s">
        <v>146</v>
      </c>
    </row>
    <row r="16" spans="1:6" x14ac:dyDescent="0.45">
      <c r="A16" s="75">
        <v>14</v>
      </c>
      <c r="B16" t="s">
        <v>51</v>
      </c>
      <c r="C16">
        <v>2.1</v>
      </c>
      <c r="D16" t="s">
        <v>87</v>
      </c>
      <c r="E16" t="s">
        <v>88</v>
      </c>
      <c r="F16" t="s">
        <v>146</v>
      </c>
    </row>
    <row r="17" spans="1:6" x14ac:dyDescent="0.45">
      <c r="A17" s="75">
        <v>15</v>
      </c>
      <c r="B17" t="s">
        <v>51</v>
      </c>
      <c r="C17">
        <v>5.99</v>
      </c>
      <c r="D17" t="s">
        <v>76</v>
      </c>
      <c r="E17" t="s">
        <v>117</v>
      </c>
      <c r="F17" t="s">
        <v>146</v>
      </c>
    </row>
    <row r="18" spans="1:6" x14ac:dyDescent="0.45">
      <c r="A18" s="75">
        <v>16</v>
      </c>
      <c r="B18" t="s">
        <v>53</v>
      </c>
      <c r="C18">
        <v>2.98</v>
      </c>
      <c r="D18" t="s">
        <v>57</v>
      </c>
      <c r="E18" t="s">
        <v>104</v>
      </c>
      <c r="F18" t="s">
        <v>146</v>
      </c>
    </row>
    <row r="19" spans="1:6" x14ac:dyDescent="0.45">
      <c r="A19" s="75">
        <v>17</v>
      </c>
      <c r="B19" t="s">
        <v>53</v>
      </c>
      <c r="C19">
        <v>2.98</v>
      </c>
      <c r="D19" t="s">
        <v>54</v>
      </c>
      <c r="E19" t="s">
        <v>55</v>
      </c>
      <c r="F19" t="s">
        <v>146</v>
      </c>
    </row>
    <row r="20" spans="1:6" x14ac:dyDescent="0.45">
      <c r="A20" s="75">
        <v>18</v>
      </c>
      <c r="B20" t="s">
        <v>53</v>
      </c>
      <c r="C20">
        <v>3.6</v>
      </c>
      <c r="D20" t="s">
        <v>127</v>
      </c>
      <c r="E20" t="s">
        <v>128</v>
      </c>
      <c r="F20" t="s">
        <v>146</v>
      </c>
    </row>
    <row r="21" spans="1:6" x14ac:dyDescent="0.45">
      <c r="A21" s="75">
        <v>19</v>
      </c>
      <c r="B21" t="s">
        <v>56</v>
      </c>
      <c r="C21">
        <v>1.1499999999999999</v>
      </c>
      <c r="D21" t="s">
        <v>57</v>
      </c>
      <c r="E21" t="s">
        <v>58</v>
      </c>
      <c r="F21" t="s">
        <v>146</v>
      </c>
    </row>
    <row r="22" spans="1:6" x14ac:dyDescent="0.45">
      <c r="A22" s="75">
        <v>20</v>
      </c>
      <c r="B22" t="s">
        <v>59</v>
      </c>
      <c r="C22">
        <v>3.98</v>
      </c>
      <c r="D22" t="s">
        <v>57</v>
      </c>
      <c r="E22" t="s">
        <v>86</v>
      </c>
      <c r="F22" t="s">
        <v>146</v>
      </c>
    </row>
    <row r="23" spans="1:6" x14ac:dyDescent="0.45">
      <c r="A23" s="75">
        <v>21</v>
      </c>
      <c r="B23" t="s">
        <v>59</v>
      </c>
      <c r="C23">
        <v>5.99</v>
      </c>
      <c r="D23" t="s">
        <v>49</v>
      </c>
      <c r="E23" t="s">
        <v>52</v>
      </c>
      <c r="F23" t="s">
        <v>146</v>
      </c>
    </row>
    <row r="24" spans="1:6" x14ac:dyDescent="0.45">
      <c r="A24" s="75">
        <v>22</v>
      </c>
      <c r="B24" t="s">
        <v>59</v>
      </c>
      <c r="C24">
        <v>5.99</v>
      </c>
      <c r="D24" t="s">
        <v>76</v>
      </c>
      <c r="E24" t="s">
        <v>89</v>
      </c>
      <c r="F24" t="s">
        <v>146</v>
      </c>
    </row>
    <row r="25" spans="1:6" x14ac:dyDescent="0.45">
      <c r="A25" s="75">
        <v>23</v>
      </c>
      <c r="B25" t="s">
        <v>105</v>
      </c>
      <c r="C25">
        <v>4.5999999999999996</v>
      </c>
      <c r="D25" t="s">
        <v>57</v>
      </c>
      <c r="E25" t="s">
        <v>106</v>
      </c>
      <c r="F25" t="s">
        <v>146</v>
      </c>
    </row>
    <row r="26" spans="1:6" x14ac:dyDescent="0.45">
      <c r="A26" s="75">
        <v>24</v>
      </c>
      <c r="B26" t="s">
        <v>105</v>
      </c>
      <c r="C26">
        <v>5.99</v>
      </c>
      <c r="D26" t="s">
        <v>76</v>
      </c>
      <c r="E26" t="s">
        <v>118</v>
      </c>
      <c r="F26" t="s">
        <v>146</v>
      </c>
    </row>
    <row r="27" spans="1:6" x14ac:dyDescent="0.45">
      <c r="A27" s="75">
        <v>25</v>
      </c>
      <c r="B27" t="s">
        <v>105</v>
      </c>
      <c r="C27">
        <v>5.69</v>
      </c>
      <c r="D27" t="s">
        <v>147</v>
      </c>
      <c r="E27" t="s">
        <v>148</v>
      </c>
      <c r="F27" t="s">
        <v>146</v>
      </c>
    </row>
    <row r="28" spans="1:6" x14ac:dyDescent="0.45">
      <c r="A28" s="75">
        <v>26</v>
      </c>
      <c r="B28" t="s">
        <v>107</v>
      </c>
      <c r="C28">
        <v>1.6</v>
      </c>
      <c r="D28" t="s">
        <v>57</v>
      </c>
      <c r="E28" t="s">
        <v>108</v>
      </c>
      <c r="F28" t="s">
        <v>146</v>
      </c>
    </row>
    <row r="29" spans="1:6" x14ac:dyDescent="0.45">
      <c r="A29" s="75">
        <v>27</v>
      </c>
      <c r="B29" t="s">
        <v>60</v>
      </c>
      <c r="C29">
        <v>114</v>
      </c>
      <c r="D29" t="s">
        <v>49</v>
      </c>
      <c r="E29" t="s">
        <v>90</v>
      </c>
      <c r="F29" t="s">
        <v>146</v>
      </c>
    </row>
    <row r="30" spans="1:6" x14ac:dyDescent="0.45">
      <c r="A30" s="75">
        <v>28</v>
      </c>
      <c r="B30" t="s">
        <v>60</v>
      </c>
      <c r="C30">
        <v>111.07</v>
      </c>
      <c r="D30" t="s">
        <v>65</v>
      </c>
      <c r="E30" t="s">
        <v>119</v>
      </c>
      <c r="F30" t="s">
        <v>146</v>
      </c>
    </row>
    <row r="31" spans="1:6" x14ac:dyDescent="0.45">
      <c r="A31" s="75">
        <v>29</v>
      </c>
      <c r="B31" t="s">
        <v>60</v>
      </c>
      <c r="C31">
        <v>84.99</v>
      </c>
      <c r="D31" t="s">
        <v>120</v>
      </c>
      <c r="E31" t="s">
        <v>121</v>
      </c>
      <c r="F31" t="s">
        <v>146</v>
      </c>
    </row>
    <row r="32" spans="1:6" x14ac:dyDescent="0.45">
      <c r="A32" s="75">
        <v>30</v>
      </c>
      <c r="B32" t="s">
        <v>60</v>
      </c>
      <c r="C32">
        <v>117</v>
      </c>
      <c r="D32" t="s">
        <v>136</v>
      </c>
      <c r="E32" t="s">
        <v>137</v>
      </c>
      <c r="F32" t="s">
        <v>146</v>
      </c>
    </row>
    <row r="33" spans="1:6" x14ac:dyDescent="0.45">
      <c r="A33" s="75">
        <v>31</v>
      </c>
      <c r="B33" t="s">
        <v>62</v>
      </c>
      <c r="C33">
        <v>159</v>
      </c>
      <c r="D33" t="s">
        <v>57</v>
      </c>
      <c r="E33" t="s">
        <v>63</v>
      </c>
      <c r="F33" t="s">
        <v>146</v>
      </c>
    </row>
    <row r="34" spans="1:6" x14ac:dyDescent="0.45">
      <c r="A34" s="75">
        <v>32</v>
      </c>
      <c r="B34" t="s">
        <v>62</v>
      </c>
      <c r="C34">
        <v>159</v>
      </c>
      <c r="D34" t="s">
        <v>76</v>
      </c>
      <c r="E34" t="s">
        <v>93</v>
      </c>
      <c r="F34" t="s">
        <v>146</v>
      </c>
    </row>
    <row r="35" spans="1:6" x14ac:dyDescent="0.45">
      <c r="A35" s="75">
        <v>33</v>
      </c>
      <c r="B35" t="s">
        <v>64</v>
      </c>
      <c r="C35">
        <v>149</v>
      </c>
      <c r="D35" t="s">
        <v>57</v>
      </c>
      <c r="E35" t="s">
        <v>94</v>
      </c>
      <c r="F35" t="s">
        <v>146</v>
      </c>
    </row>
    <row r="36" spans="1:6" x14ac:dyDescent="0.45">
      <c r="A36" s="75">
        <v>34</v>
      </c>
      <c r="B36" t="s">
        <v>64</v>
      </c>
      <c r="C36">
        <v>200.02</v>
      </c>
      <c r="D36" t="s">
        <v>84</v>
      </c>
      <c r="E36" t="s">
        <v>109</v>
      </c>
      <c r="F36" t="s">
        <v>146</v>
      </c>
    </row>
    <row r="37" spans="1:6" x14ac:dyDescent="0.45">
      <c r="A37" s="75">
        <v>35</v>
      </c>
      <c r="B37" t="s">
        <v>67</v>
      </c>
      <c r="C37">
        <v>289</v>
      </c>
      <c r="D37" t="s">
        <v>57</v>
      </c>
      <c r="E37" t="s">
        <v>68</v>
      </c>
      <c r="F37" t="s">
        <v>146</v>
      </c>
    </row>
    <row r="38" spans="1:6" x14ac:dyDescent="0.45">
      <c r="A38" s="75">
        <v>36</v>
      </c>
      <c r="B38" t="s">
        <v>67</v>
      </c>
      <c r="C38">
        <v>289</v>
      </c>
      <c r="D38" t="s">
        <v>76</v>
      </c>
      <c r="E38" t="s">
        <v>95</v>
      </c>
      <c r="F38" t="s">
        <v>146</v>
      </c>
    </row>
    <row r="39" spans="1:6" x14ac:dyDescent="0.45">
      <c r="A39" s="75">
        <v>37</v>
      </c>
      <c r="B39" t="s">
        <v>67</v>
      </c>
      <c r="C39">
        <v>315.01</v>
      </c>
      <c r="D39" t="s">
        <v>65</v>
      </c>
      <c r="E39" t="s">
        <v>110</v>
      </c>
      <c r="F39" t="s">
        <v>146</v>
      </c>
    </row>
    <row r="40" spans="1:6" x14ac:dyDescent="0.45">
      <c r="A40" s="75">
        <v>38</v>
      </c>
      <c r="B40" t="s">
        <v>69</v>
      </c>
      <c r="C40">
        <v>613.64</v>
      </c>
      <c r="D40" t="s">
        <v>49</v>
      </c>
      <c r="E40" t="s">
        <v>70</v>
      </c>
      <c r="F40" t="s">
        <v>146</v>
      </c>
    </row>
    <row r="41" spans="1:6" x14ac:dyDescent="0.45">
      <c r="A41" s="75">
        <v>39</v>
      </c>
      <c r="B41" t="s">
        <v>69</v>
      </c>
      <c r="C41">
        <v>1047.78</v>
      </c>
      <c r="D41" t="s">
        <v>65</v>
      </c>
      <c r="E41" t="s">
        <v>99</v>
      </c>
      <c r="F41" t="s">
        <v>146</v>
      </c>
    </row>
    <row r="42" spans="1:6" x14ac:dyDescent="0.45">
      <c r="A42" s="75">
        <v>40</v>
      </c>
      <c r="B42" t="s">
        <v>71</v>
      </c>
      <c r="C42">
        <v>379</v>
      </c>
      <c r="D42" t="s">
        <v>57</v>
      </c>
      <c r="E42" t="s">
        <v>149</v>
      </c>
      <c r="F42" t="s">
        <v>146</v>
      </c>
    </row>
    <row r="43" spans="1:6" x14ac:dyDescent="0.45">
      <c r="A43" s="75">
        <v>41</v>
      </c>
      <c r="B43" t="s">
        <v>71</v>
      </c>
      <c r="C43">
        <v>470.43</v>
      </c>
      <c r="D43" t="s">
        <v>49</v>
      </c>
      <c r="E43" t="s">
        <v>111</v>
      </c>
      <c r="F43" t="s">
        <v>146</v>
      </c>
    </row>
    <row r="44" spans="1:6" x14ac:dyDescent="0.45">
      <c r="A44" s="75">
        <v>42</v>
      </c>
      <c r="B44" t="s">
        <v>71</v>
      </c>
      <c r="C44">
        <v>445.81</v>
      </c>
      <c r="D44" t="s">
        <v>65</v>
      </c>
      <c r="E44" t="s">
        <v>72</v>
      </c>
      <c r="F44" t="s">
        <v>146</v>
      </c>
    </row>
    <row r="45" spans="1:6" x14ac:dyDescent="0.45">
      <c r="A45" s="75">
        <v>43</v>
      </c>
      <c r="B45" t="s">
        <v>71</v>
      </c>
      <c r="C45">
        <v>1144.69</v>
      </c>
      <c r="D45" t="s">
        <v>101</v>
      </c>
      <c r="E45" t="s">
        <v>138</v>
      </c>
      <c r="F45" t="s">
        <v>146</v>
      </c>
    </row>
    <row r="46" spans="1:6" x14ac:dyDescent="0.45">
      <c r="A46" s="75">
        <v>44</v>
      </c>
      <c r="B46" t="s">
        <v>73</v>
      </c>
      <c r="C46">
        <v>145</v>
      </c>
      <c r="D46" t="s">
        <v>57</v>
      </c>
      <c r="E46" t="s">
        <v>100</v>
      </c>
      <c r="F46" t="s">
        <v>146</v>
      </c>
    </row>
    <row r="47" spans="1:6" x14ac:dyDescent="0.45">
      <c r="A47" s="75">
        <v>45</v>
      </c>
      <c r="B47" t="s">
        <v>73</v>
      </c>
      <c r="C47">
        <v>155.99</v>
      </c>
      <c r="D47" t="s">
        <v>49</v>
      </c>
      <c r="E47" t="s">
        <v>74</v>
      </c>
      <c r="F47" t="s">
        <v>146</v>
      </c>
    </row>
    <row r="48" spans="1:6" x14ac:dyDescent="0.45">
      <c r="A48" s="75">
        <v>46</v>
      </c>
      <c r="B48" t="s">
        <v>73</v>
      </c>
      <c r="C48">
        <v>165</v>
      </c>
      <c r="D48" t="s">
        <v>139</v>
      </c>
      <c r="E48" t="s">
        <v>140</v>
      </c>
      <c r="F48" t="s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Summary - Rates</vt:lpstr>
      <vt:lpstr>Summary - Table</vt:lpstr>
      <vt:lpstr>Conduit + Wire - Pricing Calcul</vt:lpstr>
      <vt:lpstr>Conduit + Wire - Table</vt:lpstr>
      <vt:lpstr>Working_Table</vt:lpstr>
      <vt:lpstr>Cleaned_Data</vt:lpstr>
      <vt:lpstr>Working_Table1</vt:lpstr>
      <vt:lpstr>Cleaned_Data1</vt:lpstr>
      <vt:lpstr>Working_Table2</vt:lpstr>
      <vt:lpstr>Cleaned_Data2</vt:lpstr>
      <vt:lpstr>Working_Table3</vt:lpstr>
      <vt:lpstr>Cleaned_Data3</vt:lpstr>
      <vt:lpstr>Working_Table4</vt:lpstr>
      <vt:lpstr>Cleaned_Data4</vt:lpstr>
      <vt:lpstr>Working_Table5</vt:lpstr>
      <vt:lpstr>Cleaned_Data5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Kijahre Fikiri</dc:creator>
  <cp:lastModifiedBy>Kijahre Fikiri</cp:lastModifiedBy>
  <dcterms:created xsi:type="dcterms:W3CDTF">2015-06-05T18:17:20Z</dcterms:created>
  <dcterms:modified xsi:type="dcterms:W3CDTF">2022-10-27T21:36:33Z</dcterms:modified>
</cp:coreProperties>
</file>