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95" yWindow="315" windowWidth="16695" windowHeight="10245"/>
  </bookViews>
  <sheets>
    <sheet name="Cash Flow Valuation Methods" sheetId="1" r:id="rId1"/>
    <sheet name="Cash Flow Valuation Model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 iterate="1"/>
</workbook>
</file>

<file path=xl/calcChain.xml><?xml version="1.0" encoding="utf-8"?>
<calcChain xmlns="http://schemas.openxmlformats.org/spreadsheetml/2006/main">
  <c r="F24" i="2"/>
  <c r="B25"/>
  <c r="D25" s="1"/>
  <c r="F25" s="1"/>
  <c r="B26"/>
  <c r="B28"/>
  <c r="D28" s="1"/>
  <c r="F28" s="1"/>
  <c r="B29"/>
  <c r="D29" s="1"/>
  <c r="F29" s="1"/>
  <c r="B30"/>
  <c r="D30" s="1"/>
  <c r="F30" s="1"/>
  <c r="B39"/>
  <c r="D39"/>
  <c r="F39"/>
  <c r="B27" l="1"/>
  <c r="B31" s="1"/>
  <c r="D26"/>
  <c r="D27" l="1"/>
  <c r="F26"/>
  <c r="F27" s="1"/>
  <c r="D31" l="1"/>
  <c r="F32"/>
  <c r="F31"/>
  <c r="F37" l="1"/>
  <c r="F41" s="1"/>
  <c r="B23"/>
  <c r="D23"/>
  <c r="F23"/>
  <c r="B32"/>
  <c r="D32"/>
  <c r="B34"/>
  <c r="D34"/>
  <c r="F34"/>
  <c r="D35"/>
  <c r="B37"/>
  <c r="D37"/>
  <c r="B41"/>
  <c r="D41"/>
  <c r="D43"/>
  <c r="D45"/>
</calcChain>
</file>

<file path=xl/sharedStrings.xml><?xml version="1.0" encoding="utf-8"?>
<sst xmlns="http://schemas.openxmlformats.org/spreadsheetml/2006/main" count="126" uniqueCount="116">
  <si>
    <t>CASH FLOW VALUATION METHODS</t>
  </si>
  <si>
    <t>3 METHODS</t>
  </si>
  <si>
    <t>CAPITAL CASH FLOWS</t>
  </si>
  <si>
    <t>EQUITY CASH FLOWS</t>
  </si>
  <si>
    <t>FREE CASH FLOWS</t>
  </si>
  <si>
    <t>Whole Firm</t>
  </si>
  <si>
    <t>Equity Value</t>
  </si>
  <si>
    <t>Measures Cash Flow available to both equity and debt holders</t>
  </si>
  <si>
    <t>Measures Cash Flow Available to  Stockholders After Payments to Debt Holders are Deducted from Operating Cash Flows</t>
  </si>
  <si>
    <t>Like Capital Cash Flow, Measures Value of Whole Firm - Cash Flows Do Not Include Tax Benefits of Debt Since That is in Discount Rate</t>
  </si>
  <si>
    <t>REPRESENTS</t>
  </si>
  <si>
    <t>Includes Benefits of tax deductible interest payments</t>
  </si>
  <si>
    <t>Equity Cash Flows Equal Capital Cash Flows minus Debt Cash Flows</t>
  </si>
  <si>
    <r>
      <t>Cash Flows Available to Firm if Interest Was</t>
    </r>
    <r>
      <rPr>
        <b/>
        <i/>
        <sz val="11"/>
        <rFont val="Times New Roman"/>
      </rPr>
      <t xml:space="preserve"> Not</t>
    </r>
    <r>
      <rPr>
        <b/>
        <sz val="11"/>
        <rFont val="Times New Roman"/>
      </rPr>
      <t xml:space="preserve"> a Tax-Deductible Expense</t>
    </r>
  </si>
  <si>
    <t>DISCOUNT RATE</t>
  </si>
  <si>
    <t>Discount Rate is Pre-Tax Rate That Corresponds to Riskiness of Firm</t>
  </si>
  <si>
    <t>Equity Cash Flows are Riskier Than Cash Flows With Debt, so Discount Rate is Higher</t>
  </si>
  <si>
    <t>Includes Benefit of Tax Deductible Interest in Discount Rate - so After-Tax Discount Rate is appropriate</t>
  </si>
  <si>
    <t>BEGINNING</t>
  </si>
  <si>
    <t>Beginning Point for All 3 Measures is Earnings Before Interest &amp; Taxes</t>
  </si>
  <si>
    <t>POINT</t>
  </si>
  <si>
    <t xml:space="preserve">     or EBIT</t>
  </si>
  <si>
    <t>FOR ALL</t>
  </si>
  <si>
    <t>3 MEASURES</t>
  </si>
  <si>
    <t>PURPOSE</t>
  </si>
  <si>
    <t>Purpose of Cash Flow Measures is to Transform Accounting Recognition</t>
  </si>
  <si>
    <t xml:space="preserve">OF </t>
  </si>
  <si>
    <r>
      <t xml:space="preserve">     of Receipts and Expenses</t>
    </r>
    <r>
      <rPr>
        <b/>
        <sz val="11"/>
        <color indexed="10"/>
        <rFont val="Times New Roman"/>
      </rPr>
      <t xml:space="preserve"> </t>
    </r>
    <r>
      <rPr>
        <b/>
        <i/>
        <sz val="11"/>
        <color indexed="10"/>
        <rFont val="Times New Roman"/>
      </rPr>
      <t>Into Cash Flow Definitions</t>
    </r>
  </si>
  <si>
    <t>MEASURES</t>
  </si>
  <si>
    <t>TO ADJUST</t>
  </si>
  <si>
    <t>Adjustments Include:</t>
  </si>
  <si>
    <t>ACCOUNTING</t>
  </si>
  <si>
    <t>1.  Subtracting Capital Expenditures</t>
  </si>
  <si>
    <t>FIGURES</t>
  </si>
  <si>
    <t>2.  Adding Depreciation</t>
  </si>
  <si>
    <t>3.  Subtracting Changes in Working Capital</t>
  </si>
  <si>
    <t>DISCOUNT</t>
  </si>
  <si>
    <t>Capital Cash Flows:</t>
  </si>
  <si>
    <t>RATES FOR</t>
  </si>
  <si>
    <r>
      <t>Use CAPM to Determine Appropriate Discount Rate - Use</t>
    </r>
    <r>
      <rPr>
        <b/>
        <i/>
        <sz val="11"/>
        <rFont val="Times New Roman"/>
      </rPr>
      <t xml:space="preserve"> Asset Beta</t>
    </r>
  </si>
  <si>
    <t>THE</t>
  </si>
  <si>
    <r>
      <t xml:space="preserve">     Since CCF Values</t>
    </r>
    <r>
      <rPr>
        <b/>
        <i/>
        <sz val="11"/>
        <color indexed="10"/>
        <rFont val="Times New Roman"/>
      </rPr>
      <t xml:space="preserve"> Whole Firm</t>
    </r>
  </si>
  <si>
    <t>Expected Return = Riskfree Rate +  [ (Asset Beta) * (Risk Premium) ]</t>
  </si>
  <si>
    <t xml:space="preserve">                              Note:  Before Tax Rates</t>
  </si>
  <si>
    <t>Equity Cash Flows:</t>
  </si>
  <si>
    <r>
      <t xml:space="preserve">Use CAPM to Determine Appropriate Discount Rate - But Use </t>
    </r>
    <r>
      <rPr>
        <b/>
        <i/>
        <sz val="11"/>
        <rFont val="Times New Roman"/>
      </rPr>
      <t>Equity Beta</t>
    </r>
  </si>
  <si>
    <r>
      <t xml:space="preserve">     Since ECF Values </t>
    </r>
    <r>
      <rPr>
        <b/>
        <i/>
        <sz val="11"/>
        <color indexed="10"/>
        <rFont val="Times New Roman"/>
      </rPr>
      <t>Equity Cash Flows</t>
    </r>
  </si>
  <si>
    <t xml:space="preserve">          Note:  Unlevered (Equity) Beta = Levered Beta / (1 + D/E Ratio)</t>
  </si>
  <si>
    <t xml:space="preserve">                    e.g., Equity = 60%, Levered Beta = 1.667</t>
  </si>
  <si>
    <t xml:space="preserve">                    Unlevered (Equity) Beta = 1 /(1 + .40/.60) = 1.0</t>
  </si>
  <si>
    <t>Expected Return = Riskfree Rate +  [ (Equity Beta) * (Risk Premium) ]</t>
  </si>
  <si>
    <t>Free Cash Flows:</t>
  </si>
  <si>
    <t>Appropriate Discount Rate is WACC</t>
  </si>
  <si>
    <r>
      <t xml:space="preserve">     Since FCF Values</t>
    </r>
    <r>
      <rPr>
        <b/>
        <i/>
        <sz val="11"/>
        <color indexed="10"/>
        <rFont val="Times New Roman"/>
      </rPr>
      <t xml:space="preserve"> Whole Firm</t>
    </r>
  </si>
  <si>
    <r>
      <t>WACC = ( Debt / Value) ( 1 - Tax Rate ) * k</t>
    </r>
    <r>
      <rPr>
        <b/>
        <vertAlign val="subscript"/>
        <sz val="11"/>
        <rFont val="Times New Roman"/>
      </rPr>
      <t xml:space="preserve">D </t>
    </r>
    <r>
      <rPr>
        <b/>
        <sz val="11"/>
        <rFont val="Times New Roman"/>
      </rPr>
      <t>+ ( Equity / Value ) * k</t>
    </r>
    <r>
      <rPr>
        <b/>
        <vertAlign val="subscript"/>
        <sz val="11"/>
        <rFont val="Times New Roman"/>
      </rPr>
      <t>E</t>
    </r>
  </si>
  <si>
    <t xml:space="preserve">            SUMMARY OF CASH FLOW VALUATION METHODS</t>
  </si>
  <si>
    <t xml:space="preserve">             Earnings Before Interest &amp; Taxes</t>
  </si>
  <si>
    <t xml:space="preserve">                            EBIT</t>
  </si>
  <si>
    <t xml:space="preserve">               Plus:  Depreciation</t>
  </si>
  <si>
    <t xml:space="preserve">               Less:  Capital Expenditures</t>
  </si>
  <si>
    <t xml:space="preserve">               Less:  Working Capital Increase</t>
  </si>
  <si>
    <t xml:space="preserve">                       Equals</t>
  </si>
  <si>
    <t xml:space="preserve">               Operating Cash Flow</t>
  </si>
  <si>
    <t>Subtract Actual Taxes [(Tax Rate) * (EBIT - Interest)]</t>
  </si>
  <si>
    <t>Subtract Hypothetical Taxes (Tax Rate) * EBIT)</t>
  </si>
  <si>
    <t>Less: Interest</t>
  </si>
  <si>
    <t>Less:  Debt Payments</t>
  </si>
  <si>
    <t>Plus:  Debt Issues</t>
  </si>
  <si>
    <t>CAPITAL CASH FLOW</t>
  </si>
  <si>
    <t>EQUITY CASH FLOW</t>
  </si>
  <si>
    <t>FREE CASH FLOW</t>
  </si>
  <si>
    <t>Discount At Expected Asset Return (Before tax rates)</t>
  </si>
  <si>
    <t>Discount at Expected Equity Return</t>
  </si>
  <si>
    <t>Discount at Weighted Average Cost of Capital (After tax rates)</t>
  </si>
  <si>
    <t>CASH FLOW VALUATION MODEL</t>
  </si>
  <si>
    <t xml:space="preserve">                  INPUTS</t>
  </si>
  <si>
    <t>Sales ($)</t>
  </si>
  <si>
    <t>Unlevered Beta</t>
  </si>
  <si>
    <t>Riskfree Rate</t>
  </si>
  <si>
    <t>Risk Premium</t>
  </si>
  <si>
    <t>Debt Ratio (Debt %)</t>
  </si>
  <si>
    <t>Depreciation ($)</t>
  </si>
  <si>
    <t>Change in Working Capital</t>
  </si>
  <si>
    <t>Capital Expenditures ($)</t>
  </si>
  <si>
    <t>EBIT Margin (%)</t>
  </si>
  <si>
    <t>Tax Rate</t>
  </si>
  <si>
    <t>COMPUTER GENERATED ANALYSIS</t>
  </si>
  <si>
    <t>CAPITAL CASH FLOW VALUATION</t>
  </si>
  <si>
    <t>EQUITY CASH FLOW VALUATION</t>
  </si>
  <si>
    <t>FREE CASH FLOW VALUATION</t>
  </si>
  <si>
    <t>Debt</t>
  </si>
  <si>
    <t>Debt = Debt% * Firm Value</t>
  </si>
  <si>
    <t>Sales</t>
  </si>
  <si>
    <t>EBIT Margin</t>
  </si>
  <si>
    <t>EBIT</t>
  </si>
  <si>
    <t>Depreciation</t>
  </si>
  <si>
    <t>Capital Expenditures</t>
  </si>
  <si>
    <t>OPERATING CASH FLOW</t>
  </si>
  <si>
    <t>Taxes</t>
  </si>
  <si>
    <t>Taxes = TR * (EBIT - Interest)</t>
  </si>
  <si>
    <t>Taxes = TR * (EBIT)</t>
  </si>
  <si>
    <t>Interest</t>
  </si>
  <si>
    <t>Debt Cash Flow</t>
  </si>
  <si>
    <t>Capital Cash Flow</t>
  </si>
  <si>
    <t>Equity Cash Flow</t>
  </si>
  <si>
    <t>Free Cash Flow</t>
  </si>
  <si>
    <t>Expected Asset Return</t>
  </si>
  <si>
    <t>Expected Equity Return</t>
  </si>
  <si>
    <t>Weighted Average Cost of Capital</t>
  </si>
  <si>
    <t>Capital Cash Flow Value</t>
  </si>
  <si>
    <t>Equity Cash Flow Value</t>
  </si>
  <si>
    <t>Free Cash Flow Value</t>
  </si>
  <si>
    <t>Debt Value</t>
  </si>
  <si>
    <t>Equity Cash Flow &amp; Debt Value</t>
  </si>
  <si>
    <t xml:space="preserve"> </t>
  </si>
  <si>
    <t>INPUT VARIABLES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</si>
</sst>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6" formatCode="&quot;$&quot;#,##0_);[Red]\(&quot;$&quot;#,##0\)"/>
  </numFmts>
  <fonts count="18">
    <font>
      <sz val="10"/>
      <name val="Arial"/>
    </font>
    <font>
      <b/>
      <sz val="11"/>
      <name val="TimesNewRomanPS"/>
      <family val="1"/>
    </font>
    <font>
      <b/>
      <sz val="11"/>
      <color indexed="10"/>
      <name val="Times New Roman"/>
    </font>
    <font>
      <sz val="10"/>
      <name val="Times New Roman"/>
    </font>
    <font>
      <b/>
      <sz val="16"/>
      <color indexed="10"/>
      <name val="Times New Roman"/>
    </font>
    <font>
      <b/>
      <sz val="11"/>
      <name val="Times New Roman"/>
    </font>
    <font>
      <b/>
      <sz val="11"/>
      <color indexed="9"/>
      <name val="Times New Roman"/>
    </font>
    <font>
      <b/>
      <sz val="11"/>
      <color indexed="12"/>
      <name val="Times New Roman"/>
    </font>
    <font>
      <b/>
      <u/>
      <sz val="11"/>
      <color indexed="12"/>
      <name val="Times New Roman"/>
    </font>
    <font>
      <b/>
      <u/>
      <sz val="11"/>
      <color indexed="9"/>
      <name val="Times New Roman"/>
    </font>
    <font>
      <b/>
      <i/>
      <sz val="11"/>
      <name val="Times New Roman"/>
    </font>
    <font>
      <b/>
      <i/>
      <sz val="11"/>
      <color indexed="10"/>
      <name val="Times New Roman"/>
    </font>
    <font>
      <b/>
      <vertAlign val="subscript"/>
      <sz val="11"/>
      <name val="Times New Roman"/>
    </font>
    <font>
      <b/>
      <sz val="14"/>
      <color indexed="10"/>
      <name val="Times New Roman"/>
    </font>
    <font>
      <b/>
      <sz val="11"/>
      <color indexed="17"/>
      <name val="Times New Roman"/>
    </font>
    <font>
      <b/>
      <sz val="11"/>
      <color indexed="16"/>
      <name val="Times New Roman"/>
    </font>
    <font>
      <b/>
      <sz val="12"/>
      <color indexed="12"/>
      <name val="Times New Roman"/>
    </font>
    <font>
      <b/>
      <u/>
      <sz val="1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4"/>
      </left>
      <right/>
      <top style="thick">
        <color indexed="14"/>
      </top>
      <bottom/>
      <diagonal/>
    </border>
    <border>
      <left/>
      <right/>
      <top style="thick">
        <color indexed="14"/>
      </top>
      <bottom/>
      <diagonal/>
    </border>
    <border>
      <left/>
      <right style="thick">
        <color indexed="14"/>
      </right>
      <top style="thick">
        <color indexed="14"/>
      </top>
      <bottom/>
      <diagonal/>
    </border>
    <border>
      <left style="thick">
        <color indexed="14"/>
      </left>
      <right/>
      <top/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ck">
        <color indexed="14"/>
      </right>
      <top/>
      <bottom style="thick">
        <color indexed="14"/>
      </bottom>
      <diagonal/>
    </border>
    <border>
      <left style="thick">
        <color indexed="14"/>
      </left>
      <right/>
      <top/>
      <bottom/>
      <diagonal/>
    </border>
    <border>
      <left/>
      <right style="thick">
        <color indexed="14"/>
      </right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4"/>
      </left>
      <right style="thick">
        <color indexed="14"/>
      </right>
      <top style="thick">
        <color indexed="14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4"/>
      </left>
      <right style="thick">
        <color indexed="14"/>
      </right>
      <top/>
      <bottom style="thick">
        <color indexed="14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4"/>
      </left>
      <right style="thick">
        <color indexed="14"/>
      </right>
      <top style="thick">
        <color indexed="14"/>
      </top>
      <bottom style="thick">
        <color indexed="1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3" borderId="0" xfId="0" quotePrefix="1" applyFont="1" applyFill="1" applyAlignment="1">
      <alignment horizontal="center" wrapText="1"/>
    </xf>
    <xf numFmtId="0" fontId="6" fillId="4" borderId="0" xfId="0" quotePrefix="1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3" xfId="0" applyFont="1" applyBorder="1"/>
    <xf numFmtId="0" fontId="5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5" fillId="0" borderId="0" xfId="0" quotePrefix="1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2" fillId="0" borderId="5" xfId="0" applyFont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5" fillId="0" borderId="0" xfId="0" applyFont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2" borderId="0" xfId="0" quotePrefix="1" applyFont="1" applyFill="1" applyAlignment="1">
      <alignment horizontal="left"/>
    </xf>
    <xf numFmtId="0" fontId="6" fillId="2" borderId="0" xfId="0" applyFont="1" applyFill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quotePrefix="1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8" xfId="0" quotePrefix="1" applyFont="1" applyBorder="1" applyAlignment="1">
      <alignment horizontal="left"/>
    </xf>
    <xf numFmtId="0" fontId="5" fillId="0" borderId="14" xfId="0" quotePrefix="1" applyFont="1" applyBorder="1" applyAlignment="1">
      <alignment horizontal="left"/>
    </xf>
    <xf numFmtId="0" fontId="5" fillId="0" borderId="0" xfId="0" applyFont="1" applyBorder="1"/>
    <xf numFmtId="0" fontId="5" fillId="0" borderId="15" xfId="0" applyFont="1" applyBorder="1"/>
    <xf numFmtId="0" fontId="5" fillId="0" borderId="0" xfId="0" quotePrefix="1" applyFont="1" applyAlignment="1">
      <alignment horizontal="center" vertical="center"/>
    </xf>
    <xf numFmtId="0" fontId="7" fillId="0" borderId="16" xfId="0" quotePrefix="1" applyFont="1" applyBorder="1" applyAlignment="1">
      <alignment horizontal="center" wrapText="1"/>
    </xf>
    <xf numFmtId="0" fontId="14" fillId="0" borderId="17" xfId="0" quotePrefix="1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14" fillId="0" borderId="19" xfId="0" applyFont="1" applyBorder="1"/>
    <xf numFmtId="0" fontId="14" fillId="0" borderId="20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6" fillId="2" borderId="18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6" fillId="4" borderId="22" xfId="0" applyFont="1" applyFill="1" applyBorder="1" applyAlignment="1">
      <alignment horizontal="center" wrapText="1"/>
    </xf>
    <xf numFmtId="0" fontId="2" fillId="0" borderId="0" xfId="0" applyFont="1"/>
    <xf numFmtId="0" fontId="14" fillId="0" borderId="0" xfId="0" applyFont="1"/>
    <xf numFmtId="0" fontId="15" fillId="0" borderId="0" xfId="0" applyFont="1"/>
    <xf numFmtId="0" fontId="7" fillId="0" borderId="18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 wrapText="1"/>
    </xf>
    <xf numFmtId="0" fontId="16" fillId="0" borderId="23" xfId="0" quotePrefix="1" applyFont="1" applyBorder="1" applyAlignment="1">
      <alignment horizontal="center"/>
    </xf>
    <xf numFmtId="0" fontId="5" fillId="0" borderId="24" xfId="0" applyFont="1" applyBorder="1"/>
    <xf numFmtId="0" fontId="6" fillId="2" borderId="0" xfId="0" quotePrefix="1" applyFont="1" applyFill="1" applyAlignment="1">
      <alignment horizontal="center"/>
    </xf>
    <xf numFmtId="5" fontId="7" fillId="0" borderId="16" xfId="0" quotePrefix="1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2" fontId="7" fillId="0" borderId="16" xfId="0" quotePrefix="1" applyNumberFormat="1" applyFont="1" applyBorder="1" applyAlignment="1">
      <alignment horizontal="center" vertical="center"/>
    </xf>
    <xf numFmtId="10" fontId="7" fillId="0" borderId="16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3" fillId="0" borderId="0" xfId="0" applyFont="1"/>
    <xf numFmtId="0" fontId="9" fillId="5" borderId="0" xfId="0" applyFont="1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9" fillId="5" borderId="0" xfId="0" quotePrefix="1" applyFont="1" applyFill="1" applyAlignment="1">
      <alignment horizontal="center" wrapText="1"/>
    </xf>
    <xf numFmtId="0" fontId="5" fillId="0" borderId="0" xfId="0" applyFont="1" applyAlignment="1">
      <alignment horizontal="center"/>
    </xf>
    <xf numFmtId="6" fontId="5" fillId="0" borderId="1" xfId="0" applyNumberFormat="1" applyFont="1" applyBorder="1" applyAlignment="1">
      <alignment horizontal="center" vertical="center" wrapText="1"/>
    </xf>
    <xf numFmtId="6" fontId="5" fillId="0" borderId="25" xfId="0" applyNumberFormat="1" applyFont="1" applyBorder="1" applyAlignment="1">
      <alignment horizontal="center" vertical="center" wrapText="1"/>
    </xf>
    <xf numFmtId="6" fontId="5" fillId="0" borderId="26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5" fontId="5" fillId="0" borderId="18" xfId="0" applyNumberFormat="1" applyFont="1" applyBorder="1" applyAlignment="1">
      <alignment horizontal="center" vertical="center"/>
    </xf>
    <xf numFmtId="5" fontId="5" fillId="0" borderId="29" xfId="0" applyNumberFormat="1" applyFont="1" applyBorder="1" applyAlignment="1">
      <alignment horizontal="center" vertical="center"/>
    </xf>
    <xf numFmtId="5" fontId="5" fillId="0" borderId="22" xfId="0" applyNumberFormat="1" applyFont="1" applyBorder="1" applyAlignment="1">
      <alignment horizontal="center" vertical="center"/>
    </xf>
    <xf numFmtId="10" fontId="5" fillId="0" borderId="18" xfId="0" applyNumberFormat="1" applyFont="1" applyBorder="1" applyAlignment="1">
      <alignment horizontal="center" vertical="center"/>
    </xf>
    <xf numFmtId="10" fontId="5" fillId="0" borderId="29" xfId="0" applyNumberFormat="1" applyFont="1" applyBorder="1" applyAlignment="1">
      <alignment horizontal="center" vertical="center"/>
    </xf>
    <xf numFmtId="10" fontId="5" fillId="0" borderId="22" xfId="0" applyNumberFormat="1" applyFont="1" applyBorder="1" applyAlignment="1">
      <alignment horizontal="center" vertical="center"/>
    </xf>
    <xf numFmtId="6" fontId="5" fillId="0" borderId="18" xfId="0" applyNumberFormat="1" applyFont="1" applyBorder="1" applyAlignment="1">
      <alignment horizontal="center" vertical="center"/>
    </xf>
    <xf numFmtId="6" fontId="5" fillId="0" borderId="22" xfId="0" applyNumberFormat="1" applyFont="1" applyBorder="1" applyAlignment="1">
      <alignment horizontal="center" vertical="center"/>
    </xf>
    <xf numFmtId="6" fontId="5" fillId="0" borderId="29" xfId="0" applyNumberFormat="1" applyFont="1" applyBorder="1" applyAlignment="1">
      <alignment horizontal="center" vertical="center"/>
    </xf>
    <xf numFmtId="6" fontId="17" fillId="0" borderId="18" xfId="0" applyNumberFormat="1" applyFont="1" applyBorder="1" applyAlignment="1">
      <alignment horizontal="center" vertical="center"/>
    </xf>
    <xf numFmtId="6" fontId="5" fillId="0" borderId="1" xfId="0" applyNumberFormat="1" applyFont="1" applyBorder="1" applyAlignment="1">
      <alignment horizontal="center" vertical="center"/>
    </xf>
    <xf numFmtId="6" fontId="5" fillId="0" borderId="25" xfId="0" applyNumberFormat="1" applyFont="1" applyBorder="1" applyAlignment="1">
      <alignment horizontal="center" vertical="center"/>
    </xf>
    <xf numFmtId="6" fontId="5" fillId="0" borderId="26" xfId="0" applyNumberFormat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left" wrapText="1"/>
    </xf>
    <xf numFmtId="0" fontId="5" fillId="0" borderId="27" xfId="0" quotePrefix="1" applyFont="1" applyBorder="1" applyAlignment="1">
      <alignment horizontal="left" wrapText="1"/>
    </xf>
    <xf numFmtId="0" fontId="5" fillId="0" borderId="28" xfId="0" quotePrefix="1" applyFont="1" applyBorder="1" applyAlignment="1">
      <alignment horizontal="left" wrapText="1"/>
    </xf>
    <xf numFmtId="6" fontId="5" fillId="0" borderId="18" xfId="0" quotePrefix="1" applyNumberFormat="1" applyFont="1" applyBorder="1" applyAlignment="1">
      <alignment horizontal="center" vertical="center" wrapText="1"/>
    </xf>
    <xf numFmtId="5" fontId="5" fillId="0" borderId="0" xfId="0" quotePrefix="1" applyNumberFormat="1" applyFont="1" applyAlignment="1">
      <alignment horizontal="center" vertical="center" wrapText="1"/>
    </xf>
    <xf numFmtId="6" fontId="5" fillId="0" borderId="25" xfId="0" quotePrefix="1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6" fontId="6" fillId="4" borderId="1" xfId="0" applyNumberFormat="1" applyFont="1" applyFill="1" applyBorder="1" applyAlignment="1">
      <alignment horizontal="center" vertical="center"/>
    </xf>
    <xf numFmtId="6" fontId="6" fillId="6" borderId="25" xfId="0" applyNumberFormat="1" applyFont="1" applyFill="1" applyBorder="1" applyAlignment="1">
      <alignment horizontal="center" vertical="center"/>
    </xf>
    <xf numFmtId="6" fontId="6" fillId="7" borderId="26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6" fillId="6" borderId="27" xfId="0" applyFont="1" applyFill="1" applyBorder="1"/>
    <xf numFmtId="0" fontId="6" fillId="7" borderId="28" xfId="0" applyFont="1" applyFill="1" applyBorder="1"/>
    <xf numFmtId="10" fontId="5" fillId="0" borderId="1" xfId="0" applyNumberFormat="1" applyFont="1" applyBorder="1" applyAlignment="1">
      <alignment horizontal="center" vertical="center"/>
    </xf>
    <xf numFmtId="10" fontId="5" fillId="0" borderId="25" xfId="0" applyNumberFormat="1" applyFont="1" applyBorder="1" applyAlignment="1">
      <alignment horizontal="center" vertical="center"/>
    </xf>
    <xf numFmtId="10" fontId="5" fillId="0" borderId="2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6" fontId="6" fillId="6" borderId="25" xfId="0" applyNumberFormat="1" applyFont="1" applyFill="1" applyBorder="1" applyAlignment="1">
      <alignment horizontal="center"/>
    </xf>
    <xf numFmtId="6" fontId="6" fillId="7" borderId="26" xfId="0" applyNumberFormat="1" applyFont="1" applyFill="1" applyBorder="1" applyAlignment="1">
      <alignment horizontal="center" vertical="center"/>
    </xf>
    <xf numFmtId="0" fontId="6" fillId="6" borderId="27" xfId="0" quotePrefix="1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8" borderId="12" xfId="0" applyFont="1" applyFill="1" applyBorder="1"/>
    <xf numFmtId="0" fontId="5" fillId="8" borderId="11" xfId="0" quotePrefix="1" applyFont="1" applyFill="1" applyBorder="1" applyAlignment="1">
      <alignment horizontal="left"/>
    </xf>
    <xf numFmtId="0" fontId="13" fillId="9" borderId="0" xfId="0" quotePrefix="1" applyFont="1" applyFill="1" applyAlignment="1">
      <alignment horizontal="left"/>
    </xf>
    <xf numFmtId="0" fontId="5" fillId="9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64</xdr:row>
      <xdr:rowOff>76200</xdr:rowOff>
    </xdr:from>
    <xdr:to>
      <xdr:col>2</xdr:col>
      <xdr:colOff>533399</xdr:colOff>
      <xdr:row>67</xdr:row>
      <xdr:rowOff>257175</xdr:rowOff>
    </xdr:to>
    <xdr:cxnSp macro="">
      <xdr:nvCxnSpPr>
        <xdr:cNvPr id="3" name="Straight Arrow Connector 2"/>
        <xdr:cNvCxnSpPr/>
      </xdr:nvCxnSpPr>
      <xdr:spPr>
        <a:xfrm rot="16200000" flipH="1">
          <a:off x="1176337" y="17559337"/>
          <a:ext cx="9334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542926</xdr:colOff>
      <xdr:row>64</xdr:row>
      <xdr:rowOff>95251</xdr:rowOff>
    </xdr:from>
    <xdr:to>
      <xdr:col>6</xdr:col>
      <xdr:colOff>552451</xdr:colOff>
      <xdr:row>67</xdr:row>
      <xdr:rowOff>276226</xdr:rowOff>
    </xdr:to>
    <xdr:cxnSp macro="">
      <xdr:nvCxnSpPr>
        <xdr:cNvPr id="6" name="Straight Arrow Connector 5"/>
        <xdr:cNvCxnSpPr/>
      </xdr:nvCxnSpPr>
      <xdr:spPr>
        <a:xfrm rot="16200000" flipH="1">
          <a:off x="3519489" y="17578388"/>
          <a:ext cx="9334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62</xdr:row>
      <xdr:rowOff>28576</xdr:rowOff>
    </xdr:from>
    <xdr:to>
      <xdr:col>2</xdr:col>
      <xdr:colOff>533397</xdr:colOff>
      <xdr:row>62</xdr:row>
      <xdr:rowOff>171451</xdr:rowOff>
    </xdr:to>
    <xdr:cxnSp macro="">
      <xdr:nvCxnSpPr>
        <xdr:cNvPr id="9" name="Straight Arrow Connector 8"/>
        <xdr:cNvCxnSpPr/>
      </xdr:nvCxnSpPr>
      <xdr:spPr>
        <a:xfrm rot="5400000">
          <a:off x="1571623" y="16173453"/>
          <a:ext cx="142875" cy="95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62</xdr:row>
      <xdr:rowOff>47626</xdr:rowOff>
    </xdr:from>
    <xdr:to>
      <xdr:col>4</xdr:col>
      <xdr:colOff>523872</xdr:colOff>
      <xdr:row>62</xdr:row>
      <xdr:rowOff>190501</xdr:rowOff>
    </xdr:to>
    <xdr:cxnSp macro="">
      <xdr:nvCxnSpPr>
        <xdr:cNvPr id="10" name="Straight Arrow Connector 9"/>
        <xdr:cNvCxnSpPr/>
      </xdr:nvCxnSpPr>
      <xdr:spPr>
        <a:xfrm rot="5400000">
          <a:off x="2724148" y="16192503"/>
          <a:ext cx="142875" cy="95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62</xdr:row>
      <xdr:rowOff>19051</xdr:rowOff>
    </xdr:from>
    <xdr:to>
      <xdr:col>6</xdr:col>
      <xdr:colOff>533397</xdr:colOff>
      <xdr:row>62</xdr:row>
      <xdr:rowOff>161926</xdr:rowOff>
    </xdr:to>
    <xdr:cxnSp macro="">
      <xdr:nvCxnSpPr>
        <xdr:cNvPr id="13" name="Straight Arrow Connector 12"/>
        <xdr:cNvCxnSpPr/>
      </xdr:nvCxnSpPr>
      <xdr:spPr>
        <a:xfrm rot="5400000">
          <a:off x="3895723" y="16163928"/>
          <a:ext cx="142875" cy="95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64</xdr:row>
      <xdr:rowOff>28576</xdr:rowOff>
    </xdr:from>
    <xdr:to>
      <xdr:col>4</xdr:col>
      <xdr:colOff>542922</xdr:colOff>
      <xdr:row>64</xdr:row>
      <xdr:rowOff>171451</xdr:rowOff>
    </xdr:to>
    <xdr:cxnSp macro="">
      <xdr:nvCxnSpPr>
        <xdr:cNvPr id="14" name="Straight Arrow Connector 13"/>
        <xdr:cNvCxnSpPr/>
      </xdr:nvCxnSpPr>
      <xdr:spPr>
        <a:xfrm rot="5400000">
          <a:off x="2743198" y="17116428"/>
          <a:ext cx="142875" cy="95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68</xdr:row>
      <xdr:rowOff>19051</xdr:rowOff>
    </xdr:from>
    <xdr:to>
      <xdr:col>4</xdr:col>
      <xdr:colOff>514347</xdr:colOff>
      <xdr:row>68</xdr:row>
      <xdr:rowOff>161926</xdr:rowOff>
    </xdr:to>
    <xdr:cxnSp macro="">
      <xdr:nvCxnSpPr>
        <xdr:cNvPr id="15" name="Straight Arrow Connector 14"/>
        <xdr:cNvCxnSpPr/>
      </xdr:nvCxnSpPr>
      <xdr:spPr>
        <a:xfrm rot="5400000">
          <a:off x="2714623" y="18230853"/>
          <a:ext cx="142875" cy="95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E26" sqref="E26"/>
    </sheetView>
  </sheetViews>
  <sheetFormatPr defaultColWidth="8.85546875" defaultRowHeight="14.25"/>
  <cols>
    <col min="1" max="1" width="15" style="2" customWidth="1"/>
    <col min="2" max="2" width="1.7109375" style="5" customWidth="1"/>
    <col min="3" max="3" width="15.7109375" style="5" customWidth="1"/>
    <col min="4" max="4" width="1.7109375" style="5" customWidth="1"/>
    <col min="5" max="5" width="15.7109375" style="5" customWidth="1"/>
    <col min="6" max="6" width="1.7109375" style="5" customWidth="1"/>
    <col min="7" max="7" width="15.7109375" style="5" customWidth="1"/>
    <col min="8" max="9" width="9.140625" style="5" customWidth="1"/>
  </cols>
  <sheetData>
    <row r="1" spans="1:8" ht="21" thickBot="1">
      <c r="B1" s="3"/>
      <c r="C1" s="4" t="s">
        <v>0</v>
      </c>
    </row>
    <row r="2" spans="1:8" ht="15" thickTop="1">
      <c r="A2" s="6"/>
    </row>
    <row r="3" spans="1:8" ht="29.25" thickBot="1">
      <c r="A3" s="7" t="s">
        <v>1</v>
      </c>
      <c r="C3" s="8" t="s">
        <v>2</v>
      </c>
      <c r="D3" s="9"/>
      <c r="E3" s="10" t="s">
        <v>3</v>
      </c>
      <c r="F3" s="9"/>
      <c r="G3" s="11" t="s">
        <v>4</v>
      </c>
      <c r="H3" s="12"/>
    </row>
    <row r="4" spans="1:8" ht="15.75" thickTop="1" thickBot="1">
      <c r="A4" s="13"/>
      <c r="C4" s="14" t="s">
        <v>5</v>
      </c>
      <c r="D4" s="12"/>
      <c r="E4" s="14" t="s">
        <v>6</v>
      </c>
      <c r="F4" s="12"/>
      <c r="G4" s="14" t="s">
        <v>5</v>
      </c>
    </row>
    <row r="5" spans="1:8" ht="157.5" thickTop="1">
      <c r="A5" s="15"/>
      <c r="C5" s="16" t="s">
        <v>7</v>
      </c>
      <c r="D5" s="16"/>
      <c r="E5" s="16" t="s">
        <v>8</v>
      </c>
      <c r="F5" s="16"/>
      <c r="G5" s="16" t="s">
        <v>9</v>
      </c>
    </row>
    <row r="6" spans="1:8">
      <c r="C6" s="17" t="s">
        <v>10</v>
      </c>
      <c r="D6" s="18"/>
      <c r="E6" s="19" t="s">
        <v>10</v>
      </c>
      <c r="F6" s="18"/>
      <c r="G6" s="20" t="s">
        <v>10</v>
      </c>
    </row>
    <row r="7" spans="1:8" ht="86.25">
      <c r="C7" s="16" t="s">
        <v>11</v>
      </c>
      <c r="D7" s="16"/>
      <c r="E7" s="16" t="s">
        <v>12</v>
      </c>
      <c r="F7" s="16"/>
      <c r="G7" s="21" t="s">
        <v>13</v>
      </c>
    </row>
    <row r="8" spans="1:8" ht="28.5">
      <c r="C8" s="17" t="s">
        <v>14</v>
      </c>
      <c r="D8" s="22"/>
      <c r="E8" s="19" t="s">
        <v>14</v>
      </c>
      <c r="F8" s="22"/>
      <c r="G8" s="20" t="s">
        <v>14</v>
      </c>
    </row>
    <row r="9" spans="1:8" ht="114">
      <c r="C9" s="16" t="s">
        <v>15</v>
      </c>
      <c r="D9" s="16"/>
      <c r="E9" s="16" t="s">
        <v>16</v>
      </c>
      <c r="F9" s="16"/>
      <c r="G9" s="16" t="s">
        <v>17</v>
      </c>
    </row>
    <row r="10" spans="1:8">
      <c r="C10" s="16"/>
      <c r="D10" s="16"/>
      <c r="E10" s="16"/>
      <c r="F10" s="16"/>
      <c r="G10" s="16"/>
    </row>
    <row r="11" spans="1:8" ht="15" thickBot="1">
      <c r="C11" s="23"/>
      <c r="D11" s="23"/>
      <c r="E11" s="23"/>
      <c r="F11" s="23"/>
      <c r="G11" s="23"/>
    </row>
    <row r="12" spans="1:8" ht="15" thickTop="1">
      <c r="A12" s="24" t="s">
        <v>18</v>
      </c>
      <c r="C12" s="25" t="s">
        <v>19</v>
      </c>
      <c r="D12" s="26"/>
      <c r="E12" s="26"/>
      <c r="F12" s="26"/>
      <c r="G12" s="26"/>
      <c r="H12" s="26"/>
    </row>
    <row r="13" spans="1:8">
      <c r="A13" s="27" t="s">
        <v>20</v>
      </c>
      <c r="C13" s="25" t="s">
        <v>21</v>
      </c>
      <c r="D13" s="26"/>
      <c r="E13" s="26"/>
      <c r="F13" s="26"/>
      <c r="G13" s="26"/>
      <c r="H13" s="26"/>
    </row>
    <row r="14" spans="1:8">
      <c r="A14" s="27" t="s">
        <v>22</v>
      </c>
      <c r="C14" s="26"/>
      <c r="D14" s="26"/>
      <c r="E14" s="26"/>
      <c r="F14" s="26"/>
      <c r="G14" s="26"/>
      <c r="H14" s="26"/>
    </row>
    <row r="15" spans="1:8" ht="15" thickBot="1">
      <c r="A15" s="28" t="s">
        <v>23</v>
      </c>
      <c r="C15" s="26"/>
      <c r="D15" s="26"/>
      <c r="E15" s="26"/>
      <c r="F15" s="26"/>
      <c r="G15" s="26"/>
      <c r="H15" s="26"/>
    </row>
    <row r="16" spans="1:8" ht="15" thickTop="1">
      <c r="C16" s="26"/>
      <c r="D16" s="26"/>
      <c r="E16" s="26"/>
      <c r="F16" s="26"/>
      <c r="G16" s="26"/>
      <c r="H16" s="26"/>
    </row>
    <row r="17" spans="1:8" ht="15" thickBot="1">
      <c r="C17" s="26"/>
      <c r="D17" s="26"/>
      <c r="E17" s="26"/>
      <c r="F17" s="26"/>
      <c r="G17" s="26"/>
      <c r="H17" s="26"/>
    </row>
    <row r="18" spans="1:8" ht="15" thickTop="1">
      <c r="A18" s="24" t="s">
        <v>24</v>
      </c>
      <c r="C18" s="26" t="s">
        <v>25</v>
      </c>
      <c r="D18" s="26"/>
      <c r="E18" s="26"/>
      <c r="F18" s="26"/>
      <c r="G18" s="26"/>
      <c r="H18" s="26"/>
    </row>
    <row r="19" spans="1:8" ht="15">
      <c r="A19" s="27" t="s">
        <v>26</v>
      </c>
      <c r="C19" s="25" t="s">
        <v>27</v>
      </c>
      <c r="D19" s="26"/>
      <c r="E19" s="26"/>
      <c r="F19" s="26"/>
      <c r="G19" s="26"/>
      <c r="H19" s="26"/>
    </row>
    <row r="20" spans="1:8">
      <c r="A20" s="27" t="s">
        <v>28</v>
      </c>
    </row>
    <row r="21" spans="1:8">
      <c r="A21" s="27" t="s">
        <v>29</v>
      </c>
      <c r="C21" s="5" t="s">
        <v>30</v>
      </c>
    </row>
    <row r="22" spans="1:8">
      <c r="A22" s="27" t="s">
        <v>31</v>
      </c>
      <c r="D22" s="5" t="s">
        <v>32</v>
      </c>
    </row>
    <row r="23" spans="1:8" ht="15" thickBot="1">
      <c r="A23" s="28" t="s">
        <v>33</v>
      </c>
      <c r="D23" s="5" t="s">
        <v>34</v>
      </c>
    </row>
    <row r="24" spans="1:8" ht="15" thickTop="1">
      <c r="D24" s="5" t="s">
        <v>35</v>
      </c>
    </row>
    <row r="25" spans="1:8">
      <c r="D25" s="3"/>
    </row>
    <row r="27" spans="1:8">
      <c r="D27" s="3"/>
    </row>
    <row r="28" spans="1:8" ht="15" thickBot="1"/>
    <row r="29" spans="1:8" ht="15" thickTop="1">
      <c r="A29" s="24" t="s">
        <v>36</v>
      </c>
      <c r="C29" s="29" t="s">
        <v>37</v>
      </c>
      <c r="D29" s="30"/>
      <c r="E29" s="30"/>
    </row>
    <row r="30" spans="1:8" ht="15">
      <c r="A30" s="27" t="s">
        <v>38</v>
      </c>
      <c r="C30" s="25" t="s">
        <v>39</v>
      </c>
    </row>
    <row r="31" spans="1:8" ht="15">
      <c r="A31" s="27" t="s">
        <v>40</v>
      </c>
      <c r="C31" s="25" t="s">
        <v>41</v>
      </c>
    </row>
    <row r="32" spans="1:8" ht="15" thickBot="1">
      <c r="A32" s="28" t="s">
        <v>1</v>
      </c>
      <c r="C32" s="25"/>
      <c r="E32" s="3"/>
    </row>
    <row r="33" spans="3:8" ht="15" thickTop="1">
      <c r="C33" s="25" t="s">
        <v>42</v>
      </c>
    </row>
    <row r="34" spans="3:8">
      <c r="C34" s="5" t="s">
        <v>43</v>
      </c>
    </row>
    <row r="36" spans="3:8">
      <c r="C36" s="30" t="s">
        <v>44</v>
      </c>
      <c r="D36" s="30"/>
      <c r="E36" s="30"/>
    </row>
    <row r="37" spans="3:8" ht="15">
      <c r="C37" s="25" t="s">
        <v>45</v>
      </c>
    </row>
    <row r="38" spans="3:8" ht="15">
      <c r="C38" s="25" t="s">
        <v>46</v>
      </c>
    </row>
    <row r="39" spans="3:8">
      <c r="C39" s="25" t="s">
        <v>47</v>
      </c>
      <c r="G39" s="3"/>
      <c r="H39" s="3"/>
    </row>
    <row r="40" spans="3:8">
      <c r="C40" s="25" t="s">
        <v>48</v>
      </c>
      <c r="G40" s="3"/>
      <c r="H40" s="3"/>
    </row>
    <row r="41" spans="3:8">
      <c r="C41" s="25" t="s">
        <v>49</v>
      </c>
      <c r="G41" s="3"/>
      <c r="H41" s="3"/>
    </row>
    <row r="43" spans="3:8">
      <c r="C43" s="25" t="s">
        <v>50</v>
      </c>
    </row>
    <row r="45" spans="3:8">
      <c r="C45" s="29" t="s">
        <v>51</v>
      </c>
      <c r="D45" s="30"/>
      <c r="E45" s="30"/>
    </row>
    <row r="46" spans="3:8">
      <c r="C46" s="25" t="s">
        <v>52</v>
      </c>
    </row>
    <row r="47" spans="3:8" ht="15">
      <c r="C47" s="25" t="s">
        <v>53</v>
      </c>
    </row>
    <row r="49" spans="1:8" ht="17.25">
      <c r="C49" s="25" t="s">
        <v>54</v>
      </c>
    </row>
    <row r="52" spans="1:8" ht="18.75">
      <c r="A52" s="117" t="s">
        <v>55</v>
      </c>
      <c r="B52" s="118"/>
      <c r="C52" s="119"/>
      <c r="D52" s="118"/>
      <c r="E52" s="118"/>
      <c r="F52" s="118"/>
      <c r="G52" s="118"/>
      <c r="H52" s="118"/>
    </row>
    <row r="53" spans="1:8" ht="15" thickBot="1"/>
    <row r="54" spans="1:8" ht="15" thickTop="1">
      <c r="C54" s="31" t="s">
        <v>56</v>
      </c>
      <c r="D54" s="32"/>
      <c r="E54" s="32"/>
      <c r="F54" s="32"/>
      <c r="G54" s="33"/>
    </row>
    <row r="55" spans="1:8" ht="15" thickBot="1">
      <c r="C55" s="116" t="s">
        <v>57</v>
      </c>
      <c r="D55" s="115"/>
      <c r="E55" s="115"/>
      <c r="F55" s="35"/>
      <c r="G55" s="36"/>
    </row>
    <row r="56" spans="1:8" ht="15.75" thickTop="1" thickBot="1">
      <c r="E56" s="37"/>
    </row>
    <row r="57" spans="1:8" ht="15" thickTop="1">
      <c r="C57" s="38" t="s">
        <v>58</v>
      </c>
      <c r="D57" s="32"/>
      <c r="E57" s="32"/>
      <c r="F57" s="32"/>
      <c r="G57" s="33"/>
    </row>
    <row r="58" spans="1:8">
      <c r="C58" s="39" t="s">
        <v>59</v>
      </c>
      <c r="D58" s="40"/>
      <c r="E58" s="40"/>
      <c r="F58" s="40"/>
      <c r="G58" s="41"/>
    </row>
    <row r="59" spans="1:8" ht="15" thickBot="1">
      <c r="C59" s="34" t="s">
        <v>60</v>
      </c>
      <c r="D59" s="35"/>
      <c r="E59" s="35"/>
      <c r="F59" s="35"/>
      <c r="G59" s="36"/>
    </row>
    <row r="60" spans="1:8" ht="15.75" thickTop="1" thickBot="1">
      <c r="E60" s="37"/>
    </row>
    <row r="61" spans="1:8" ht="15" thickTop="1">
      <c r="C61" s="31" t="s">
        <v>61</v>
      </c>
      <c r="D61" s="32"/>
      <c r="E61" s="32"/>
      <c r="F61" s="32"/>
      <c r="G61" s="33"/>
    </row>
    <row r="62" spans="1:8" ht="15" thickBot="1">
      <c r="C62" s="116" t="s">
        <v>62</v>
      </c>
      <c r="D62" s="115"/>
      <c r="E62" s="115"/>
      <c r="F62" s="35"/>
      <c r="G62" s="36"/>
    </row>
    <row r="63" spans="1:8" ht="15.75" thickTop="1" thickBot="1">
      <c r="C63" s="42"/>
      <c r="D63" s="42"/>
      <c r="E63" s="114" t="s">
        <v>114</v>
      </c>
      <c r="F63" s="42"/>
      <c r="G63" s="42"/>
    </row>
    <row r="64" spans="1:8" ht="58.5" thickTop="1" thickBot="1">
      <c r="A64" s="3"/>
      <c r="C64" s="43" t="s">
        <v>63</v>
      </c>
      <c r="E64" s="44" t="s">
        <v>63</v>
      </c>
      <c r="G64" s="45" t="s">
        <v>64</v>
      </c>
    </row>
    <row r="65" spans="3:7" ht="15.75" thickTop="1" thickBot="1">
      <c r="C65" s="42"/>
      <c r="E65" s="42"/>
      <c r="F65" s="42"/>
      <c r="G65" s="42"/>
    </row>
    <row r="66" spans="3:7" ht="15" thickTop="1">
      <c r="C66" s="42"/>
      <c r="E66" s="46" t="s">
        <v>65</v>
      </c>
      <c r="G66" s="42"/>
    </row>
    <row r="67" spans="3:7" ht="28.5">
      <c r="C67" s="42"/>
      <c r="E67" s="47" t="s">
        <v>66</v>
      </c>
      <c r="G67" s="42"/>
    </row>
    <row r="68" spans="3:7" ht="29.25" thickBot="1">
      <c r="C68" s="42"/>
      <c r="E68" s="48" t="s">
        <v>67</v>
      </c>
      <c r="G68" s="42"/>
    </row>
    <row r="69" spans="3:7" ht="15.75" thickTop="1" thickBot="1">
      <c r="C69" s="42"/>
      <c r="E69" s="42"/>
      <c r="F69" s="42"/>
      <c r="G69" s="42"/>
    </row>
    <row r="70" spans="3:7" ht="30" thickTop="1" thickBot="1">
      <c r="C70" s="49" t="s">
        <v>68</v>
      </c>
      <c r="D70" s="12"/>
      <c r="E70" s="50" t="s">
        <v>69</v>
      </c>
      <c r="F70" s="23"/>
      <c r="G70" s="51" t="s">
        <v>70</v>
      </c>
    </row>
    <row r="71" spans="3:7" ht="15.75" thickTop="1" thickBot="1">
      <c r="C71" s="52"/>
      <c r="E71" s="53"/>
      <c r="G71" s="54"/>
    </row>
    <row r="72" spans="3:7" ht="87" thickTop="1" thickBot="1">
      <c r="C72" s="55" t="s">
        <v>71</v>
      </c>
      <c r="D72" s="56"/>
      <c r="E72" s="57" t="s">
        <v>72</v>
      </c>
      <c r="F72" s="56"/>
      <c r="G72" s="58" t="s">
        <v>73</v>
      </c>
    </row>
    <row r="73" spans="3:7" ht="15" thickTop="1"/>
  </sheetData>
  <printOptions horizontalCentered="1"/>
  <pageMargins left="0.75" right="0.25" top="0.5" bottom="0.5" header="0.5" footer="0.5"/>
  <pageSetup orientation="portrait" horizontalDpi="4294967292" verticalDpi="4294967292"/>
  <headerFooter alignWithMargins="0"/>
  <rowBreaks count="2" manualBreakCount="2">
    <brk id="25" max="65535" man="1"/>
    <brk id="50" max="6553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opLeftCell="A19" workbookViewId="0">
      <selection activeCell="D36" sqref="D36"/>
    </sheetView>
  </sheetViews>
  <sheetFormatPr defaultColWidth="8.85546875" defaultRowHeight="14.25"/>
  <cols>
    <col min="1" max="1" width="13.7109375" style="5" customWidth="1"/>
    <col min="2" max="2" width="16.7109375" style="5" customWidth="1"/>
    <col min="3" max="3" width="2.7109375" style="5" customWidth="1"/>
    <col min="4" max="4" width="16.7109375" style="5" customWidth="1"/>
    <col min="5" max="5" width="2.7109375" style="5" customWidth="1"/>
    <col min="6" max="6" width="15.7109375" style="5" customWidth="1"/>
    <col min="7" max="8" width="9.140625" style="5" customWidth="1"/>
    <col min="9" max="9" width="9.140625" style="1" customWidth="1"/>
  </cols>
  <sheetData>
    <row r="1" spans="1:4" ht="20.25">
      <c r="B1" s="4" t="s">
        <v>74</v>
      </c>
    </row>
    <row r="3" spans="1:4">
      <c r="D3" s="5" t="s">
        <v>115</v>
      </c>
    </row>
    <row r="4" spans="1:4" ht="15" thickBot="1"/>
    <row r="5" spans="1:4" ht="17.25" thickTop="1" thickBot="1">
      <c r="A5" s="59" t="s">
        <v>75</v>
      </c>
      <c r="B5" s="60"/>
    </row>
    <row r="6" spans="1:4" ht="15.75" thickTop="1" thickBot="1">
      <c r="A6" s="61" t="s">
        <v>76</v>
      </c>
      <c r="B6" s="62">
        <v>5000</v>
      </c>
    </row>
    <row r="7" spans="1:4" ht="30" thickTop="1" thickBot="1">
      <c r="A7" s="63" t="s">
        <v>77</v>
      </c>
      <c r="B7" s="64">
        <v>1</v>
      </c>
    </row>
    <row r="8" spans="1:4" ht="30" thickTop="1" thickBot="1">
      <c r="A8" s="63" t="s">
        <v>78</v>
      </c>
      <c r="B8" s="65">
        <v>0.1</v>
      </c>
    </row>
    <row r="9" spans="1:4" ht="30" thickTop="1" thickBot="1">
      <c r="A9" s="63" t="s">
        <v>79</v>
      </c>
      <c r="B9" s="65">
        <v>0.08</v>
      </c>
    </row>
    <row r="10" spans="1:4" ht="30" thickTop="1" thickBot="1">
      <c r="A10" s="8" t="s">
        <v>80</v>
      </c>
      <c r="B10" s="65">
        <v>0.4</v>
      </c>
    </row>
    <row r="11" spans="1:4" ht="30" thickTop="1" thickBot="1">
      <c r="A11" s="8" t="s">
        <v>81</v>
      </c>
      <c r="B11" s="62">
        <v>500</v>
      </c>
    </row>
    <row r="12" spans="1:4" ht="44.25" thickTop="1" thickBot="1">
      <c r="A12" s="63" t="s">
        <v>82</v>
      </c>
      <c r="B12" s="62">
        <v>0</v>
      </c>
    </row>
    <row r="13" spans="1:4" ht="44.25" thickTop="1" thickBot="1">
      <c r="A13" s="8" t="s">
        <v>83</v>
      </c>
      <c r="B13" s="62">
        <v>500</v>
      </c>
    </row>
    <row r="14" spans="1:4" ht="30" thickTop="1" thickBot="1">
      <c r="A14" s="63" t="s">
        <v>84</v>
      </c>
      <c r="B14" s="65">
        <v>0.4</v>
      </c>
    </row>
    <row r="15" spans="1:4" ht="15.75" thickTop="1" thickBot="1">
      <c r="A15" s="63" t="s">
        <v>85</v>
      </c>
      <c r="B15" s="65">
        <v>0.4</v>
      </c>
    </row>
    <row r="16" spans="1:4" ht="15" thickTop="1">
      <c r="A16" s="9"/>
      <c r="B16" s="3"/>
    </row>
    <row r="17" spans="1:6">
      <c r="A17" s="9"/>
      <c r="B17" s="3"/>
    </row>
    <row r="18" spans="1:6">
      <c r="A18" s="23"/>
      <c r="B18" s="66"/>
    </row>
    <row r="19" spans="1:6" ht="18.75">
      <c r="A19" s="23"/>
      <c r="B19" s="67" t="s">
        <v>86</v>
      </c>
    </row>
    <row r="21" spans="1:6" ht="42.75">
      <c r="B21" s="68" t="s">
        <v>87</v>
      </c>
      <c r="C21" s="69"/>
      <c r="D21" s="70" t="s">
        <v>88</v>
      </c>
      <c r="E21" s="69"/>
      <c r="F21" s="70" t="s">
        <v>89</v>
      </c>
    </row>
    <row r="22" spans="1:6" ht="15" thickBot="1">
      <c r="B22" s="69"/>
      <c r="C22" s="69"/>
      <c r="D22" s="69"/>
      <c r="E22" s="69"/>
      <c r="F22" s="69"/>
    </row>
    <row r="23" spans="1:6" ht="15" thickTop="1">
      <c r="A23" s="71" t="s">
        <v>90</v>
      </c>
      <c r="B23" s="72">
        <f ca="1">B41*$B$10</f>
        <v>2926.8292682926831</v>
      </c>
      <c r="C23" s="69"/>
      <c r="D23" s="73">
        <f ca="1">B23</f>
        <v>2926.8292682926831</v>
      </c>
      <c r="E23" s="69"/>
      <c r="F23" s="74">
        <f ca="1">B23</f>
        <v>2926.8292682926831</v>
      </c>
    </row>
    <row r="24" spans="1:6" ht="29.25" thickBot="1">
      <c r="A24" s="71"/>
      <c r="B24" s="75" t="s">
        <v>91</v>
      </c>
      <c r="D24" s="76" t="s">
        <v>91</v>
      </c>
      <c r="F24" s="77" t="str">
        <f>D24</f>
        <v>Debt = Debt% * Firm Value</v>
      </c>
    </row>
    <row r="25" spans="1:6" ht="15.75" thickTop="1" thickBot="1">
      <c r="A25" s="71" t="s">
        <v>92</v>
      </c>
      <c r="B25" s="78">
        <f>B6</f>
        <v>5000</v>
      </c>
      <c r="D25" s="79">
        <f>B25</f>
        <v>5000</v>
      </c>
      <c r="F25" s="80">
        <f>D25</f>
        <v>5000</v>
      </c>
    </row>
    <row r="26" spans="1:6" ht="15.75" thickTop="1" thickBot="1">
      <c r="A26" s="71" t="s">
        <v>93</v>
      </c>
      <c r="B26" s="81">
        <f>B14</f>
        <v>0.4</v>
      </c>
      <c r="D26" s="82">
        <f>B26</f>
        <v>0.4</v>
      </c>
      <c r="F26" s="83">
        <f>D26</f>
        <v>0.4</v>
      </c>
    </row>
    <row r="27" spans="1:6" ht="15.75" thickTop="1" thickBot="1">
      <c r="A27" s="71" t="s">
        <v>94</v>
      </c>
      <c r="B27" s="84">
        <f>B26*B25</f>
        <v>2000</v>
      </c>
      <c r="D27" s="84">
        <f>D26*D25</f>
        <v>2000</v>
      </c>
      <c r="F27" s="85">
        <f>F26*F25</f>
        <v>2000</v>
      </c>
    </row>
    <row r="28" spans="1:6" ht="15.75" thickTop="1" thickBot="1">
      <c r="A28" s="71" t="s">
        <v>95</v>
      </c>
      <c r="B28" s="84">
        <f>B11</f>
        <v>500</v>
      </c>
      <c r="D28" s="86">
        <f>B28</f>
        <v>500</v>
      </c>
      <c r="F28" s="85">
        <f>D28</f>
        <v>500</v>
      </c>
    </row>
    <row r="29" spans="1:6" ht="30" thickTop="1" thickBot="1">
      <c r="A29" s="12" t="s">
        <v>96</v>
      </c>
      <c r="B29" s="84">
        <f>B13*-1</f>
        <v>-500</v>
      </c>
      <c r="D29" s="86">
        <f>B29</f>
        <v>-500</v>
      </c>
      <c r="F29" s="85">
        <f>D29</f>
        <v>-500</v>
      </c>
    </row>
    <row r="30" spans="1:6" ht="44.25" thickTop="1" thickBot="1">
      <c r="A30" s="12" t="s">
        <v>82</v>
      </c>
      <c r="B30" s="87">
        <f>B12*-1</f>
        <v>0</v>
      </c>
      <c r="D30" s="86">
        <f>B30</f>
        <v>0</v>
      </c>
      <c r="F30" s="85">
        <f>D30</f>
        <v>0</v>
      </c>
    </row>
    <row r="31" spans="1:6" ht="44.25" thickTop="1" thickBot="1">
      <c r="A31" s="12" t="s">
        <v>97</v>
      </c>
      <c r="B31" s="84">
        <f>B27+B28+B29+B30</f>
        <v>2000</v>
      </c>
      <c r="D31" s="86">
        <f>D27+D28+D29+D30</f>
        <v>2000</v>
      </c>
      <c r="F31" s="85">
        <f>F27+F28+F29+F30</f>
        <v>2000</v>
      </c>
    </row>
    <row r="32" spans="1:6" ht="15" thickTop="1">
      <c r="A32" s="71" t="s">
        <v>98</v>
      </c>
      <c r="B32" s="88">
        <f ca="1">((B27)-($B34))*($B$15)</f>
        <v>682.92682926829275</v>
      </c>
      <c r="D32" s="89">
        <f ca="1">((D27)-(D34))*($B$15)</f>
        <v>682.92682926829275</v>
      </c>
      <c r="F32" s="90">
        <f>((F27))*($B$15)</f>
        <v>800</v>
      </c>
    </row>
    <row r="33" spans="1:6" ht="43.5" thickBot="1">
      <c r="A33" s="71"/>
      <c r="B33" s="91" t="s">
        <v>99</v>
      </c>
      <c r="D33" s="92" t="s">
        <v>99</v>
      </c>
      <c r="F33" s="93" t="s">
        <v>100</v>
      </c>
    </row>
    <row r="34" spans="1:6" ht="15.75" thickTop="1" thickBot="1">
      <c r="A34" s="71" t="s">
        <v>101</v>
      </c>
      <c r="B34" s="94">
        <f ca="1">(B23*$B$8)</f>
        <v>292.6829268292683</v>
      </c>
      <c r="D34" s="94">
        <f ca="1">(D23*$B$8)</f>
        <v>292.6829268292683</v>
      </c>
      <c r="F34" s="94">
        <f ca="1">(F23*$B$8)</f>
        <v>292.6829268292683</v>
      </c>
    </row>
    <row r="35" spans="1:6" ht="15" thickTop="1">
      <c r="A35" s="12"/>
      <c r="B35" s="95"/>
      <c r="D35" s="96">
        <f ca="1">D34</f>
        <v>292.6829268292683</v>
      </c>
    </row>
    <row r="36" spans="1:6" ht="15" thickBot="1">
      <c r="A36" s="12"/>
      <c r="B36" s="95"/>
      <c r="D36" s="97" t="s">
        <v>102</v>
      </c>
    </row>
    <row r="37" spans="1:6" ht="15" thickTop="1">
      <c r="A37" s="98"/>
      <c r="B37" s="99">
        <f ca="1">B31-B32</f>
        <v>1317.0731707317073</v>
      </c>
      <c r="D37" s="100">
        <f ca="1">D31-D32-D35</f>
        <v>1024.3902439024389</v>
      </c>
      <c r="F37" s="101">
        <f>F31-F32</f>
        <v>1200</v>
      </c>
    </row>
    <row r="38" spans="1:6" ht="29.25" thickBot="1">
      <c r="A38" s="12"/>
      <c r="B38" s="102" t="s">
        <v>103</v>
      </c>
      <c r="D38" s="103" t="s">
        <v>104</v>
      </c>
      <c r="F38" s="104" t="s">
        <v>105</v>
      </c>
    </row>
    <row r="39" spans="1:6" ht="15" thickTop="1">
      <c r="A39" s="98"/>
      <c r="B39" s="105">
        <f>B8+(B7*B9)</f>
        <v>0.18</v>
      </c>
      <c r="D39" s="106">
        <f>B8+(((B7*((1+(B10/(1-B10))))*B9)))</f>
        <v>0.23333333333333334</v>
      </c>
      <c r="F39" s="107">
        <f>((B10*B8)*(1-B15))+(1-B10)*((B8)+(B9)*(B7)*(1+(B10)/(1-B10)))</f>
        <v>0.16399999999999998</v>
      </c>
    </row>
    <row r="40" spans="1:6" ht="43.5" thickBot="1">
      <c r="A40" s="23"/>
      <c r="B40" s="108" t="s">
        <v>106</v>
      </c>
      <c r="D40" s="76" t="s">
        <v>107</v>
      </c>
      <c r="F40" s="77" t="s">
        <v>108</v>
      </c>
    </row>
    <row r="41" spans="1:6" ht="15" thickTop="1">
      <c r="A41" s="3"/>
      <c r="B41" s="99">
        <f ca="1">B37/B39</f>
        <v>7317.0731707317073</v>
      </c>
      <c r="D41" s="109">
        <f ca="1">D37/D39</f>
        <v>4390.2439024390242</v>
      </c>
      <c r="F41" s="110">
        <f>F37/F39</f>
        <v>7317.0731707317082</v>
      </c>
    </row>
    <row r="42" spans="1:6" ht="29.25" thickBot="1">
      <c r="B42" s="102" t="s">
        <v>109</v>
      </c>
      <c r="D42" s="111" t="s">
        <v>110</v>
      </c>
      <c r="F42" s="112" t="s">
        <v>111</v>
      </c>
    </row>
    <row r="43" spans="1:6" ht="15" thickTop="1">
      <c r="B43" s="3"/>
      <c r="D43" s="96">
        <f ca="1">D35/B8</f>
        <v>2926.8292682926826</v>
      </c>
    </row>
    <row r="44" spans="1:6" ht="15" thickBot="1">
      <c r="B44" s="3"/>
      <c r="D44" s="76" t="s">
        <v>112</v>
      </c>
    </row>
    <row r="45" spans="1:6" ht="15" thickTop="1">
      <c r="B45" s="3"/>
      <c r="D45" s="109">
        <f ca="1">D41+D43</f>
        <v>7317.0731707317063</v>
      </c>
    </row>
    <row r="46" spans="1:6" ht="43.5" thickBot="1">
      <c r="B46" s="3"/>
      <c r="D46" s="113" t="s">
        <v>113</v>
      </c>
    </row>
    <row r="47" spans="1:6" ht="15" thickTop="1"/>
  </sheetData>
  <printOptions horizontalCentered="1"/>
  <pageMargins left="0.75" right="0.25" top="0.5" bottom="0.5" header="0.5" footer="0.5"/>
  <pageSetup orientation="portrait" horizontalDpi="4294967292" verticalDpi="4294967292" r:id="rId1"/>
  <headerFooter alignWithMargins="0"/>
  <rowBreaks count="1" manualBreakCount="1">
    <brk id="16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Cash Flow Valuation Methods</vt:lpstr>
      <vt:lpstr>Cash Flow Valuation Model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Arora</dc:creator>
  <cp:lastModifiedBy>admin</cp:lastModifiedBy>
  <dcterms:created xsi:type="dcterms:W3CDTF">2017-12-07T18:08:33Z</dcterms:created>
  <dcterms:modified xsi:type="dcterms:W3CDTF">2017-12-08T07:03:05Z</dcterms:modified>
</cp:coreProperties>
</file>