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0730" windowHeight="11640" activeTab="1"/>
  </bookViews>
  <sheets>
    <sheet name="Sheet1" sheetId="2" r:id="rId1"/>
    <sheet name="Sheet2" sheetId="3" r:id="rId2"/>
  </sheets>
  <definedNames>
    <definedName name="_xlnm._FilterDatabase" localSheetId="0" hidden="1">Sheet1!$A$1:$D$329</definedName>
  </definedNames>
  <calcPr calcId="145621"/>
</workbook>
</file>

<file path=xl/calcChain.xml><?xml version="1.0" encoding="utf-8"?>
<calcChain xmlns="http://schemas.openxmlformats.org/spreadsheetml/2006/main">
  <c r="G307" i="3" l="1"/>
  <c r="G301" i="3"/>
  <c r="G299" i="3"/>
  <c r="G287" i="3"/>
  <c r="Q15" i="3" l="1"/>
  <c r="Q169" i="3"/>
  <c r="Q185" i="3"/>
  <c r="Q9" i="3"/>
  <c r="Q6" i="3"/>
  <c r="P3" i="3"/>
  <c r="Q3" i="3" s="1"/>
  <c r="P4" i="3"/>
  <c r="Q4" i="3" s="1"/>
  <c r="P5" i="3"/>
  <c r="Q5" i="3" s="1"/>
  <c r="P6" i="3"/>
  <c r="P7" i="3"/>
  <c r="Q7" i="3" s="1"/>
  <c r="P8" i="3"/>
  <c r="Q8" i="3" s="1"/>
  <c r="P9" i="3"/>
  <c r="P10" i="3"/>
  <c r="Q10" i="3" s="1"/>
  <c r="P11" i="3"/>
  <c r="Q11" i="3" s="1"/>
  <c r="P12" i="3"/>
  <c r="Q12" i="3" s="1"/>
  <c r="P13" i="3"/>
  <c r="Q13" i="3" s="1"/>
  <c r="P14" i="3"/>
  <c r="Q14" i="3" s="1"/>
  <c r="P15" i="3"/>
  <c r="P16" i="3"/>
  <c r="Q16" i="3" s="1"/>
  <c r="P17" i="3"/>
  <c r="Q17" i="3" s="1"/>
  <c r="P18" i="3"/>
  <c r="Q18" i="3" s="1"/>
  <c r="P19" i="3"/>
  <c r="Q19" i="3" s="1"/>
  <c r="P20" i="3"/>
  <c r="Q20" i="3" s="1"/>
  <c r="P21" i="3"/>
  <c r="Q21" i="3" s="1"/>
  <c r="P22" i="3"/>
  <c r="Q22" i="3" s="1"/>
  <c r="P23" i="3"/>
  <c r="Q23" i="3" s="1"/>
  <c r="P24" i="3"/>
  <c r="Q24" i="3" s="1"/>
  <c r="P25" i="3"/>
  <c r="Q25" i="3" s="1"/>
  <c r="P26" i="3"/>
  <c r="Q26" i="3" s="1"/>
  <c r="P27" i="3"/>
  <c r="Q27" i="3" s="1"/>
  <c r="P28" i="3"/>
  <c r="Q28" i="3" s="1"/>
  <c r="P29" i="3"/>
  <c r="Q29" i="3" s="1"/>
  <c r="P30" i="3"/>
  <c r="Q30" i="3" s="1"/>
  <c r="P31" i="3"/>
  <c r="Q31" i="3" s="1"/>
  <c r="P32" i="3"/>
  <c r="Q32" i="3" s="1"/>
  <c r="P33" i="3"/>
  <c r="Q33" i="3" s="1"/>
  <c r="P34" i="3"/>
  <c r="Q34" i="3" s="1"/>
  <c r="P35" i="3"/>
  <c r="Q35" i="3" s="1"/>
  <c r="P36" i="3"/>
  <c r="Q36" i="3" s="1"/>
  <c r="P37" i="3"/>
  <c r="Q37" i="3" s="1"/>
  <c r="P38" i="3"/>
  <c r="Q38" i="3" s="1"/>
  <c r="P39" i="3"/>
  <c r="Q39" i="3" s="1"/>
  <c r="P40" i="3"/>
  <c r="Q40" i="3" s="1"/>
  <c r="P41" i="3"/>
  <c r="Q41" i="3" s="1"/>
  <c r="P42" i="3"/>
  <c r="Q42" i="3" s="1"/>
  <c r="P43" i="3"/>
  <c r="Q43" i="3" s="1"/>
  <c r="P44" i="3"/>
  <c r="Q44" i="3" s="1"/>
  <c r="P45" i="3"/>
  <c r="Q45" i="3" s="1"/>
  <c r="P46" i="3"/>
  <c r="Q46" i="3" s="1"/>
  <c r="P47" i="3"/>
  <c r="Q47" i="3" s="1"/>
  <c r="P48" i="3"/>
  <c r="Q48" i="3" s="1"/>
  <c r="P49" i="3"/>
  <c r="Q49" i="3" s="1"/>
  <c r="P50" i="3"/>
  <c r="Q50" i="3" s="1"/>
  <c r="P51" i="3"/>
  <c r="Q51" i="3" s="1"/>
  <c r="P52" i="3"/>
  <c r="Q52" i="3" s="1"/>
  <c r="P53" i="3"/>
  <c r="Q53" i="3" s="1"/>
  <c r="P54" i="3"/>
  <c r="Q54" i="3" s="1"/>
  <c r="P55" i="3"/>
  <c r="Q55" i="3" s="1"/>
  <c r="P56" i="3"/>
  <c r="Q56" i="3" s="1"/>
  <c r="P57" i="3"/>
  <c r="Q57" i="3" s="1"/>
  <c r="P58" i="3"/>
  <c r="Q58" i="3" s="1"/>
  <c r="P59" i="3"/>
  <c r="Q59" i="3" s="1"/>
  <c r="P60" i="3"/>
  <c r="Q60" i="3" s="1"/>
  <c r="P61" i="3"/>
  <c r="Q61" i="3" s="1"/>
  <c r="P62" i="3"/>
  <c r="Q62" i="3" s="1"/>
  <c r="P63" i="3"/>
  <c r="Q63" i="3" s="1"/>
  <c r="P64" i="3"/>
  <c r="Q64" i="3" s="1"/>
  <c r="P65" i="3"/>
  <c r="Q65" i="3" s="1"/>
  <c r="P66" i="3"/>
  <c r="Q66" i="3" s="1"/>
  <c r="P67" i="3"/>
  <c r="Q67" i="3" s="1"/>
  <c r="P68" i="3"/>
  <c r="Q68" i="3" s="1"/>
  <c r="P69" i="3"/>
  <c r="Q69" i="3" s="1"/>
  <c r="P70" i="3"/>
  <c r="Q70" i="3" s="1"/>
  <c r="P71" i="3"/>
  <c r="Q71" i="3" s="1"/>
  <c r="P72" i="3"/>
  <c r="Q72" i="3" s="1"/>
  <c r="P73" i="3"/>
  <c r="Q73" i="3" s="1"/>
  <c r="P74" i="3"/>
  <c r="Q74" i="3" s="1"/>
  <c r="P75" i="3"/>
  <c r="Q75" i="3" s="1"/>
  <c r="P76" i="3"/>
  <c r="Q76" i="3" s="1"/>
  <c r="P77" i="3"/>
  <c r="Q77" i="3" s="1"/>
  <c r="P78" i="3"/>
  <c r="Q78" i="3" s="1"/>
  <c r="P79" i="3"/>
  <c r="Q79" i="3" s="1"/>
  <c r="P80" i="3"/>
  <c r="Q80" i="3" s="1"/>
  <c r="P81" i="3"/>
  <c r="Q81" i="3" s="1"/>
  <c r="P82" i="3"/>
  <c r="Q82" i="3" s="1"/>
  <c r="P83" i="3"/>
  <c r="Q83" i="3" s="1"/>
  <c r="P84" i="3"/>
  <c r="Q84" i="3" s="1"/>
  <c r="P85" i="3"/>
  <c r="Q85" i="3" s="1"/>
  <c r="P86" i="3"/>
  <c r="Q86" i="3" s="1"/>
  <c r="P87" i="3"/>
  <c r="Q87" i="3" s="1"/>
  <c r="P88" i="3"/>
  <c r="Q88" i="3" s="1"/>
  <c r="P89" i="3"/>
  <c r="Q89" i="3" s="1"/>
  <c r="P90" i="3"/>
  <c r="Q90" i="3" s="1"/>
  <c r="P91" i="3"/>
  <c r="Q91" i="3" s="1"/>
  <c r="P92" i="3"/>
  <c r="Q92" i="3" s="1"/>
  <c r="P93" i="3"/>
  <c r="Q93" i="3" s="1"/>
  <c r="P94" i="3"/>
  <c r="Q94" i="3" s="1"/>
  <c r="P95" i="3"/>
  <c r="Q95" i="3" s="1"/>
  <c r="P96" i="3"/>
  <c r="Q96" i="3" s="1"/>
  <c r="P97" i="3"/>
  <c r="Q97" i="3" s="1"/>
  <c r="P98" i="3"/>
  <c r="Q98" i="3" s="1"/>
  <c r="P99" i="3"/>
  <c r="Q99" i="3" s="1"/>
  <c r="P100" i="3"/>
  <c r="Q100" i="3" s="1"/>
  <c r="P101" i="3"/>
  <c r="Q101" i="3" s="1"/>
  <c r="P102" i="3"/>
  <c r="Q102" i="3" s="1"/>
  <c r="P103" i="3"/>
  <c r="Q103" i="3" s="1"/>
  <c r="P104" i="3"/>
  <c r="Q104" i="3" s="1"/>
  <c r="P105" i="3"/>
  <c r="Q105" i="3" s="1"/>
  <c r="P106" i="3"/>
  <c r="Q106" i="3" s="1"/>
  <c r="P107" i="3"/>
  <c r="Q107" i="3" s="1"/>
  <c r="P108" i="3"/>
  <c r="Q108" i="3" s="1"/>
  <c r="P109" i="3"/>
  <c r="Q109" i="3" s="1"/>
  <c r="P110" i="3"/>
  <c r="Q110" i="3" s="1"/>
  <c r="P111" i="3"/>
  <c r="Q111" i="3" s="1"/>
  <c r="P112" i="3"/>
  <c r="Q112" i="3" s="1"/>
  <c r="P113" i="3"/>
  <c r="Q113" i="3" s="1"/>
  <c r="P114" i="3"/>
  <c r="Q114" i="3" s="1"/>
  <c r="P115" i="3"/>
  <c r="Q115" i="3" s="1"/>
  <c r="P116" i="3"/>
  <c r="Q116" i="3" s="1"/>
  <c r="P117" i="3"/>
  <c r="Q117" i="3" s="1"/>
  <c r="P118" i="3"/>
  <c r="Q118" i="3" s="1"/>
  <c r="P119" i="3"/>
  <c r="Q119" i="3" s="1"/>
  <c r="P120" i="3"/>
  <c r="Q120" i="3" s="1"/>
  <c r="P121" i="3"/>
  <c r="Q121" i="3" s="1"/>
  <c r="P122" i="3"/>
  <c r="Q122" i="3" s="1"/>
  <c r="P123" i="3"/>
  <c r="Q123" i="3" s="1"/>
  <c r="P124" i="3"/>
  <c r="Q124" i="3" s="1"/>
  <c r="P125" i="3"/>
  <c r="Q125" i="3" s="1"/>
  <c r="P126" i="3"/>
  <c r="Q126" i="3" s="1"/>
  <c r="P127" i="3"/>
  <c r="Q127" i="3" s="1"/>
  <c r="P128" i="3"/>
  <c r="Q128" i="3" s="1"/>
  <c r="P129" i="3"/>
  <c r="Q129" i="3" s="1"/>
  <c r="P130" i="3"/>
  <c r="Q130" i="3" s="1"/>
  <c r="P131" i="3"/>
  <c r="Q131" i="3" s="1"/>
  <c r="P132" i="3"/>
  <c r="Q132" i="3" s="1"/>
  <c r="P133" i="3"/>
  <c r="Q133" i="3" s="1"/>
  <c r="P134" i="3"/>
  <c r="Q134" i="3" s="1"/>
  <c r="P135" i="3"/>
  <c r="Q135" i="3" s="1"/>
  <c r="P136" i="3"/>
  <c r="Q136" i="3" s="1"/>
  <c r="P137" i="3"/>
  <c r="Q137" i="3" s="1"/>
  <c r="P138" i="3"/>
  <c r="Q138" i="3" s="1"/>
  <c r="P139" i="3"/>
  <c r="Q139" i="3" s="1"/>
  <c r="P140" i="3"/>
  <c r="Q140" i="3" s="1"/>
  <c r="P141" i="3"/>
  <c r="Q141" i="3" s="1"/>
  <c r="P142" i="3"/>
  <c r="Q142" i="3" s="1"/>
  <c r="P143" i="3"/>
  <c r="Q143" i="3" s="1"/>
  <c r="P144" i="3"/>
  <c r="Q144" i="3" s="1"/>
  <c r="P145" i="3"/>
  <c r="Q145" i="3" s="1"/>
  <c r="P146" i="3"/>
  <c r="Q146" i="3" s="1"/>
  <c r="P147" i="3"/>
  <c r="Q147" i="3" s="1"/>
  <c r="P148" i="3"/>
  <c r="Q148" i="3" s="1"/>
  <c r="P149" i="3"/>
  <c r="Q149" i="3" s="1"/>
  <c r="P150" i="3"/>
  <c r="Q150" i="3" s="1"/>
  <c r="P151" i="3"/>
  <c r="Q151" i="3" s="1"/>
  <c r="P152" i="3"/>
  <c r="Q152" i="3" s="1"/>
  <c r="P153" i="3"/>
  <c r="Q153" i="3" s="1"/>
  <c r="P154" i="3"/>
  <c r="Q154" i="3" s="1"/>
  <c r="P155" i="3"/>
  <c r="Q155" i="3" s="1"/>
  <c r="P156" i="3"/>
  <c r="Q156" i="3" s="1"/>
  <c r="P157" i="3"/>
  <c r="Q157" i="3" s="1"/>
  <c r="P158" i="3"/>
  <c r="Q158" i="3" s="1"/>
  <c r="P159" i="3"/>
  <c r="Q159" i="3" s="1"/>
  <c r="P160" i="3"/>
  <c r="Q160" i="3" s="1"/>
  <c r="P161" i="3"/>
  <c r="Q161" i="3" s="1"/>
  <c r="P162" i="3"/>
  <c r="Q162" i="3" s="1"/>
  <c r="P163" i="3"/>
  <c r="Q163" i="3" s="1"/>
  <c r="P164" i="3"/>
  <c r="Q164" i="3" s="1"/>
  <c r="P165" i="3"/>
  <c r="Q165" i="3" s="1"/>
  <c r="P166" i="3"/>
  <c r="Q166" i="3" s="1"/>
  <c r="P167" i="3"/>
  <c r="Q167" i="3" s="1"/>
  <c r="P168" i="3"/>
  <c r="Q168" i="3" s="1"/>
  <c r="P169" i="3"/>
  <c r="P170" i="3"/>
  <c r="Q170" i="3" s="1"/>
  <c r="P171" i="3"/>
  <c r="Q171" i="3" s="1"/>
  <c r="P172" i="3"/>
  <c r="Q172" i="3" s="1"/>
  <c r="P173" i="3"/>
  <c r="Q173" i="3" s="1"/>
  <c r="P174" i="3"/>
  <c r="Q174" i="3" s="1"/>
  <c r="P175" i="3"/>
  <c r="Q175" i="3" s="1"/>
  <c r="P176" i="3"/>
  <c r="Q176" i="3" s="1"/>
  <c r="P177" i="3"/>
  <c r="Q177" i="3" s="1"/>
  <c r="P178" i="3"/>
  <c r="Q178" i="3" s="1"/>
  <c r="P179" i="3"/>
  <c r="Q179" i="3" s="1"/>
  <c r="P180" i="3"/>
  <c r="Q180" i="3" s="1"/>
  <c r="P181" i="3"/>
  <c r="Q181" i="3" s="1"/>
  <c r="P182" i="3"/>
  <c r="Q182" i="3" s="1"/>
  <c r="P183" i="3"/>
  <c r="Q183" i="3" s="1"/>
  <c r="P184" i="3"/>
  <c r="Q184" i="3" s="1"/>
  <c r="P185" i="3"/>
  <c r="P186" i="3"/>
  <c r="Q186" i="3" s="1"/>
  <c r="P187" i="3"/>
  <c r="Q187" i="3" s="1"/>
  <c r="P188" i="3"/>
  <c r="Q188" i="3" s="1"/>
  <c r="P189" i="3"/>
  <c r="Q189" i="3" s="1"/>
  <c r="P190" i="3"/>
  <c r="Q190" i="3" s="1"/>
  <c r="P191" i="3"/>
  <c r="Q191" i="3" s="1"/>
  <c r="P192" i="3"/>
  <c r="Q192" i="3" s="1"/>
  <c r="P193" i="3"/>
  <c r="Q193" i="3" s="1"/>
  <c r="P194" i="3"/>
  <c r="Q194" i="3" s="1"/>
  <c r="P195" i="3"/>
  <c r="Q195" i="3" s="1"/>
  <c r="P196" i="3"/>
  <c r="Q196" i="3" s="1"/>
  <c r="P197" i="3"/>
  <c r="Q197" i="3" s="1"/>
  <c r="P198" i="3"/>
  <c r="Q198" i="3" s="1"/>
  <c r="P199" i="3"/>
  <c r="Q199" i="3" s="1"/>
  <c r="P200" i="3"/>
  <c r="Q200" i="3" s="1"/>
  <c r="P201" i="3"/>
  <c r="Q201" i="3" s="1"/>
  <c r="P202" i="3"/>
  <c r="Q202" i="3" s="1"/>
  <c r="P203" i="3"/>
  <c r="Q203" i="3" s="1"/>
  <c r="P204" i="3"/>
  <c r="Q204" i="3" s="1"/>
  <c r="P205" i="3"/>
  <c r="Q205" i="3" s="1"/>
  <c r="P206" i="3"/>
  <c r="Q206" i="3" s="1"/>
  <c r="P207" i="3"/>
  <c r="Q207" i="3" s="1"/>
  <c r="P208" i="3"/>
  <c r="Q208" i="3" s="1"/>
  <c r="P209" i="3"/>
  <c r="Q209" i="3" s="1"/>
  <c r="P210" i="3"/>
  <c r="Q210" i="3" s="1"/>
  <c r="P211" i="3"/>
  <c r="Q211" i="3" s="1"/>
  <c r="P212" i="3"/>
  <c r="Q212" i="3" s="1"/>
  <c r="P213" i="3"/>
  <c r="Q213" i="3" s="1"/>
  <c r="P214" i="3"/>
  <c r="Q214" i="3" s="1"/>
  <c r="P215" i="3"/>
  <c r="Q215" i="3" s="1"/>
  <c r="P216" i="3"/>
  <c r="Q216" i="3" s="1"/>
  <c r="P217" i="3"/>
  <c r="Q217" i="3" s="1"/>
  <c r="P218" i="3"/>
  <c r="Q218" i="3" s="1"/>
  <c r="P219" i="3"/>
  <c r="Q219" i="3" s="1"/>
  <c r="P220" i="3"/>
  <c r="Q220" i="3" s="1"/>
  <c r="P221" i="3"/>
  <c r="Q221" i="3" s="1"/>
  <c r="P222" i="3"/>
  <c r="Q222" i="3" s="1"/>
  <c r="P223" i="3"/>
  <c r="Q223" i="3" s="1"/>
  <c r="P224" i="3"/>
  <c r="Q224" i="3" s="1"/>
  <c r="P225" i="3"/>
  <c r="Q225" i="3" s="1"/>
  <c r="P226" i="3"/>
  <c r="Q226" i="3" s="1"/>
  <c r="P227" i="3"/>
  <c r="Q227" i="3" s="1"/>
  <c r="P228" i="3"/>
  <c r="Q228" i="3" s="1"/>
  <c r="P229" i="3"/>
  <c r="Q229" i="3" s="1"/>
  <c r="P230" i="3"/>
  <c r="Q230" i="3" s="1"/>
  <c r="P231" i="3"/>
  <c r="Q231" i="3" s="1"/>
  <c r="P232" i="3"/>
  <c r="Q232" i="3" s="1"/>
  <c r="P233" i="3"/>
  <c r="Q233" i="3" s="1"/>
  <c r="P234" i="3"/>
  <c r="Q234" i="3" s="1"/>
  <c r="P235" i="3"/>
  <c r="Q235" i="3" s="1"/>
  <c r="P236" i="3"/>
  <c r="Q236" i="3" s="1"/>
  <c r="P237" i="3"/>
  <c r="Q237" i="3" s="1"/>
  <c r="P238" i="3"/>
  <c r="Q238" i="3" s="1"/>
  <c r="P239" i="3"/>
  <c r="Q239" i="3" s="1"/>
  <c r="P240" i="3"/>
  <c r="Q240" i="3" s="1"/>
  <c r="P241" i="3"/>
  <c r="Q241" i="3" s="1"/>
  <c r="P242" i="3"/>
  <c r="Q242" i="3" s="1"/>
  <c r="P243" i="3"/>
  <c r="Q243" i="3" s="1"/>
  <c r="P244" i="3"/>
  <c r="Q244" i="3" s="1"/>
  <c r="P245" i="3"/>
  <c r="Q245" i="3" s="1"/>
  <c r="P246" i="3"/>
  <c r="Q246" i="3" s="1"/>
  <c r="P247" i="3"/>
  <c r="Q247" i="3" s="1"/>
  <c r="P248" i="3"/>
  <c r="Q248" i="3" s="1"/>
  <c r="P249" i="3"/>
  <c r="Q249" i="3" s="1"/>
  <c r="P250" i="3"/>
  <c r="Q250" i="3" s="1"/>
  <c r="P251" i="3"/>
  <c r="Q251" i="3" s="1"/>
  <c r="P252" i="3"/>
  <c r="Q252" i="3" s="1"/>
  <c r="P253" i="3"/>
  <c r="Q253" i="3" s="1"/>
  <c r="P254" i="3"/>
  <c r="Q254" i="3" s="1"/>
  <c r="P255" i="3"/>
  <c r="Q255" i="3" s="1"/>
  <c r="P256" i="3"/>
  <c r="Q256" i="3" s="1"/>
  <c r="P257" i="3"/>
  <c r="Q257" i="3" s="1"/>
  <c r="P258" i="3"/>
  <c r="Q258" i="3" s="1"/>
  <c r="P259" i="3"/>
  <c r="Q259" i="3" s="1"/>
  <c r="P260" i="3"/>
  <c r="Q260" i="3" s="1"/>
  <c r="P261" i="3"/>
  <c r="Q261" i="3" s="1"/>
  <c r="P262" i="3"/>
  <c r="Q262" i="3" s="1"/>
  <c r="P263" i="3"/>
  <c r="Q263" i="3" s="1"/>
  <c r="P264" i="3"/>
  <c r="Q264" i="3" s="1"/>
  <c r="P265" i="3"/>
  <c r="Q265" i="3" s="1"/>
  <c r="P266" i="3"/>
  <c r="Q266" i="3" s="1"/>
  <c r="P267" i="3"/>
  <c r="Q267" i="3" s="1"/>
  <c r="P268" i="3"/>
  <c r="Q268" i="3" s="1"/>
  <c r="P269" i="3"/>
  <c r="Q269" i="3" s="1"/>
  <c r="P270" i="3"/>
  <c r="Q270" i="3" s="1"/>
  <c r="P271" i="3"/>
  <c r="Q271" i="3" s="1"/>
  <c r="P272" i="3"/>
  <c r="Q272" i="3" s="1"/>
  <c r="P273" i="3"/>
  <c r="Q273" i="3" s="1"/>
  <c r="P274" i="3"/>
  <c r="Q274" i="3" s="1"/>
  <c r="P275" i="3"/>
  <c r="Q275" i="3" s="1"/>
  <c r="P276" i="3"/>
  <c r="Q276" i="3" s="1"/>
  <c r="P277" i="3"/>
  <c r="Q277" i="3" s="1"/>
  <c r="P278" i="3"/>
  <c r="Q278" i="3" s="1"/>
  <c r="P279" i="3"/>
  <c r="Q279" i="3" s="1"/>
  <c r="P280" i="3"/>
  <c r="Q280" i="3" s="1"/>
  <c r="P281" i="3"/>
  <c r="Q281" i="3" s="1"/>
  <c r="P282" i="3"/>
  <c r="Q282" i="3" s="1"/>
  <c r="P283" i="3"/>
  <c r="Q283" i="3" s="1"/>
  <c r="P284" i="3"/>
  <c r="Q284" i="3" s="1"/>
  <c r="P285" i="3"/>
  <c r="Q285" i="3" s="1"/>
  <c r="P286" i="3"/>
  <c r="Q286" i="3" s="1"/>
  <c r="P287" i="3"/>
  <c r="Q287" i="3" s="1"/>
  <c r="P288" i="3"/>
  <c r="Q288" i="3" s="1"/>
  <c r="P289" i="3"/>
  <c r="Q289" i="3" s="1"/>
  <c r="P290" i="3"/>
  <c r="Q290" i="3" s="1"/>
  <c r="P291" i="3"/>
  <c r="Q291" i="3" s="1"/>
  <c r="P292" i="3"/>
  <c r="Q292" i="3" s="1"/>
  <c r="P293" i="3"/>
  <c r="Q293" i="3" s="1"/>
  <c r="P294" i="3"/>
  <c r="Q294" i="3" s="1"/>
  <c r="P295" i="3"/>
  <c r="Q295" i="3" s="1"/>
  <c r="P296" i="3"/>
  <c r="Q296" i="3" s="1"/>
  <c r="P297" i="3"/>
  <c r="Q297" i="3" s="1"/>
  <c r="P298" i="3"/>
  <c r="Q298" i="3" s="1"/>
  <c r="P299" i="3"/>
  <c r="Q299" i="3" s="1"/>
  <c r="P300" i="3"/>
  <c r="Q300" i="3" s="1"/>
  <c r="P301" i="3"/>
  <c r="Q301" i="3" s="1"/>
  <c r="P302" i="3"/>
  <c r="Q302" i="3" s="1"/>
  <c r="P303" i="3"/>
  <c r="Q303" i="3" s="1"/>
  <c r="P304" i="3"/>
  <c r="Q304" i="3" s="1"/>
  <c r="P305" i="3"/>
  <c r="Q305" i="3" s="1"/>
  <c r="P306" i="3"/>
  <c r="Q306" i="3" s="1"/>
  <c r="P307" i="3"/>
  <c r="Q307" i="3" s="1"/>
  <c r="P308" i="3"/>
  <c r="Q308" i="3" s="1"/>
  <c r="P309" i="3"/>
  <c r="Q309" i="3" s="1"/>
  <c r="P310" i="3"/>
  <c r="Q310" i="3" s="1"/>
  <c r="P311" i="3"/>
  <c r="Q311" i="3" s="1"/>
  <c r="P312" i="3"/>
  <c r="Q312" i="3" s="1"/>
  <c r="P313" i="3"/>
  <c r="Q313" i="3" s="1"/>
  <c r="P314" i="3"/>
  <c r="Q314" i="3" s="1"/>
  <c r="P315" i="3"/>
  <c r="Q315" i="3" s="1"/>
  <c r="P316" i="3"/>
  <c r="Q316" i="3" s="1"/>
  <c r="P317" i="3"/>
  <c r="Q317" i="3" s="1"/>
  <c r="P318" i="3"/>
  <c r="Q318" i="3" s="1"/>
  <c r="P319" i="3"/>
  <c r="Q319" i="3" s="1"/>
  <c r="P320" i="3"/>
  <c r="Q320" i="3" s="1"/>
  <c r="P321" i="3"/>
  <c r="Q321" i="3" s="1"/>
  <c r="P322" i="3"/>
  <c r="Q322" i="3" s="1"/>
  <c r="P323" i="3"/>
  <c r="Q323" i="3" s="1"/>
  <c r="P324" i="3"/>
  <c r="Q324" i="3" s="1"/>
  <c r="P325" i="3"/>
  <c r="Q325" i="3" s="1"/>
  <c r="P326" i="3"/>
  <c r="Q326" i="3" s="1"/>
  <c r="P327" i="3"/>
  <c r="Q327" i="3" s="1"/>
  <c r="P328" i="3"/>
  <c r="Q328" i="3" s="1"/>
  <c r="P329" i="3"/>
  <c r="Q329" i="3" s="1"/>
  <c r="P2" i="3"/>
  <c r="Q2" i="3" s="1"/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6" i="2"/>
  <c r="V8" i="2"/>
  <c r="V7" i="2"/>
  <c r="V5" i="2"/>
  <c r="V4" i="2"/>
  <c r="V3" i="2"/>
  <c r="V6" i="2"/>
  <c r="L3" i="2" l="1"/>
  <c r="L4" i="2"/>
  <c r="L5" i="2"/>
  <c r="L2" i="2"/>
  <c r="N16" i="3"/>
  <c r="N20" i="3"/>
  <c r="N32" i="3"/>
  <c r="N82" i="3"/>
  <c r="N90" i="3"/>
  <c r="N98" i="3"/>
  <c r="N106" i="3"/>
  <c r="N114" i="3"/>
  <c r="N174" i="3"/>
  <c r="N246" i="3"/>
  <c r="N254" i="3"/>
  <c r="N270" i="3"/>
  <c r="N278" i="3"/>
  <c r="N294" i="3"/>
  <c r="N302" i="3"/>
  <c r="N310" i="3"/>
  <c r="N318" i="3"/>
  <c r="N326" i="3"/>
  <c r="M4" i="3"/>
  <c r="M6" i="3"/>
  <c r="M8" i="3"/>
  <c r="L14" i="3"/>
  <c r="L16" i="3"/>
  <c r="R16" i="3" s="1"/>
  <c r="L18" i="3"/>
  <c r="L20" i="3"/>
  <c r="R20" i="3" s="1"/>
  <c r="L22" i="3"/>
  <c r="L26" i="3"/>
  <c r="L30" i="3"/>
  <c r="L32" i="3"/>
  <c r="R32" i="3" s="1"/>
  <c r="L34" i="3"/>
  <c r="L39" i="3"/>
  <c r="L47" i="3"/>
  <c r="L55" i="3"/>
  <c r="L59" i="3"/>
  <c r="L63" i="3"/>
  <c r="L68" i="3"/>
  <c r="L70" i="3"/>
  <c r="R70" i="3" s="1"/>
  <c r="L72" i="3"/>
  <c r="L76" i="3"/>
  <c r="L78" i="3"/>
  <c r="R78" i="3" s="1"/>
  <c r="L80" i="3"/>
  <c r="L82" i="3"/>
  <c r="R82" i="3" s="1"/>
  <c r="L84" i="3"/>
  <c r="L86" i="3"/>
  <c r="R86" i="3" s="1"/>
  <c r="L88" i="3"/>
  <c r="L90" i="3"/>
  <c r="R90" i="3" s="1"/>
  <c r="L92" i="3"/>
  <c r="L94" i="3"/>
  <c r="R94" i="3" s="1"/>
  <c r="L96" i="3"/>
  <c r="L98" i="3"/>
  <c r="R98" i="3" s="1"/>
  <c r="L100" i="3"/>
  <c r="L102" i="3"/>
  <c r="R102" i="3" s="1"/>
  <c r="L104" i="3"/>
  <c r="L106" i="3"/>
  <c r="R106" i="3" s="1"/>
  <c r="L108" i="3"/>
  <c r="L110" i="3"/>
  <c r="R110" i="3" s="1"/>
  <c r="L112" i="3"/>
  <c r="L114" i="3"/>
  <c r="R114" i="3" s="1"/>
  <c r="L116" i="3"/>
  <c r="L118" i="3"/>
  <c r="R118" i="3" s="1"/>
  <c r="L120" i="3"/>
  <c r="L122" i="3"/>
  <c r="L124" i="3"/>
  <c r="L126" i="3"/>
  <c r="L128" i="3"/>
  <c r="L130" i="3"/>
  <c r="L132" i="3"/>
  <c r="L134" i="3"/>
  <c r="L136" i="3"/>
  <c r="L138" i="3"/>
  <c r="L140" i="3"/>
  <c r="R140" i="3" s="1"/>
  <c r="L142" i="3"/>
  <c r="L144" i="3"/>
  <c r="R144" i="3" s="1"/>
  <c r="L146" i="3"/>
  <c r="L148" i="3"/>
  <c r="R148" i="3" s="1"/>
  <c r="L150" i="3"/>
  <c r="L152" i="3"/>
  <c r="R152" i="3" s="1"/>
  <c r="L154" i="3"/>
  <c r="L156" i="3"/>
  <c r="R156" i="3" s="1"/>
  <c r="L158" i="3"/>
  <c r="L160" i="3"/>
  <c r="R160" i="3" s="1"/>
  <c r="L162" i="3"/>
  <c r="L164" i="3"/>
  <c r="R164" i="3" s="1"/>
  <c r="L166" i="3"/>
  <c r="L168" i="3"/>
  <c r="R168" i="3" s="1"/>
  <c r="L170" i="3"/>
  <c r="L172" i="3"/>
  <c r="L174" i="3"/>
  <c r="R174" i="3" s="1"/>
  <c r="L176" i="3"/>
  <c r="L180" i="3"/>
  <c r="L182" i="3"/>
  <c r="L184" i="3"/>
  <c r="L186" i="3"/>
  <c r="L188" i="3"/>
  <c r="R188" i="3" s="1"/>
  <c r="L190" i="3"/>
  <c r="L192" i="3"/>
  <c r="L196" i="3"/>
  <c r="L200" i="3"/>
  <c r="L204" i="3"/>
  <c r="L206" i="3"/>
  <c r="L208" i="3"/>
  <c r="L212" i="3"/>
  <c r="L214" i="3"/>
  <c r="L216" i="3"/>
  <c r="L220" i="3"/>
  <c r="L224" i="3"/>
  <c r="L228" i="3"/>
  <c r="L232" i="3"/>
  <c r="L236" i="3"/>
  <c r="L240" i="3"/>
  <c r="L244" i="3"/>
  <c r="L246" i="3"/>
  <c r="R246" i="3" s="1"/>
  <c r="L248" i="3"/>
  <c r="L252" i="3"/>
  <c r="L254" i="3"/>
  <c r="R254" i="3" s="1"/>
  <c r="L256" i="3"/>
  <c r="L258" i="3"/>
  <c r="R258" i="3" s="1"/>
  <c r="L260" i="3"/>
  <c r="L264" i="3"/>
  <c r="L266" i="3"/>
  <c r="R266" i="3" s="1"/>
  <c r="L268" i="3"/>
  <c r="L270" i="3"/>
  <c r="R270" i="3" s="1"/>
  <c r="L272" i="3"/>
  <c r="L274" i="3"/>
  <c r="R274" i="3" s="1"/>
  <c r="L276" i="3"/>
  <c r="L278" i="3"/>
  <c r="R278" i="3" s="1"/>
  <c r="L280" i="3"/>
  <c r="L284" i="3"/>
  <c r="L288" i="3"/>
  <c r="L290" i="3"/>
  <c r="R290" i="3" s="1"/>
  <c r="L292" i="3"/>
  <c r="L294" i="3"/>
  <c r="R294" i="3" s="1"/>
  <c r="L296" i="3"/>
  <c r="L298" i="3"/>
  <c r="R298" i="3" s="1"/>
  <c r="L300" i="3"/>
  <c r="L302" i="3"/>
  <c r="R302" i="3" s="1"/>
  <c r="L304" i="3"/>
  <c r="L306" i="3"/>
  <c r="R306" i="3" s="1"/>
  <c r="L308" i="3"/>
  <c r="L310" i="3"/>
  <c r="R310" i="3" s="1"/>
  <c r="L312" i="3"/>
  <c r="L314" i="3"/>
  <c r="R314" i="3" s="1"/>
  <c r="L316" i="3"/>
  <c r="L318" i="3"/>
  <c r="R318" i="3" s="1"/>
  <c r="L320" i="3"/>
  <c r="L322" i="3"/>
  <c r="R322" i="3" s="1"/>
  <c r="L324" i="3"/>
  <c r="L326" i="3"/>
  <c r="R326" i="3" s="1"/>
  <c r="L328" i="3"/>
  <c r="L12" i="3"/>
  <c r="L4" i="3"/>
  <c r="R4" i="3" s="1"/>
  <c r="L7" i="3"/>
  <c r="K3" i="3"/>
  <c r="M3" i="3" s="1"/>
  <c r="K4" i="3"/>
  <c r="K5" i="3"/>
  <c r="M5" i="3" s="1"/>
  <c r="K6" i="3"/>
  <c r="L6" i="3" s="1"/>
  <c r="K7" i="3"/>
  <c r="M7" i="3" s="1"/>
  <c r="K8" i="3"/>
  <c r="L8" i="3" s="1"/>
  <c r="K9" i="3"/>
  <c r="M9" i="3" s="1"/>
  <c r="K10" i="3"/>
  <c r="M10" i="3" s="1"/>
  <c r="K11" i="3"/>
  <c r="K12" i="3"/>
  <c r="M12" i="3" s="1"/>
  <c r="K13" i="3"/>
  <c r="K14" i="3"/>
  <c r="M14" i="3" s="1"/>
  <c r="K15" i="3"/>
  <c r="K16" i="3"/>
  <c r="M16" i="3" s="1"/>
  <c r="K17" i="3"/>
  <c r="K18" i="3"/>
  <c r="M18" i="3" s="1"/>
  <c r="K19" i="3"/>
  <c r="K20" i="3"/>
  <c r="M20" i="3" s="1"/>
  <c r="K21" i="3"/>
  <c r="K22" i="3"/>
  <c r="M22" i="3" s="1"/>
  <c r="K23" i="3"/>
  <c r="K24" i="3"/>
  <c r="M24" i="3" s="1"/>
  <c r="K25" i="3"/>
  <c r="K26" i="3"/>
  <c r="M26" i="3" s="1"/>
  <c r="K27" i="3"/>
  <c r="K28" i="3"/>
  <c r="M28" i="3" s="1"/>
  <c r="K29" i="3"/>
  <c r="K30" i="3"/>
  <c r="M30" i="3" s="1"/>
  <c r="K31" i="3"/>
  <c r="K32" i="3"/>
  <c r="M32" i="3" s="1"/>
  <c r="K33" i="3"/>
  <c r="K34" i="3"/>
  <c r="M34" i="3" s="1"/>
  <c r="K35" i="3"/>
  <c r="K36" i="3"/>
  <c r="M36" i="3" s="1"/>
  <c r="K37" i="3"/>
  <c r="K38" i="3"/>
  <c r="M38" i="3" s="1"/>
  <c r="K39" i="3"/>
  <c r="M39" i="3" s="1"/>
  <c r="K40" i="3"/>
  <c r="M40" i="3" s="1"/>
  <c r="K41" i="3"/>
  <c r="K42" i="3"/>
  <c r="M42" i="3" s="1"/>
  <c r="K43" i="3"/>
  <c r="M43" i="3" s="1"/>
  <c r="K44" i="3"/>
  <c r="M44" i="3" s="1"/>
  <c r="K45" i="3"/>
  <c r="K46" i="3"/>
  <c r="M46" i="3" s="1"/>
  <c r="K47" i="3"/>
  <c r="M47" i="3" s="1"/>
  <c r="K48" i="3"/>
  <c r="M48" i="3" s="1"/>
  <c r="K49" i="3"/>
  <c r="K50" i="3"/>
  <c r="M50" i="3" s="1"/>
  <c r="K51" i="3"/>
  <c r="M51" i="3" s="1"/>
  <c r="K52" i="3"/>
  <c r="M52" i="3" s="1"/>
  <c r="K53" i="3"/>
  <c r="K54" i="3"/>
  <c r="M54" i="3" s="1"/>
  <c r="K55" i="3"/>
  <c r="M55" i="3" s="1"/>
  <c r="K56" i="3"/>
  <c r="M56" i="3" s="1"/>
  <c r="K57" i="3"/>
  <c r="M57" i="3" s="1"/>
  <c r="K58" i="3"/>
  <c r="M58" i="3" s="1"/>
  <c r="K59" i="3"/>
  <c r="M59" i="3" s="1"/>
  <c r="K60" i="3"/>
  <c r="M60" i="3" s="1"/>
  <c r="K61" i="3"/>
  <c r="M61" i="3" s="1"/>
  <c r="K62" i="3"/>
  <c r="M62" i="3" s="1"/>
  <c r="K63" i="3"/>
  <c r="M63" i="3" s="1"/>
  <c r="K64" i="3"/>
  <c r="M64" i="3" s="1"/>
  <c r="K65" i="3"/>
  <c r="M65" i="3" s="1"/>
  <c r="K66" i="3"/>
  <c r="M66" i="3" s="1"/>
  <c r="K67" i="3"/>
  <c r="K68" i="3"/>
  <c r="M68" i="3" s="1"/>
  <c r="K69" i="3"/>
  <c r="K70" i="3"/>
  <c r="M70" i="3" s="1"/>
  <c r="K71" i="3"/>
  <c r="K72" i="3"/>
  <c r="M72" i="3" s="1"/>
  <c r="K73" i="3"/>
  <c r="K74" i="3"/>
  <c r="M74" i="3" s="1"/>
  <c r="K75" i="3"/>
  <c r="K76" i="3"/>
  <c r="M76" i="3" s="1"/>
  <c r="K77" i="3"/>
  <c r="K78" i="3"/>
  <c r="M78" i="3" s="1"/>
  <c r="K79" i="3"/>
  <c r="K80" i="3"/>
  <c r="M80" i="3" s="1"/>
  <c r="K81" i="3"/>
  <c r="K82" i="3"/>
  <c r="M82" i="3" s="1"/>
  <c r="K83" i="3"/>
  <c r="K84" i="3"/>
  <c r="M84" i="3" s="1"/>
  <c r="K85" i="3"/>
  <c r="K86" i="3"/>
  <c r="M86" i="3" s="1"/>
  <c r="K87" i="3"/>
  <c r="K88" i="3"/>
  <c r="M88" i="3" s="1"/>
  <c r="K89" i="3"/>
  <c r="K90" i="3"/>
  <c r="M90" i="3" s="1"/>
  <c r="K91" i="3"/>
  <c r="K92" i="3"/>
  <c r="M92" i="3" s="1"/>
  <c r="K93" i="3"/>
  <c r="K94" i="3"/>
  <c r="M94" i="3" s="1"/>
  <c r="K95" i="3"/>
  <c r="K96" i="3"/>
  <c r="M96" i="3" s="1"/>
  <c r="K97" i="3"/>
  <c r="K98" i="3"/>
  <c r="M98" i="3" s="1"/>
  <c r="K99" i="3"/>
  <c r="K100" i="3"/>
  <c r="M100" i="3" s="1"/>
  <c r="K101" i="3"/>
  <c r="K102" i="3"/>
  <c r="M102" i="3" s="1"/>
  <c r="K103" i="3"/>
  <c r="K104" i="3"/>
  <c r="M104" i="3" s="1"/>
  <c r="K105" i="3"/>
  <c r="K106" i="3"/>
  <c r="M106" i="3" s="1"/>
  <c r="K107" i="3"/>
  <c r="K108" i="3"/>
  <c r="M108" i="3" s="1"/>
  <c r="K109" i="3"/>
  <c r="K110" i="3"/>
  <c r="M110" i="3" s="1"/>
  <c r="K111" i="3"/>
  <c r="K112" i="3"/>
  <c r="M112" i="3" s="1"/>
  <c r="K113" i="3"/>
  <c r="K114" i="3"/>
  <c r="M114" i="3" s="1"/>
  <c r="K115" i="3"/>
  <c r="K116" i="3"/>
  <c r="M116" i="3" s="1"/>
  <c r="K117" i="3"/>
  <c r="K118" i="3"/>
  <c r="M118" i="3" s="1"/>
  <c r="K119" i="3"/>
  <c r="K120" i="3"/>
  <c r="M120" i="3" s="1"/>
  <c r="K121" i="3"/>
  <c r="K122" i="3"/>
  <c r="M122" i="3" s="1"/>
  <c r="K123" i="3"/>
  <c r="K124" i="3"/>
  <c r="M124" i="3" s="1"/>
  <c r="K125" i="3"/>
  <c r="K126" i="3"/>
  <c r="M126" i="3" s="1"/>
  <c r="K127" i="3"/>
  <c r="K128" i="3"/>
  <c r="M128" i="3" s="1"/>
  <c r="K129" i="3"/>
  <c r="K130" i="3"/>
  <c r="M130" i="3" s="1"/>
  <c r="K131" i="3"/>
  <c r="K132" i="3"/>
  <c r="M132" i="3" s="1"/>
  <c r="K133" i="3"/>
  <c r="K134" i="3"/>
  <c r="M134" i="3" s="1"/>
  <c r="K135" i="3"/>
  <c r="K136" i="3"/>
  <c r="M136" i="3" s="1"/>
  <c r="K137" i="3"/>
  <c r="K138" i="3"/>
  <c r="M138" i="3" s="1"/>
  <c r="K139" i="3"/>
  <c r="K140" i="3"/>
  <c r="M140" i="3" s="1"/>
  <c r="K141" i="3"/>
  <c r="K142" i="3"/>
  <c r="M142" i="3" s="1"/>
  <c r="K143" i="3"/>
  <c r="K144" i="3"/>
  <c r="M144" i="3" s="1"/>
  <c r="K145" i="3"/>
  <c r="K146" i="3"/>
  <c r="M146" i="3" s="1"/>
  <c r="K147" i="3"/>
  <c r="K148" i="3"/>
  <c r="M148" i="3" s="1"/>
  <c r="K149" i="3"/>
  <c r="K150" i="3"/>
  <c r="M150" i="3" s="1"/>
  <c r="K151" i="3"/>
  <c r="K152" i="3"/>
  <c r="M152" i="3" s="1"/>
  <c r="K153" i="3"/>
  <c r="K154" i="3"/>
  <c r="M154" i="3" s="1"/>
  <c r="K155" i="3"/>
  <c r="K156" i="3"/>
  <c r="M156" i="3" s="1"/>
  <c r="K157" i="3"/>
  <c r="K158" i="3"/>
  <c r="M158" i="3" s="1"/>
  <c r="K159" i="3"/>
  <c r="K160" i="3"/>
  <c r="M160" i="3" s="1"/>
  <c r="K161" i="3"/>
  <c r="K162" i="3"/>
  <c r="M162" i="3" s="1"/>
  <c r="K163" i="3"/>
  <c r="K164" i="3"/>
  <c r="M164" i="3" s="1"/>
  <c r="K165" i="3"/>
  <c r="K166" i="3"/>
  <c r="M166" i="3" s="1"/>
  <c r="K167" i="3"/>
  <c r="K168" i="3"/>
  <c r="M168" i="3" s="1"/>
  <c r="K169" i="3"/>
  <c r="K170" i="3"/>
  <c r="M170" i="3" s="1"/>
  <c r="K171" i="3"/>
  <c r="K172" i="3"/>
  <c r="M172" i="3" s="1"/>
  <c r="K173" i="3"/>
  <c r="K174" i="3"/>
  <c r="M174" i="3" s="1"/>
  <c r="K175" i="3"/>
  <c r="K176" i="3"/>
  <c r="M176" i="3" s="1"/>
  <c r="K177" i="3"/>
  <c r="K178" i="3"/>
  <c r="M178" i="3" s="1"/>
  <c r="K179" i="3"/>
  <c r="K180" i="3"/>
  <c r="M180" i="3" s="1"/>
  <c r="K181" i="3"/>
  <c r="K182" i="3"/>
  <c r="M182" i="3" s="1"/>
  <c r="K183" i="3"/>
  <c r="K184" i="3"/>
  <c r="M184" i="3" s="1"/>
  <c r="K185" i="3"/>
  <c r="K186" i="3"/>
  <c r="M186" i="3" s="1"/>
  <c r="K187" i="3"/>
  <c r="K188" i="3"/>
  <c r="M188" i="3" s="1"/>
  <c r="K189" i="3"/>
  <c r="K190" i="3"/>
  <c r="M190" i="3" s="1"/>
  <c r="K191" i="3"/>
  <c r="K192" i="3"/>
  <c r="M192" i="3" s="1"/>
  <c r="K193" i="3"/>
  <c r="K194" i="3"/>
  <c r="M194" i="3" s="1"/>
  <c r="K195" i="3"/>
  <c r="K196" i="3"/>
  <c r="M196" i="3" s="1"/>
  <c r="K197" i="3"/>
  <c r="K198" i="3"/>
  <c r="M198" i="3" s="1"/>
  <c r="K199" i="3"/>
  <c r="K200" i="3"/>
  <c r="M200" i="3" s="1"/>
  <c r="K201" i="3"/>
  <c r="K202" i="3"/>
  <c r="M202" i="3" s="1"/>
  <c r="K203" i="3"/>
  <c r="K204" i="3"/>
  <c r="M204" i="3" s="1"/>
  <c r="K205" i="3"/>
  <c r="K206" i="3"/>
  <c r="M206" i="3" s="1"/>
  <c r="K207" i="3"/>
  <c r="K208" i="3"/>
  <c r="M208" i="3" s="1"/>
  <c r="K209" i="3"/>
  <c r="K210" i="3"/>
  <c r="M210" i="3" s="1"/>
  <c r="K211" i="3"/>
  <c r="K212" i="3"/>
  <c r="M212" i="3" s="1"/>
  <c r="K213" i="3"/>
  <c r="K214" i="3"/>
  <c r="M214" i="3" s="1"/>
  <c r="K215" i="3"/>
  <c r="K216" i="3"/>
  <c r="M216" i="3" s="1"/>
  <c r="K217" i="3"/>
  <c r="K218" i="3"/>
  <c r="M218" i="3" s="1"/>
  <c r="K219" i="3"/>
  <c r="K220" i="3"/>
  <c r="M220" i="3" s="1"/>
  <c r="K221" i="3"/>
  <c r="K222" i="3"/>
  <c r="M222" i="3" s="1"/>
  <c r="K223" i="3"/>
  <c r="K224" i="3"/>
  <c r="M224" i="3" s="1"/>
  <c r="K225" i="3"/>
  <c r="K226" i="3"/>
  <c r="M226" i="3" s="1"/>
  <c r="K227" i="3"/>
  <c r="K228" i="3"/>
  <c r="M228" i="3" s="1"/>
  <c r="K229" i="3"/>
  <c r="K230" i="3"/>
  <c r="M230" i="3" s="1"/>
  <c r="K231" i="3"/>
  <c r="K232" i="3"/>
  <c r="M232" i="3" s="1"/>
  <c r="K233" i="3"/>
  <c r="K234" i="3"/>
  <c r="M234" i="3" s="1"/>
  <c r="K235" i="3"/>
  <c r="K236" i="3"/>
  <c r="M236" i="3" s="1"/>
  <c r="K237" i="3"/>
  <c r="K238" i="3"/>
  <c r="M238" i="3" s="1"/>
  <c r="K239" i="3"/>
  <c r="K240" i="3"/>
  <c r="M240" i="3" s="1"/>
  <c r="K241" i="3"/>
  <c r="K242" i="3"/>
  <c r="M242" i="3" s="1"/>
  <c r="K243" i="3"/>
  <c r="K244" i="3"/>
  <c r="M244" i="3" s="1"/>
  <c r="K245" i="3"/>
  <c r="K246" i="3"/>
  <c r="M246" i="3" s="1"/>
  <c r="K247" i="3"/>
  <c r="K248" i="3"/>
  <c r="M248" i="3" s="1"/>
  <c r="K249" i="3"/>
  <c r="K250" i="3"/>
  <c r="M250" i="3" s="1"/>
  <c r="K251" i="3"/>
  <c r="K252" i="3"/>
  <c r="M252" i="3" s="1"/>
  <c r="K253" i="3"/>
  <c r="K254" i="3"/>
  <c r="M254" i="3" s="1"/>
  <c r="K255" i="3"/>
  <c r="K256" i="3"/>
  <c r="M256" i="3" s="1"/>
  <c r="K257" i="3"/>
  <c r="K258" i="3"/>
  <c r="M258" i="3" s="1"/>
  <c r="K259" i="3"/>
  <c r="K260" i="3"/>
  <c r="M260" i="3" s="1"/>
  <c r="K261" i="3"/>
  <c r="K262" i="3"/>
  <c r="M262" i="3" s="1"/>
  <c r="K263" i="3"/>
  <c r="K264" i="3"/>
  <c r="M264" i="3" s="1"/>
  <c r="K265" i="3"/>
  <c r="K266" i="3"/>
  <c r="M266" i="3" s="1"/>
  <c r="K267" i="3"/>
  <c r="K268" i="3"/>
  <c r="M268" i="3" s="1"/>
  <c r="K269" i="3"/>
  <c r="K270" i="3"/>
  <c r="M270" i="3" s="1"/>
  <c r="K271" i="3"/>
  <c r="K272" i="3"/>
  <c r="M272" i="3" s="1"/>
  <c r="K273" i="3"/>
  <c r="K274" i="3"/>
  <c r="M274" i="3" s="1"/>
  <c r="K275" i="3"/>
  <c r="K276" i="3"/>
  <c r="M276" i="3" s="1"/>
  <c r="K277" i="3"/>
  <c r="K278" i="3"/>
  <c r="M278" i="3" s="1"/>
  <c r="K279" i="3"/>
  <c r="K280" i="3"/>
  <c r="M280" i="3" s="1"/>
  <c r="K281" i="3"/>
  <c r="K282" i="3"/>
  <c r="M282" i="3" s="1"/>
  <c r="K283" i="3"/>
  <c r="K284" i="3"/>
  <c r="M284" i="3" s="1"/>
  <c r="K285" i="3"/>
  <c r="K286" i="3"/>
  <c r="M286" i="3" s="1"/>
  <c r="K287" i="3"/>
  <c r="K288" i="3"/>
  <c r="M288" i="3" s="1"/>
  <c r="K289" i="3"/>
  <c r="K290" i="3"/>
  <c r="M290" i="3" s="1"/>
  <c r="K291" i="3"/>
  <c r="K292" i="3"/>
  <c r="M292" i="3" s="1"/>
  <c r="K293" i="3"/>
  <c r="K294" i="3"/>
  <c r="M294" i="3" s="1"/>
  <c r="K295" i="3"/>
  <c r="K296" i="3"/>
  <c r="M296" i="3" s="1"/>
  <c r="K297" i="3"/>
  <c r="K298" i="3"/>
  <c r="M298" i="3" s="1"/>
  <c r="K299" i="3"/>
  <c r="K300" i="3"/>
  <c r="M300" i="3" s="1"/>
  <c r="K301" i="3"/>
  <c r="K302" i="3"/>
  <c r="M302" i="3" s="1"/>
  <c r="K303" i="3"/>
  <c r="K304" i="3"/>
  <c r="M304" i="3" s="1"/>
  <c r="K305" i="3"/>
  <c r="K306" i="3"/>
  <c r="M306" i="3" s="1"/>
  <c r="K307" i="3"/>
  <c r="K308" i="3"/>
  <c r="M308" i="3" s="1"/>
  <c r="K309" i="3"/>
  <c r="K310" i="3"/>
  <c r="M310" i="3" s="1"/>
  <c r="K311" i="3"/>
  <c r="K312" i="3"/>
  <c r="M312" i="3" s="1"/>
  <c r="K313" i="3"/>
  <c r="K314" i="3"/>
  <c r="M314" i="3" s="1"/>
  <c r="K315" i="3"/>
  <c r="K316" i="3"/>
  <c r="M316" i="3" s="1"/>
  <c r="K317" i="3"/>
  <c r="K318" i="3"/>
  <c r="M318" i="3" s="1"/>
  <c r="K319" i="3"/>
  <c r="K320" i="3"/>
  <c r="M320" i="3" s="1"/>
  <c r="K321" i="3"/>
  <c r="K322" i="3"/>
  <c r="M322" i="3" s="1"/>
  <c r="K323" i="3"/>
  <c r="K324" i="3"/>
  <c r="M324" i="3" s="1"/>
  <c r="K325" i="3"/>
  <c r="K326" i="3"/>
  <c r="M326" i="3" s="1"/>
  <c r="K327" i="3"/>
  <c r="K328" i="3"/>
  <c r="M328" i="3" s="1"/>
  <c r="K329" i="3"/>
  <c r="K2" i="3"/>
  <c r="M2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2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8" i="3"/>
  <c r="G289" i="3"/>
  <c r="G290" i="3"/>
  <c r="G291" i="3"/>
  <c r="G292" i="3"/>
  <c r="G293" i="3"/>
  <c r="G294" i="3"/>
  <c r="G295" i="3"/>
  <c r="G296" i="3"/>
  <c r="G297" i="3"/>
  <c r="G298" i="3"/>
  <c r="G300" i="3"/>
  <c r="G302" i="3"/>
  <c r="G303" i="3"/>
  <c r="G304" i="3"/>
  <c r="G305" i="3"/>
  <c r="G306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2" i="3"/>
  <c r="G3" i="3"/>
  <c r="G4" i="3"/>
  <c r="G5" i="3"/>
  <c r="G6" i="3"/>
  <c r="G7" i="3"/>
  <c r="G8" i="3"/>
  <c r="G9" i="3"/>
  <c r="L283" i="3" l="1"/>
  <c r="R283" i="3" s="1"/>
  <c r="M283" i="3"/>
  <c r="L286" i="3"/>
  <c r="L281" i="3"/>
  <c r="M281" i="3"/>
  <c r="L277" i="3"/>
  <c r="N277" i="3" s="1"/>
  <c r="M277" i="3"/>
  <c r="L269" i="3"/>
  <c r="N269" i="3" s="1"/>
  <c r="M269" i="3"/>
  <c r="L282" i="3"/>
  <c r="R282" i="3" s="1"/>
  <c r="L261" i="3"/>
  <c r="M261" i="3"/>
  <c r="L259" i="3"/>
  <c r="M259" i="3"/>
  <c r="L262" i="3"/>
  <c r="L249" i="3"/>
  <c r="M249" i="3"/>
  <c r="L245" i="3"/>
  <c r="M245" i="3"/>
  <c r="L237" i="3"/>
  <c r="R237" i="3" s="1"/>
  <c r="M237" i="3"/>
  <c r="L229" i="3"/>
  <c r="M229" i="3"/>
  <c r="L225" i="3"/>
  <c r="M225" i="3"/>
  <c r="L213" i="3"/>
  <c r="M213" i="3"/>
  <c r="L205" i="3"/>
  <c r="M205" i="3"/>
  <c r="L197" i="3"/>
  <c r="M197" i="3"/>
  <c r="L193" i="3"/>
  <c r="M193" i="3"/>
  <c r="L189" i="3"/>
  <c r="M189" i="3"/>
  <c r="L177" i="3"/>
  <c r="M177" i="3"/>
  <c r="L173" i="3"/>
  <c r="M173" i="3"/>
  <c r="L121" i="3"/>
  <c r="M121" i="3"/>
  <c r="L250" i="3"/>
  <c r="R250" i="3" s="1"/>
  <c r="L242" i="3"/>
  <c r="R242" i="3" s="1"/>
  <c r="L234" i="3"/>
  <c r="R234" i="3" s="1"/>
  <c r="L226" i="3"/>
  <c r="R226" i="3" s="1"/>
  <c r="L218" i="3"/>
  <c r="R218" i="3" s="1"/>
  <c r="L210" i="3"/>
  <c r="R210" i="3" s="1"/>
  <c r="L202" i="3"/>
  <c r="R202" i="3" s="1"/>
  <c r="L194" i="3"/>
  <c r="R194" i="3" s="1"/>
  <c r="L178" i="3"/>
  <c r="L74" i="3"/>
  <c r="L28" i="3"/>
  <c r="L251" i="3"/>
  <c r="M251" i="3"/>
  <c r="L247" i="3"/>
  <c r="M247" i="3"/>
  <c r="L243" i="3"/>
  <c r="M243" i="3"/>
  <c r="L235" i="3"/>
  <c r="M235" i="3"/>
  <c r="L227" i="3"/>
  <c r="M227" i="3"/>
  <c r="L223" i="3"/>
  <c r="M223" i="3"/>
  <c r="L215" i="3"/>
  <c r="M215" i="3"/>
  <c r="L211" i="3"/>
  <c r="M211" i="3"/>
  <c r="L207" i="3"/>
  <c r="M207" i="3"/>
  <c r="L203" i="3"/>
  <c r="M203" i="3"/>
  <c r="L199" i="3"/>
  <c r="M199" i="3"/>
  <c r="L191" i="3"/>
  <c r="M191" i="3"/>
  <c r="L91" i="3"/>
  <c r="M91" i="3"/>
  <c r="L35" i="3"/>
  <c r="M35" i="3"/>
  <c r="L238" i="3"/>
  <c r="L230" i="3"/>
  <c r="L222" i="3"/>
  <c r="L198" i="3"/>
  <c r="L24" i="3"/>
  <c r="R328" i="3"/>
  <c r="N328" i="3"/>
  <c r="R6" i="3"/>
  <c r="N6" i="3"/>
  <c r="R7" i="3"/>
  <c r="N7" i="3"/>
  <c r="R12" i="3"/>
  <c r="N12" i="3"/>
  <c r="R324" i="3"/>
  <c r="N324" i="3"/>
  <c r="R316" i="3"/>
  <c r="N316" i="3"/>
  <c r="R308" i="3"/>
  <c r="N308" i="3"/>
  <c r="R300" i="3"/>
  <c r="N300" i="3"/>
  <c r="R292" i="3"/>
  <c r="N292" i="3"/>
  <c r="R284" i="3"/>
  <c r="N284" i="3"/>
  <c r="R276" i="3"/>
  <c r="N276" i="3"/>
  <c r="R268" i="3"/>
  <c r="N268" i="3"/>
  <c r="R260" i="3"/>
  <c r="N260" i="3"/>
  <c r="R252" i="3"/>
  <c r="N252" i="3"/>
  <c r="R244" i="3"/>
  <c r="N244" i="3"/>
  <c r="R236" i="3"/>
  <c r="N236" i="3"/>
  <c r="R228" i="3"/>
  <c r="N228" i="3"/>
  <c r="R220" i="3"/>
  <c r="N220" i="3"/>
  <c r="R212" i="3"/>
  <c r="N212" i="3"/>
  <c r="R204" i="3"/>
  <c r="N204" i="3"/>
  <c r="R196" i="3"/>
  <c r="N196" i="3"/>
  <c r="R180" i="3"/>
  <c r="N180" i="3"/>
  <c r="R172" i="3"/>
  <c r="N172" i="3"/>
  <c r="R132" i="3"/>
  <c r="N132" i="3"/>
  <c r="R124" i="3"/>
  <c r="N124" i="3"/>
  <c r="R116" i="3"/>
  <c r="N116" i="3"/>
  <c r="R108" i="3"/>
  <c r="N108" i="3"/>
  <c r="R100" i="3"/>
  <c r="N100" i="3"/>
  <c r="R92" i="3"/>
  <c r="N92" i="3"/>
  <c r="R84" i="3"/>
  <c r="N84" i="3"/>
  <c r="R76" i="3"/>
  <c r="N76" i="3"/>
  <c r="R68" i="3"/>
  <c r="N68" i="3"/>
  <c r="R59" i="3"/>
  <c r="N59" i="3"/>
  <c r="R47" i="3"/>
  <c r="N47" i="3"/>
  <c r="N164" i="3"/>
  <c r="N148" i="3"/>
  <c r="M329" i="3"/>
  <c r="L329" i="3"/>
  <c r="M325" i="3"/>
  <c r="L325" i="3"/>
  <c r="M321" i="3"/>
  <c r="L321" i="3"/>
  <c r="M317" i="3"/>
  <c r="L317" i="3"/>
  <c r="M313" i="3"/>
  <c r="L313" i="3"/>
  <c r="M309" i="3"/>
  <c r="L309" i="3"/>
  <c r="M305" i="3"/>
  <c r="L305" i="3"/>
  <c r="M301" i="3"/>
  <c r="L301" i="3"/>
  <c r="M297" i="3"/>
  <c r="L297" i="3"/>
  <c r="M293" i="3"/>
  <c r="L293" i="3"/>
  <c r="M289" i="3"/>
  <c r="L289" i="3"/>
  <c r="M285" i="3"/>
  <c r="L285" i="3"/>
  <c r="R281" i="3"/>
  <c r="N281" i="3"/>
  <c r="R277" i="3"/>
  <c r="M273" i="3"/>
  <c r="L273" i="3"/>
  <c r="R269" i="3"/>
  <c r="M265" i="3"/>
  <c r="L265" i="3"/>
  <c r="R261" i="3"/>
  <c r="N261" i="3"/>
  <c r="M257" i="3"/>
  <c r="L257" i="3"/>
  <c r="M253" i="3"/>
  <c r="L253" i="3"/>
  <c r="R249" i="3"/>
  <c r="N249" i="3"/>
  <c r="R245" i="3"/>
  <c r="N245" i="3"/>
  <c r="M241" i="3"/>
  <c r="L241" i="3"/>
  <c r="N237" i="3"/>
  <c r="M233" i="3"/>
  <c r="L233" i="3"/>
  <c r="R229" i="3"/>
  <c r="N229" i="3"/>
  <c r="R225" i="3"/>
  <c r="N225" i="3"/>
  <c r="M221" i="3"/>
  <c r="L221" i="3"/>
  <c r="M217" i="3"/>
  <c r="L217" i="3"/>
  <c r="M209" i="3"/>
  <c r="L209" i="3"/>
  <c r="M201" i="3"/>
  <c r="L201" i="3"/>
  <c r="R197" i="3"/>
  <c r="N197" i="3"/>
  <c r="R193" i="3"/>
  <c r="N193" i="3"/>
  <c r="R189" i="3"/>
  <c r="N189" i="3"/>
  <c r="M185" i="3"/>
  <c r="L185" i="3"/>
  <c r="M181" i="3"/>
  <c r="L181" i="3"/>
  <c r="R177" i="3"/>
  <c r="N177" i="3"/>
  <c r="R173" i="3"/>
  <c r="N173" i="3"/>
  <c r="M169" i="3"/>
  <c r="L169" i="3"/>
  <c r="M165" i="3"/>
  <c r="L165" i="3"/>
  <c r="M161" i="3"/>
  <c r="L161" i="3"/>
  <c r="M157" i="3"/>
  <c r="L157" i="3"/>
  <c r="M153" i="3"/>
  <c r="L153" i="3"/>
  <c r="M149" i="3"/>
  <c r="L149" i="3"/>
  <c r="M145" i="3"/>
  <c r="L145" i="3"/>
  <c r="M141" i="3"/>
  <c r="L141" i="3"/>
  <c r="M137" i="3"/>
  <c r="L137" i="3"/>
  <c r="M133" i="3"/>
  <c r="L133" i="3"/>
  <c r="M129" i="3"/>
  <c r="L129" i="3"/>
  <c r="M125" i="3"/>
  <c r="L125" i="3"/>
  <c r="R121" i="3"/>
  <c r="N121" i="3"/>
  <c r="M117" i="3"/>
  <c r="L117" i="3"/>
  <c r="M113" i="3"/>
  <c r="L113" i="3"/>
  <c r="M109" i="3"/>
  <c r="L109" i="3"/>
  <c r="M105" i="3"/>
  <c r="L105" i="3"/>
  <c r="M101" i="3"/>
  <c r="L101" i="3"/>
  <c r="M97" i="3"/>
  <c r="L97" i="3"/>
  <c r="M93" i="3"/>
  <c r="L93" i="3"/>
  <c r="M89" i="3"/>
  <c r="L89" i="3"/>
  <c r="M85" i="3"/>
  <c r="L85" i="3"/>
  <c r="M81" i="3"/>
  <c r="L81" i="3"/>
  <c r="M77" i="3"/>
  <c r="L77" i="3"/>
  <c r="M73" i="3"/>
  <c r="L73" i="3"/>
  <c r="M69" i="3"/>
  <c r="L69" i="3"/>
  <c r="M53" i="3"/>
  <c r="L53" i="3"/>
  <c r="M49" i="3"/>
  <c r="L49" i="3"/>
  <c r="M45" i="3"/>
  <c r="L45" i="3"/>
  <c r="M41" i="3"/>
  <c r="L41" i="3"/>
  <c r="M37" i="3"/>
  <c r="L37" i="3"/>
  <c r="M33" i="3"/>
  <c r="L33" i="3"/>
  <c r="M29" i="3"/>
  <c r="L29" i="3"/>
  <c r="M25" i="3"/>
  <c r="L25" i="3"/>
  <c r="M21" i="3"/>
  <c r="L21" i="3"/>
  <c r="M17" i="3"/>
  <c r="L17" i="3"/>
  <c r="L13" i="3"/>
  <c r="M13" i="3"/>
  <c r="L5" i="3"/>
  <c r="L9" i="3"/>
  <c r="N210" i="3"/>
  <c r="N202" i="3"/>
  <c r="N194" i="3"/>
  <c r="R186" i="3"/>
  <c r="N186" i="3"/>
  <c r="R178" i="3"/>
  <c r="N178" i="3"/>
  <c r="R170" i="3"/>
  <c r="N170" i="3"/>
  <c r="R162" i="3"/>
  <c r="N162" i="3"/>
  <c r="R154" i="3"/>
  <c r="N154" i="3"/>
  <c r="R146" i="3"/>
  <c r="N146" i="3"/>
  <c r="R138" i="3"/>
  <c r="N138" i="3"/>
  <c r="R130" i="3"/>
  <c r="N130" i="3"/>
  <c r="R122" i="3"/>
  <c r="N122" i="3"/>
  <c r="L65" i="3"/>
  <c r="L57" i="3"/>
  <c r="L43" i="3"/>
  <c r="R30" i="3"/>
  <c r="N30" i="3"/>
  <c r="R22" i="3"/>
  <c r="N22" i="3"/>
  <c r="R14" i="3"/>
  <c r="N14" i="3"/>
  <c r="N314" i="3"/>
  <c r="N298" i="3"/>
  <c r="N266" i="3"/>
  <c r="N250" i="3"/>
  <c r="N218" i="3"/>
  <c r="N160" i="3"/>
  <c r="N144" i="3"/>
  <c r="N110" i="3"/>
  <c r="N94" i="3"/>
  <c r="N78" i="3"/>
  <c r="R8" i="3"/>
  <c r="N8" i="3"/>
  <c r="R320" i="3"/>
  <c r="N320" i="3"/>
  <c r="R312" i="3"/>
  <c r="N312" i="3"/>
  <c r="R304" i="3"/>
  <c r="N304" i="3"/>
  <c r="R296" i="3"/>
  <c r="N296" i="3"/>
  <c r="R288" i="3"/>
  <c r="N288" i="3"/>
  <c r="R280" i="3"/>
  <c r="N280" i="3"/>
  <c r="R272" i="3"/>
  <c r="N272" i="3"/>
  <c r="R264" i="3"/>
  <c r="N264" i="3"/>
  <c r="R256" i="3"/>
  <c r="N256" i="3"/>
  <c r="R248" i="3"/>
  <c r="N248" i="3"/>
  <c r="R240" i="3"/>
  <c r="N240" i="3"/>
  <c r="R232" i="3"/>
  <c r="N232" i="3"/>
  <c r="R224" i="3"/>
  <c r="N224" i="3"/>
  <c r="R216" i="3"/>
  <c r="N216" i="3"/>
  <c r="R208" i="3"/>
  <c r="N208" i="3"/>
  <c r="R200" i="3"/>
  <c r="N200" i="3"/>
  <c r="R192" i="3"/>
  <c r="N192" i="3"/>
  <c r="R184" i="3"/>
  <c r="N184" i="3"/>
  <c r="R176" i="3"/>
  <c r="N176" i="3"/>
  <c r="R136" i="3"/>
  <c r="N136" i="3"/>
  <c r="R128" i="3"/>
  <c r="N128" i="3"/>
  <c r="R120" i="3"/>
  <c r="N120" i="3"/>
  <c r="R112" i="3"/>
  <c r="N112" i="3"/>
  <c r="R104" i="3"/>
  <c r="N104" i="3"/>
  <c r="R96" i="3"/>
  <c r="N96" i="3"/>
  <c r="R88" i="3"/>
  <c r="N88" i="3"/>
  <c r="R80" i="3"/>
  <c r="N80" i="3"/>
  <c r="R72" i="3"/>
  <c r="N72" i="3"/>
  <c r="R63" i="3"/>
  <c r="N63" i="3"/>
  <c r="R55" i="3"/>
  <c r="N55" i="3"/>
  <c r="R39" i="3"/>
  <c r="N39" i="3"/>
  <c r="N156" i="3"/>
  <c r="N140" i="3"/>
  <c r="M327" i="3"/>
  <c r="L327" i="3"/>
  <c r="M323" i="3"/>
  <c r="L323" i="3"/>
  <c r="M319" i="3"/>
  <c r="L319" i="3"/>
  <c r="M315" i="3"/>
  <c r="L315" i="3"/>
  <c r="M311" i="3"/>
  <c r="L311" i="3"/>
  <c r="M307" i="3"/>
  <c r="L307" i="3"/>
  <c r="M303" i="3"/>
  <c r="L303" i="3"/>
  <c r="M299" i="3"/>
  <c r="L299" i="3"/>
  <c r="M295" i="3"/>
  <c r="L295" i="3"/>
  <c r="M291" i="3"/>
  <c r="L291" i="3"/>
  <c r="M287" i="3"/>
  <c r="L287" i="3"/>
  <c r="N283" i="3"/>
  <c r="M279" i="3"/>
  <c r="L279" i="3"/>
  <c r="M275" i="3"/>
  <c r="L275" i="3"/>
  <c r="M271" i="3"/>
  <c r="L271" i="3"/>
  <c r="M267" i="3"/>
  <c r="L267" i="3"/>
  <c r="M263" i="3"/>
  <c r="L263" i="3"/>
  <c r="R259" i="3"/>
  <c r="N259" i="3"/>
  <c r="M255" i="3"/>
  <c r="L255" i="3"/>
  <c r="R251" i="3"/>
  <c r="N251" i="3"/>
  <c r="R247" i="3"/>
  <c r="N247" i="3"/>
  <c r="R243" i="3"/>
  <c r="N243" i="3"/>
  <c r="M239" i="3"/>
  <c r="L239" i="3"/>
  <c r="R235" i="3"/>
  <c r="N235" i="3"/>
  <c r="M231" i="3"/>
  <c r="L231" i="3"/>
  <c r="R227" i="3"/>
  <c r="N227" i="3"/>
  <c r="R223" i="3"/>
  <c r="N223" i="3"/>
  <c r="M219" i="3"/>
  <c r="L219" i="3"/>
  <c r="R215" i="3"/>
  <c r="N215" i="3"/>
  <c r="R211" i="3"/>
  <c r="N211" i="3"/>
  <c r="R207" i="3"/>
  <c r="N207" i="3"/>
  <c r="R203" i="3"/>
  <c r="N203" i="3"/>
  <c r="R199" i="3"/>
  <c r="N199" i="3"/>
  <c r="M195" i="3"/>
  <c r="L195" i="3"/>
  <c r="R191" i="3"/>
  <c r="N191" i="3"/>
  <c r="M187" i="3"/>
  <c r="L187" i="3"/>
  <c r="M183" i="3"/>
  <c r="L183" i="3"/>
  <c r="M179" i="3"/>
  <c r="L179" i="3"/>
  <c r="M175" i="3"/>
  <c r="L175" i="3"/>
  <c r="M171" i="3"/>
  <c r="L171" i="3"/>
  <c r="M167" i="3"/>
  <c r="L167" i="3"/>
  <c r="M163" i="3"/>
  <c r="L163" i="3"/>
  <c r="M159" i="3"/>
  <c r="L159" i="3"/>
  <c r="M155" i="3"/>
  <c r="L155" i="3"/>
  <c r="M151" i="3"/>
  <c r="L151" i="3"/>
  <c r="M147" i="3"/>
  <c r="L147" i="3"/>
  <c r="M143" i="3"/>
  <c r="L143" i="3"/>
  <c r="M139" i="3"/>
  <c r="L139" i="3"/>
  <c r="M135" i="3"/>
  <c r="L135" i="3"/>
  <c r="M131" i="3"/>
  <c r="L131" i="3"/>
  <c r="M127" i="3"/>
  <c r="L127" i="3"/>
  <c r="M123" i="3"/>
  <c r="L123" i="3"/>
  <c r="M119" i="3"/>
  <c r="L119" i="3"/>
  <c r="M115" i="3"/>
  <c r="L115" i="3"/>
  <c r="M111" i="3"/>
  <c r="L111" i="3"/>
  <c r="M107" i="3"/>
  <c r="L107" i="3"/>
  <c r="M103" i="3"/>
  <c r="L103" i="3"/>
  <c r="M99" i="3"/>
  <c r="L99" i="3"/>
  <c r="M95" i="3"/>
  <c r="L95" i="3"/>
  <c r="R91" i="3"/>
  <c r="N91" i="3"/>
  <c r="M87" i="3"/>
  <c r="L87" i="3"/>
  <c r="M83" i="3"/>
  <c r="L83" i="3"/>
  <c r="M79" i="3"/>
  <c r="L79" i="3"/>
  <c r="M75" i="3"/>
  <c r="L75" i="3"/>
  <c r="M71" i="3"/>
  <c r="L71" i="3"/>
  <c r="M67" i="3"/>
  <c r="L67" i="3"/>
  <c r="N35" i="3"/>
  <c r="R35" i="3"/>
  <c r="M31" i="3"/>
  <c r="L31" i="3"/>
  <c r="M27" i="3"/>
  <c r="L27" i="3"/>
  <c r="M23" i="3"/>
  <c r="L23" i="3"/>
  <c r="M19" i="3"/>
  <c r="L19" i="3"/>
  <c r="M15" i="3"/>
  <c r="L15" i="3"/>
  <c r="M11" i="3"/>
  <c r="L11" i="3"/>
  <c r="L3" i="3"/>
  <c r="R214" i="3"/>
  <c r="N214" i="3"/>
  <c r="R206" i="3"/>
  <c r="N206" i="3"/>
  <c r="R198" i="3"/>
  <c r="N198" i="3"/>
  <c r="R190" i="3"/>
  <c r="N190" i="3"/>
  <c r="R182" i="3"/>
  <c r="N182" i="3"/>
  <c r="R166" i="3"/>
  <c r="N166" i="3"/>
  <c r="R158" i="3"/>
  <c r="N158" i="3"/>
  <c r="R150" i="3"/>
  <c r="N150" i="3"/>
  <c r="R142" i="3"/>
  <c r="N142" i="3"/>
  <c r="R134" i="3"/>
  <c r="N134" i="3"/>
  <c r="R126" i="3"/>
  <c r="N126" i="3"/>
  <c r="L61" i="3"/>
  <c r="L51" i="3"/>
  <c r="R34" i="3"/>
  <c r="N34" i="3"/>
  <c r="R26" i="3"/>
  <c r="N26" i="3"/>
  <c r="R18" i="3"/>
  <c r="N18" i="3"/>
  <c r="N322" i="3"/>
  <c r="N306" i="3"/>
  <c r="N290" i="3"/>
  <c r="N274" i="3"/>
  <c r="N258" i="3"/>
  <c r="N242" i="3"/>
  <c r="N226" i="3"/>
  <c r="N188" i="3"/>
  <c r="N168" i="3"/>
  <c r="N152" i="3"/>
  <c r="N118" i="3"/>
  <c r="N102" i="3"/>
  <c r="N86" i="3"/>
  <c r="N70" i="3"/>
  <c r="L2" i="3"/>
  <c r="L62" i="3"/>
  <c r="L58" i="3"/>
  <c r="L54" i="3"/>
  <c r="L50" i="3"/>
  <c r="L46" i="3"/>
  <c r="L42" i="3"/>
  <c r="L38" i="3"/>
  <c r="L261" i="2"/>
  <c r="L64" i="3"/>
  <c r="L60" i="3"/>
  <c r="L56" i="3"/>
  <c r="L52" i="3"/>
  <c r="L48" i="3"/>
  <c r="L44" i="3"/>
  <c r="L40" i="3"/>
  <c r="L36" i="3"/>
  <c r="N4" i="3"/>
  <c r="L66" i="3"/>
  <c r="L10" i="3"/>
  <c r="N282" i="3" l="1"/>
  <c r="R286" i="3"/>
  <c r="N286" i="3"/>
  <c r="R262" i="3"/>
  <c r="N262" i="3"/>
  <c r="R222" i="3"/>
  <c r="N222" i="3"/>
  <c r="R74" i="3"/>
  <c r="N74" i="3"/>
  <c r="N234" i="3"/>
  <c r="R230" i="3"/>
  <c r="N230" i="3"/>
  <c r="R213" i="3"/>
  <c r="N213" i="3"/>
  <c r="R24" i="3"/>
  <c r="N24" i="3"/>
  <c r="R238" i="3"/>
  <c r="N238" i="3"/>
  <c r="R28" i="3"/>
  <c r="N28" i="3"/>
  <c r="R205" i="3"/>
  <c r="N205" i="3"/>
  <c r="R36" i="3"/>
  <c r="N36" i="3"/>
  <c r="R52" i="3"/>
  <c r="N52" i="3"/>
  <c r="R50" i="3"/>
  <c r="N50" i="3"/>
  <c r="R15" i="3"/>
  <c r="N15" i="3"/>
  <c r="R23" i="3"/>
  <c r="N23" i="3"/>
  <c r="R31" i="3"/>
  <c r="N31" i="3"/>
  <c r="R67" i="3"/>
  <c r="N67" i="3"/>
  <c r="R75" i="3"/>
  <c r="N75" i="3"/>
  <c r="R83" i="3"/>
  <c r="N83" i="3"/>
  <c r="R99" i="3"/>
  <c r="N99" i="3"/>
  <c r="R107" i="3"/>
  <c r="N107" i="3"/>
  <c r="R115" i="3"/>
  <c r="N115" i="3"/>
  <c r="R123" i="3"/>
  <c r="N123" i="3"/>
  <c r="R131" i="3"/>
  <c r="N131" i="3"/>
  <c r="R139" i="3"/>
  <c r="N139" i="3"/>
  <c r="R147" i="3"/>
  <c r="N147" i="3"/>
  <c r="R155" i="3"/>
  <c r="N155" i="3"/>
  <c r="R163" i="3"/>
  <c r="N163" i="3"/>
  <c r="R171" i="3"/>
  <c r="N171" i="3"/>
  <c r="R179" i="3"/>
  <c r="N179" i="3"/>
  <c r="R187" i="3"/>
  <c r="N187" i="3"/>
  <c r="R195" i="3"/>
  <c r="N195" i="3"/>
  <c r="R219" i="3"/>
  <c r="N219" i="3"/>
  <c r="R267" i="3"/>
  <c r="N267" i="3"/>
  <c r="R275" i="3"/>
  <c r="N275" i="3"/>
  <c r="R291" i="3"/>
  <c r="N291" i="3"/>
  <c r="R299" i="3"/>
  <c r="N299" i="3"/>
  <c r="R307" i="3"/>
  <c r="N307" i="3"/>
  <c r="R315" i="3"/>
  <c r="N315" i="3"/>
  <c r="R323" i="3"/>
  <c r="N323" i="3"/>
  <c r="R43" i="3"/>
  <c r="N43" i="3"/>
  <c r="R5" i="3"/>
  <c r="N5" i="3"/>
  <c r="N10" i="3"/>
  <c r="R10" i="3"/>
  <c r="R40" i="3"/>
  <c r="N40" i="3"/>
  <c r="R56" i="3"/>
  <c r="N56" i="3"/>
  <c r="R38" i="3"/>
  <c r="N38" i="3"/>
  <c r="R54" i="3"/>
  <c r="N54" i="3"/>
  <c r="R51" i="3"/>
  <c r="N51" i="3"/>
  <c r="R3" i="3"/>
  <c r="N3" i="3"/>
  <c r="R57" i="3"/>
  <c r="N57" i="3"/>
  <c r="R21" i="3"/>
  <c r="N21" i="3"/>
  <c r="R29" i="3"/>
  <c r="N29" i="3"/>
  <c r="R37" i="3"/>
  <c r="N37" i="3"/>
  <c r="R45" i="3"/>
  <c r="N45" i="3"/>
  <c r="R53" i="3"/>
  <c r="N53" i="3"/>
  <c r="R73" i="3"/>
  <c r="N73" i="3"/>
  <c r="R81" i="3"/>
  <c r="N81" i="3"/>
  <c r="R89" i="3"/>
  <c r="N89" i="3"/>
  <c r="R97" i="3"/>
  <c r="N97" i="3"/>
  <c r="R105" i="3"/>
  <c r="N105" i="3"/>
  <c r="R113" i="3"/>
  <c r="N113" i="3"/>
  <c r="R129" i="3"/>
  <c r="N129" i="3"/>
  <c r="R137" i="3"/>
  <c r="N137" i="3"/>
  <c r="R145" i="3"/>
  <c r="N145" i="3"/>
  <c r="R153" i="3"/>
  <c r="N153" i="3"/>
  <c r="R161" i="3"/>
  <c r="N161" i="3"/>
  <c r="R169" i="3"/>
  <c r="N169" i="3"/>
  <c r="R185" i="3"/>
  <c r="N185" i="3"/>
  <c r="R201" i="3"/>
  <c r="N201" i="3"/>
  <c r="R217" i="3"/>
  <c r="N217" i="3"/>
  <c r="R233" i="3"/>
  <c r="N233" i="3"/>
  <c r="R241" i="3"/>
  <c r="N241" i="3"/>
  <c r="R257" i="3"/>
  <c r="N257" i="3"/>
  <c r="R265" i="3"/>
  <c r="N265" i="3"/>
  <c r="R273" i="3"/>
  <c r="N273" i="3"/>
  <c r="R289" i="3"/>
  <c r="N289" i="3"/>
  <c r="R297" i="3"/>
  <c r="N297" i="3"/>
  <c r="R305" i="3"/>
  <c r="N305" i="3"/>
  <c r="R313" i="3"/>
  <c r="N313" i="3"/>
  <c r="R321" i="3"/>
  <c r="N321" i="3"/>
  <c r="R329" i="3"/>
  <c r="N329" i="3"/>
  <c r="R2" i="3"/>
  <c r="N2" i="3"/>
  <c r="N66" i="3"/>
  <c r="R66" i="3"/>
  <c r="R44" i="3"/>
  <c r="N44" i="3"/>
  <c r="R60" i="3"/>
  <c r="N60" i="3"/>
  <c r="R42" i="3"/>
  <c r="N42" i="3"/>
  <c r="R58" i="3"/>
  <c r="N58" i="3"/>
  <c r="R61" i="3"/>
  <c r="N61" i="3"/>
  <c r="R11" i="3"/>
  <c r="N11" i="3"/>
  <c r="R19" i="3"/>
  <c r="N19" i="3"/>
  <c r="R27" i="3"/>
  <c r="N27" i="3"/>
  <c r="R71" i="3"/>
  <c r="N71" i="3"/>
  <c r="R79" i="3"/>
  <c r="N79" i="3"/>
  <c r="R87" i="3"/>
  <c r="N87" i="3"/>
  <c r="R95" i="3"/>
  <c r="N95" i="3"/>
  <c r="R103" i="3"/>
  <c r="N103" i="3"/>
  <c r="R111" i="3"/>
  <c r="N111" i="3"/>
  <c r="R119" i="3"/>
  <c r="N119" i="3"/>
  <c r="R127" i="3"/>
  <c r="N127" i="3"/>
  <c r="R135" i="3"/>
  <c r="N135" i="3"/>
  <c r="R143" i="3"/>
  <c r="N143" i="3"/>
  <c r="R151" i="3"/>
  <c r="N151" i="3"/>
  <c r="R159" i="3"/>
  <c r="N159" i="3"/>
  <c r="R167" i="3"/>
  <c r="N167" i="3"/>
  <c r="R175" i="3"/>
  <c r="N175" i="3"/>
  <c r="R183" i="3"/>
  <c r="N183" i="3"/>
  <c r="R231" i="3"/>
  <c r="N231" i="3"/>
  <c r="R239" i="3"/>
  <c r="N239" i="3"/>
  <c r="R255" i="3"/>
  <c r="N255" i="3"/>
  <c r="R263" i="3"/>
  <c r="N263" i="3"/>
  <c r="R271" i="3"/>
  <c r="N271" i="3"/>
  <c r="R279" i="3"/>
  <c r="N279" i="3"/>
  <c r="R287" i="3"/>
  <c r="N287" i="3"/>
  <c r="R295" i="3"/>
  <c r="N295" i="3"/>
  <c r="R303" i="3"/>
  <c r="N303" i="3"/>
  <c r="R311" i="3"/>
  <c r="N311" i="3"/>
  <c r="R319" i="3"/>
  <c r="N319" i="3"/>
  <c r="R327" i="3"/>
  <c r="N327" i="3"/>
  <c r="R65" i="3"/>
  <c r="N65" i="3"/>
  <c r="R13" i="3"/>
  <c r="N13" i="3"/>
  <c r="R48" i="3"/>
  <c r="N48" i="3"/>
  <c r="R64" i="3"/>
  <c r="N64" i="3"/>
  <c r="R46" i="3"/>
  <c r="N46" i="3"/>
  <c r="R62" i="3"/>
  <c r="N62" i="3"/>
  <c r="R9" i="3"/>
  <c r="N9" i="3"/>
  <c r="R17" i="3"/>
  <c r="N17" i="3"/>
  <c r="R25" i="3"/>
  <c r="N25" i="3"/>
  <c r="R33" i="3"/>
  <c r="N33" i="3"/>
  <c r="R41" i="3"/>
  <c r="N41" i="3"/>
  <c r="R49" i="3"/>
  <c r="N49" i="3"/>
  <c r="R69" i="3"/>
  <c r="N69" i="3"/>
  <c r="R77" i="3"/>
  <c r="N77" i="3"/>
  <c r="R85" i="3"/>
  <c r="N85" i="3"/>
  <c r="R93" i="3"/>
  <c r="N93" i="3"/>
  <c r="R101" i="3"/>
  <c r="N101" i="3"/>
  <c r="R109" i="3"/>
  <c r="N109" i="3"/>
  <c r="R117" i="3"/>
  <c r="N117" i="3"/>
  <c r="R125" i="3"/>
  <c r="N125" i="3"/>
  <c r="R133" i="3"/>
  <c r="N133" i="3"/>
  <c r="R141" i="3"/>
  <c r="N141" i="3"/>
  <c r="R149" i="3"/>
  <c r="N149" i="3"/>
  <c r="R157" i="3"/>
  <c r="N157" i="3"/>
  <c r="R165" i="3"/>
  <c r="N165" i="3"/>
  <c r="R181" i="3"/>
  <c r="N181" i="3"/>
  <c r="R209" i="3"/>
  <c r="N209" i="3"/>
  <c r="R221" i="3"/>
  <c r="N221" i="3"/>
  <c r="R253" i="3"/>
  <c r="N253" i="3"/>
  <c r="R285" i="3"/>
  <c r="N285" i="3"/>
  <c r="R293" i="3"/>
  <c r="N293" i="3"/>
  <c r="R301" i="3"/>
  <c r="N301" i="3"/>
  <c r="R309" i="3"/>
  <c r="N309" i="3"/>
  <c r="R317" i="3"/>
  <c r="N317" i="3"/>
  <c r="R325" i="3"/>
  <c r="N325" i="3"/>
  <c r="W3" i="3" l="1"/>
  <c r="X3" i="3" s="1"/>
  <c r="W2" i="3"/>
  <c r="X2" i="3" s="1"/>
</calcChain>
</file>

<file path=xl/sharedStrings.xml><?xml version="1.0" encoding="utf-8"?>
<sst xmlns="http://schemas.openxmlformats.org/spreadsheetml/2006/main" count="353" uniqueCount="341">
  <si>
    <t>Good Morning</t>
  </si>
  <si>
    <t>Kentucky Brunch Brand Stout</t>
  </si>
  <si>
    <t>Mornin' Delight</t>
  </si>
  <si>
    <t>Pliny The Younger</t>
  </si>
  <si>
    <t>ManBearPig</t>
  </si>
  <si>
    <t>Heady Topper</t>
  </si>
  <si>
    <t>King Julius</t>
  </si>
  <si>
    <t>Hunahpu's Imperial Stout - Double Barrel Aged</t>
  </si>
  <si>
    <t>Very Hazy</t>
  </si>
  <si>
    <t>Juice Machine</t>
  </si>
  <si>
    <t>Dinner</t>
  </si>
  <si>
    <t>Marshmallow Handjee (Bourbon Barrel Aged Vanilla Bean Dark Lord)</t>
  </si>
  <si>
    <t>King JJJuliusss</t>
  </si>
  <si>
    <t>Founders CBS Imperial Stout</t>
  </si>
  <si>
    <t>Julius</t>
  </si>
  <si>
    <t>Trappist Westvleteren 12 (XII)</t>
  </si>
  <si>
    <t>Pliny The Elder</t>
  </si>
  <si>
    <t>Fundamental Observation</t>
  </si>
  <si>
    <t>Barrel-Aged Abraxas</t>
  </si>
  <si>
    <t>King Sue</t>
  </si>
  <si>
    <t>Bourbon County Brand Coffee Stout</t>
  </si>
  <si>
    <t>Focal Banger</t>
  </si>
  <si>
    <t>Abner</t>
  </si>
  <si>
    <t>Founders KBS (Kentucky Breakfast Stout)</t>
  </si>
  <si>
    <t>JJJuliusss</t>
  </si>
  <si>
    <t>Sip Of Sunshine</t>
  </si>
  <si>
    <t>Very Green</t>
  </si>
  <si>
    <t>Morning Wood</t>
  </si>
  <si>
    <t>Green</t>
  </si>
  <si>
    <t>Ann</t>
  </si>
  <si>
    <t>Double Dry Hopped Congress Street</t>
  </si>
  <si>
    <t>Citra Double IPA</t>
  </si>
  <si>
    <t>Double Sunshine IPA</t>
  </si>
  <si>
    <t>Doppelganger</t>
  </si>
  <si>
    <t>Alter Ego</t>
  </si>
  <si>
    <t>Parabola</t>
  </si>
  <si>
    <t>Triple Sunshine IPA</t>
  </si>
  <si>
    <t>AleSmith Speedway Stout - Vietnamese Coffee (Bourbon Barrel Aged)</t>
  </si>
  <si>
    <t>Zombie Dust</t>
  </si>
  <si>
    <t>Double Galaxy</t>
  </si>
  <si>
    <t>Cantillon Fou' Foune</t>
  </si>
  <si>
    <t>Society &amp; Solitude #4</t>
  </si>
  <si>
    <t>Resolute - Coconut</t>
  </si>
  <si>
    <t>Haze</t>
  </si>
  <si>
    <t>Duck Duck Gooze</t>
  </si>
  <si>
    <t>Hunahpu's Imperial Stout</t>
  </si>
  <si>
    <t>Swish</t>
  </si>
  <si>
    <t>In Perpetuity</t>
  </si>
  <si>
    <t>Galaxy Dry Hopped Fort Point Pale Ale</t>
  </si>
  <si>
    <t>Bourbon County Brand Stout</t>
  </si>
  <si>
    <t>Headroom</t>
  </si>
  <si>
    <t>Fuzzy</t>
  </si>
  <si>
    <t>PseudoSue</t>
  </si>
  <si>
    <t>Master Of Karate</t>
  </si>
  <si>
    <t>Sunday Brunch</t>
  </si>
  <si>
    <t>Supplication</t>
  </si>
  <si>
    <t>Double Dry Hopped Fort Point Pale Ale</t>
  </si>
  <si>
    <t>Double Citra</t>
  </si>
  <si>
    <t>Cantillon Blåbær Lambik</t>
  </si>
  <si>
    <t>Double Shot</t>
  </si>
  <si>
    <t>Bell's Black Note Stout</t>
  </si>
  <si>
    <t>Kuhnhenn Bourbon Barrel Fourth Dementia</t>
  </si>
  <si>
    <t>Bourbon Barrel Aged Dark Lord Imperial Stout</t>
  </si>
  <si>
    <t>Snowed In - Bourbon Barrel Aged</t>
  </si>
  <si>
    <t>Assassin Imperial Stout</t>
  </si>
  <si>
    <t>Bourbon Barrel Aged Abominable: Coffee And Cinnamon</t>
  </si>
  <si>
    <t>Cutting Tiles</t>
  </si>
  <si>
    <t>Bourbon County Brand Barleywine Ale</t>
  </si>
  <si>
    <t>The Abyss</t>
  </si>
  <si>
    <t>Atrial Rubicite</t>
  </si>
  <si>
    <t>BOMB!</t>
  </si>
  <si>
    <t>Trappist Westvleteren 8 (VIII)</t>
  </si>
  <si>
    <t>Scaled Way Up</t>
  </si>
  <si>
    <t>Drie Fonteinen Zenne Y Frontera</t>
  </si>
  <si>
    <t>Founders Breakfast Stout</t>
  </si>
  <si>
    <t>Ephraim</t>
  </si>
  <si>
    <t>Trappistes Rochefort 10</t>
  </si>
  <si>
    <t>BDCS</t>
  </si>
  <si>
    <t>Grande Negro Voodoo Papi - Bourbon Barrel Aged</t>
  </si>
  <si>
    <t>Dark Horse Bourbon Barrel Aged Plead The 5th</t>
  </si>
  <si>
    <t>Fuzzy Baby Ducks IPA</t>
  </si>
  <si>
    <t>Abrasive Ale</t>
  </si>
  <si>
    <t>Cantillon Lou Pepe - Kriek</t>
  </si>
  <si>
    <t>Black Tuesday</t>
  </si>
  <si>
    <t>Notorious Triple IPA</t>
  </si>
  <si>
    <t>Todd The Axe Man</t>
  </si>
  <si>
    <t>Cable Car</t>
  </si>
  <si>
    <t>Beatification</t>
  </si>
  <si>
    <t>Caffè Americano</t>
  </si>
  <si>
    <t>Society &amp; Solitude #5</t>
  </si>
  <si>
    <t>Prairie Pirate Bomb!</t>
  </si>
  <si>
    <t>§ucaba</t>
  </si>
  <si>
    <t>Drie Fonteinen Oude Geuze Vintage</t>
  </si>
  <si>
    <t>Everett Porter</t>
  </si>
  <si>
    <t>Wide Awake It's Morning</t>
  </si>
  <si>
    <t>Susan</t>
  </si>
  <si>
    <t>Crusher</t>
  </si>
  <si>
    <t>Drie Fonteinen Oude Geuze Golden Blend</t>
  </si>
  <si>
    <t>AleSmith Speedway Stout - Bourbon Barrel Aged</t>
  </si>
  <si>
    <t>No Rules</t>
  </si>
  <si>
    <t>Fort Point Pale Ale</t>
  </si>
  <si>
    <t>Bourbon Barrel Champion Ground</t>
  </si>
  <si>
    <t>Evil Twin Double Barrel Jesus</t>
  </si>
  <si>
    <t>Congress Street IPA</t>
  </si>
  <si>
    <t>Framboise Du Fermier</t>
  </si>
  <si>
    <t>Double Dry Hopped PseudoSue (Citra)</t>
  </si>
  <si>
    <t>Parabajava</t>
  </si>
  <si>
    <t>Miami Madness</t>
  </si>
  <si>
    <t>Hopslam Ale</t>
  </si>
  <si>
    <t>Adam From The Wood</t>
  </si>
  <si>
    <t>Permanent Funeral</t>
  </si>
  <si>
    <t>Keene Idea</t>
  </si>
  <si>
    <t>Sosus</t>
  </si>
  <si>
    <t>Stickee Monkee</t>
  </si>
  <si>
    <t>Upper Case</t>
  </si>
  <si>
    <t>Mosaic Dry Hopped Fort Point</t>
  </si>
  <si>
    <t>Imperial Russian Stout - Bourbon Barrel Aged</t>
  </si>
  <si>
    <t>Imperial Biscotti Break Bourbon Barrel Aged</t>
  </si>
  <si>
    <t>The Rusty Nail</t>
  </si>
  <si>
    <t>A Deal With The Devil</t>
  </si>
  <si>
    <t>Barrel Aged Bomb!</t>
  </si>
  <si>
    <t>Heavy Mettle</t>
  </si>
  <si>
    <t>Columbus Bodhi DIPA</t>
  </si>
  <si>
    <t>Double Shot - Sumatra Mandheling</t>
  </si>
  <si>
    <t>Maple Bacon Coffee Porter</t>
  </si>
  <si>
    <t>Last Snow</t>
  </si>
  <si>
    <t>St. Bernardus Abt 12</t>
  </si>
  <si>
    <t>Imperial Eclipse Stout - Elijah Craig (12 Year)</t>
  </si>
  <si>
    <t>Cantillon Saint Lamvinus</t>
  </si>
  <si>
    <t>Afterimage</t>
  </si>
  <si>
    <t>Drie Fonteinen Framboos</t>
  </si>
  <si>
    <t>Temptation</t>
  </si>
  <si>
    <t>Darkness</t>
  </si>
  <si>
    <t>Hop JuJu Imperial IPA</t>
  </si>
  <si>
    <t>Double Dry Hopped Sleeper Street</t>
  </si>
  <si>
    <t>Orange Starfish</t>
  </si>
  <si>
    <t>Oro Negro</t>
  </si>
  <si>
    <t>Juicy</t>
  </si>
  <si>
    <t>Chocolate Rain</t>
  </si>
  <si>
    <t>Dusk Trill Dawn</t>
  </si>
  <si>
    <t>Bad Boy</t>
  </si>
  <si>
    <t>Peg's G.O.O.D. RareR D.O.S.</t>
  </si>
  <si>
    <t>Cantillon Lou Pepe - Framboise</t>
  </si>
  <si>
    <t>The Broken Truck</t>
  </si>
  <si>
    <t>Rodenbach Caractère Rouge</t>
  </si>
  <si>
    <t>Mother Of All Storms</t>
  </si>
  <si>
    <t>Epiphany</t>
  </si>
  <si>
    <t>Consecration</t>
  </si>
  <si>
    <t>Second Fiddle</t>
  </si>
  <si>
    <t>Decoherence</t>
  </si>
  <si>
    <t>Bourbon Barrel Aged Dark Star: Coffee Edition</t>
  </si>
  <si>
    <t>Flora Plum</t>
  </si>
  <si>
    <t>Prairie Apple Brandy Noir</t>
  </si>
  <si>
    <t>Ghost In The Machine</t>
  </si>
  <si>
    <t>Coriolis</t>
  </si>
  <si>
    <t>Samuel Adams Utopias</t>
  </si>
  <si>
    <t>Weihenstephaner Hefeweissbier</t>
  </si>
  <si>
    <t>Saison Bernice</t>
  </si>
  <si>
    <t>Society &amp; Solitude #6</t>
  </si>
  <si>
    <t>Nectarine Premiere</t>
  </si>
  <si>
    <t>Dreadnaught IPA</t>
  </si>
  <si>
    <t>Abraxas</t>
  </si>
  <si>
    <t>Bourbon Barrel Aged Dark Star Oatmeal Stout</t>
  </si>
  <si>
    <t>Vicinity</t>
  </si>
  <si>
    <t>Triple Shot</t>
  </si>
  <si>
    <t>Westly</t>
  </si>
  <si>
    <t>Matt</t>
  </si>
  <si>
    <t>Dragon Fruit Passion Fruit Berliner</t>
  </si>
  <si>
    <t>West Ashley</t>
  </si>
  <si>
    <t>XHOPS (Gold Label)</t>
  </si>
  <si>
    <t>AleSmith Speedway Stout - Vietnamese Coffee</t>
  </si>
  <si>
    <t>Born Yesterday Pale Ale</t>
  </si>
  <si>
    <t>Spotted Puffer</t>
  </si>
  <si>
    <t>Great</t>
  </si>
  <si>
    <t>Citra Showers</t>
  </si>
  <si>
    <t>Nut Smasher</t>
  </si>
  <si>
    <t>Yellow Rose</t>
  </si>
  <si>
    <t>Péché Mortel</t>
  </si>
  <si>
    <t>Softly Spoken Magic Spells</t>
  </si>
  <si>
    <t>Darkness - High West Rye Whiskey Barrel Aged (2015)</t>
  </si>
  <si>
    <t>Stone Enjoy By IPA</t>
  </si>
  <si>
    <t>Tweak</t>
  </si>
  <si>
    <t>Double Dry Hopped Scaled</t>
  </si>
  <si>
    <t>Leche Borracho</t>
  </si>
  <si>
    <t>Montmorency Vs Balaton</t>
  </si>
  <si>
    <t>Drie Fonteinen Hommage</t>
  </si>
  <si>
    <t>Edward</t>
  </si>
  <si>
    <t>Saison Du Fermier</t>
  </si>
  <si>
    <t>All Green Everything</t>
  </si>
  <si>
    <t>Madagascar</t>
  </si>
  <si>
    <t>Scaled Up</t>
  </si>
  <si>
    <t>Stone Enjoy By Unfiltered IPA</t>
  </si>
  <si>
    <t>Cascade Sang Noir</t>
  </si>
  <si>
    <t>Péché Mortel En Fût De Bourbon Américain</t>
  </si>
  <si>
    <t>Sculpin IPA</t>
  </si>
  <si>
    <t>Ground State - 2nd Anniversary Beer</t>
  </si>
  <si>
    <t>Mexican Brunch</t>
  </si>
  <si>
    <t>Exponential Hoppiness</t>
  </si>
  <si>
    <t>Tesseract</t>
  </si>
  <si>
    <t>Nelson</t>
  </si>
  <si>
    <t>Peche 'n Brett</t>
  </si>
  <si>
    <t>Cantillon Gueuze 100% Lambic</t>
  </si>
  <si>
    <t>Buxton / Omnipollo Yellow Belly</t>
  </si>
  <si>
    <t>The Pupil</t>
  </si>
  <si>
    <t>Cantillon Lou Pepe - Gueuze</t>
  </si>
  <si>
    <t>Citraquench'l</t>
  </si>
  <si>
    <t>Dialed In (w/ Sauvignon Blanc Juice)</t>
  </si>
  <si>
    <t>AleSmith Speedway Stout</t>
  </si>
  <si>
    <t>Kuhnhenn Raspberry Eisbock</t>
  </si>
  <si>
    <t>Bourbon Barrel Oro Negro</t>
  </si>
  <si>
    <t>Sure Bet</t>
  </si>
  <si>
    <t>Barrel-Aged Silhouette</t>
  </si>
  <si>
    <t>Double Dry Hopped Melcher Street</t>
  </si>
  <si>
    <t>Aaron</t>
  </si>
  <si>
    <t>Lumen</t>
  </si>
  <si>
    <t>Grey Monday</t>
  </si>
  <si>
    <t>Pugachev Royale</t>
  </si>
  <si>
    <t>Callipygian</t>
  </si>
  <si>
    <t>Mexican Cake</t>
  </si>
  <si>
    <t>French Vanilla Militia</t>
  </si>
  <si>
    <t>Box Set Track #10 - Bat Out Of Hell</t>
  </si>
  <si>
    <t>Damon (Bourbon Barrel Aged)</t>
  </si>
  <si>
    <t>Bourbon Barrel Black Maple</t>
  </si>
  <si>
    <t>Breakfast Exorcism</t>
  </si>
  <si>
    <t>Hop Venom Double IPA</t>
  </si>
  <si>
    <t>ScareCity #3: High West-ified Imperial Coffee Stout</t>
  </si>
  <si>
    <t>Wisconsin Belgian Red</t>
  </si>
  <si>
    <t>Uncle Jacob's Stout</t>
  </si>
  <si>
    <t>Bourbon Abominable Winter Ale</t>
  </si>
  <si>
    <t>Hazelnut</t>
  </si>
  <si>
    <t>Rare Scooop</t>
  </si>
  <si>
    <t>Serendipity</t>
  </si>
  <si>
    <t>Project Dank</t>
  </si>
  <si>
    <t>Live Oak HefeWeizen</t>
  </si>
  <si>
    <t>Locust Reign</t>
  </si>
  <si>
    <t>Lambo Door</t>
  </si>
  <si>
    <t>Victory At Sea Coffee Vanilla Imperial Porter</t>
  </si>
  <si>
    <t>The Abyss (Rye Whiskey Barrel-Aged)</t>
  </si>
  <si>
    <t>Birth Of Tragedy</t>
  </si>
  <si>
    <t>Mocha Wednesday</t>
  </si>
  <si>
    <t>What Is Enlightenment?</t>
  </si>
  <si>
    <t>Masala Mama India Pale Ale</t>
  </si>
  <si>
    <t>Bretta Rosé</t>
  </si>
  <si>
    <t>The Event Horizon</t>
  </si>
  <si>
    <t>Stone Imperial Russian Stout</t>
  </si>
  <si>
    <t>Birthday Bomb!</t>
  </si>
  <si>
    <t>Genealogy Of Morals (Bourbon Barrel Aged)</t>
  </si>
  <si>
    <t>Founders Imperial Stout</t>
  </si>
  <si>
    <t>Mastermind</t>
  </si>
  <si>
    <t>Pipeworks / 4 Hands Emerald Grouper</t>
  </si>
  <si>
    <t>Bourbon Barrel Aged Vanilla Bean Dark Lord</t>
  </si>
  <si>
    <t>Artaic</t>
  </si>
  <si>
    <t>Rare Bourbon County Brand Stout (2015)</t>
  </si>
  <si>
    <t>SR-71 Blackbird (2015)</t>
  </si>
  <si>
    <t>Black Gold (2015)</t>
  </si>
  <si>
    <t>Curiosity Twenty Two</t>
  </si>
  <si>
    <t>Headroom Double IPA</t>
  </si>
  <si>
    <t>Pallet 1</t>
  </si>
  <si>
    <t>Seventeen</t>
  </si>
  <si>
    <t>See The Stars</t>
  </si>
  <si>
    <t>Brew 1000 - Bourbon Barrel Aged</t>
  </si>
  <si>
    <t>Nooner Batch 10</t>
  </si>
  <si>
    <t>&amp;+</t>
  </si>
  <si>
    <t>Civil Disobedience #15</t>
  </si>
  <si>
    <t>R&amp;D Vintage 2014</t>
  </si>
  <si>
    <t>Double Dry Hopped Sleeper Street IPA</t>
  </si>
  <si>
    <t>Last Buffalo In The Park</t>
  </si>
  <si>
    <t>Citra Pale Ale</t>
  </si>
  <si>
    <t>Raspberry Tart</t>
  </si>
  <si>
    <t>Omega Point</t>
  </si>
  <si>
    <t>Arctic Devil Barley Wine</t>
  </si>
  <si>
    <t>Old Stock Cellar Reserve (Aged In Bourbon Barrels)</t>
  </si>
  <si>
    <t>Lunch</t>
  </si>
  <si>
    <t>Melcher Street IPA</t>
  </si>
  <si>
    <t>Beyond Good And Evil</t>
  </si>
  <si>
    <t>Hipster Brunch Stout</t>
  </si>
  <si>
    <t>Ten FIDY</t>
  </si>
  <si>
    <t>Tröegs Nugget Nectar</t>
  </si>
  <si>
    <t>Ayinger Celebrator Doppelbock</t>
  </si>
  <si>
    <t>Evil Twin Imperial Biscotti Break</t>
  </si>
  <si>
    <t>Melange No. 3</t>
  </si>
  <si>
    <t>Elevated IPA</t>
  </si>
  <si>
    <t>Pannepot</t>
  </si>
  <si>
    <t>Pure Hoppiness</t>
  </si>
  <si>
    <t>Drie Fonteinen Oude Geuze</t>
  </si>
  <si>
    <t>Nelson Single Hop</t>
  </si>
  <si>
    <t>30th Anniversary Ale</t>
  </si>
  <si>
    <t>Monsters Park - Bourbon Barrel Aged With Coconut And Cacao Nibs</t>
  </si>
  <si>
    <t>AleSmith Speedway Stout - Kopi Luwak</t>
  </si>
  <si>
    <t>Fat Head's Head Hunter IPA</t>
  </si>
  <si>
    <t>Wulver</t>
  </si>
  <si>
    <t>Lagunitas Sucks (Brown Shugga Substitute Ale)</t>
  </si>
  <si>
    <t>Black Damnation V - Double Black</t>
  </si>
  <si>
    <t>Bourbon Barrel Aged Hi-Fi Rye</t>
  </si>
  <si>
    <t>Blind Pig IPA</t>
  </si>
  <si>
    <t>Bitter Monk</t>
  </si>
  <si>
    <t>Great Lakes Barrel-Aged Blackout Stout</t>
  </si>
  <si>
    <t>Hoppy Birthday</t>
  </si>
  <si>
    <t>Older Viscosity</t>
  </si>
  <si>
    <t>Duet</t>
  </si>
  <si>
    <t>Three Hour Tour</t>
  </si>
  <si>
    <t>Kuhnhenn Bourbon Barrel Barley Wine</t>
  </si>
  <si>
    <t>La Fin Du Monde</t>
  </si>
  <si>
    <t>Mosaic IPA</t>
  </si>
  <si>
    <t>Schneider Weisse Tap 6 Unser Aventinus</t>
  </si>
  <si>
    <t>Allagash Cuvée D'Industrial</t>
  </si>
  <si>
    <t>Furious</t>
  </si>
  <si>
    <t>Luscious</t>
  </si>
  <si>
    <t>Grassroots Brother Soigné</t>
  </si>
  <si>
    <t>Stone Xocoveza For The Holidays &amp; The New Year</t>
  </si>
  <si>
    <t>Cuvee De Castleton</t>
  </si>
  <si>
    <t>Allagash Coolship Red</t>
  </si>
  <si>
    <t>Beer Geek Brunch Weasel</t>
  </si>
  <si>
    <t>Pipeworks / 4 Hands Square Grouper</t>
  </si>
  <si>
    <t>Crank IPA</t>
  </si>
  <si>
    <t>Sloth - Belgian-Style Imperial Stout</t>
  </si>
  <si>
    <t>Black Tuesday - Reserve</t>
  </si>
  <si>
    <t>Derivation Blend #1 (Maple Syrup Bourbon Barrel)</t>
  </si>
  <si>
    <t>Pulp</t>
  </si>
  <si>
    <t>Stillwater / Westbrook Gose Gone Wild</t>
  </si>
  <si>
    <t>Zhukov's Final Push</t>
  </si>
  <si>
    <t>Compunction</t>
  </si>
  <si>
    <t>Firestone 19 - Anniversary Ale</t>
  </si>
  <si>
    <t>Sherry Barrel Atrial Rubicite</t>
  </si>
  <si>
    <t>Ten Fidy-Bourbon Barrel Aged 2015</t>
  </si>
  <si>
    <t>Crimson Snapper</t>
  </si>
  <si>
    <t>2 Candles</t>
  </si>
  <si>
    <t>Dialed In</t>
  </si>
  <si>
    <t>beer</t>
  </si>
  <si>
    <t>max</t>
  </si>
  <si>
    <t>min</t>
  </si>
  <si>
    <t>Peak</t>
  </si>
  <si>
    <t>Peak Date</t>
  </si>
  <si>
    <t>Fall</t>
  </si>
  <si>
    <t>Time from peak to now</t>
  </si>
  <si>
    <t>Days since Peak</t>
  </si>
  <si>
    <t>Count</t>
  </si>
  <si>
    <t>Drop</t>
  </si>
  <si>
    <t>Biggest Move</t>
  </si>
  <si>
    <t>Low</t>
  </si>
  <si>
    <t>Low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</si>
</sst>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0" tint="-0.24997711111789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Sheet1!$U$3:$U$8</c:f>
              <c:numCache>
                <c:formatCode>General</c:formatCode>
                <c:ptCount val="6"/>
                <c:pt idx="0">
                  <c:v>129</c:v>
                </c:pt>
                <c:pt idx="1">
                  <c:v>160</c:v>
                </c:pt>
                <c:pt idx="2">
                  <c:v>116</c:v>
                </c:pt>
                <c:pt idx="3">
                  <c:v>173</c:v>
                </c:pt>
                <c:pt idx="4">
                  <c:v>245</c:v>
                </c:pt>
                <c:pt idx="5">
                  <c:v>276</c:v>
                </c:pt>
              </c:numCache>
            </c:numRef>
          </c:cat>
          <c:val>
            <c:numRef>
              <c:f>Sheet1!$V$3:$V$8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16</c:v>
                </c:pt>
                <c:pt idx="4">
                  <c:v>33</c:v>
                </c:pt>
                <c:pt idx="5">
                  <c:v>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85952"/>
        <c:axId val="97487488"/>
      </c:barChart>
      <c:catAx>
        <c:axId val="9748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87488"/>
        <c:crosses val="autoZero"/>
        <c:auto val="1"/>
        <c:lblAlgn val="ctr"/>
        <c:lblOffset val="100"/>
        <c:noMultiLvlLbl val="0"/>
      </c:catAx>
      <c:valAx>
        <c:axId val="9748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85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Good Morning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Sheet2!$B$2:$F$2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Kentucky Brunch Brand Stout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Sheet2!$B$3:$F$3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Mornin' Delight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Sheet2!$B$4:$F$4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Pliny The Younger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Sheet2!$B$5:$F$5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Heady Topper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Sheet2!$B$6:$F$6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Dinner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Sheet2!$B$7:$F$7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Founders CBS Imperial Stout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Sheet2!$B$8:$F$8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Julius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Sheet2!$B$9:$F$9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Bourbon Barrel Aged Vanilla Bean Dark Lord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Sheet2!$B$10:$F$10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10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Trappist Westvleteren 12 (XII)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Sheet2!$B$11:$F$11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12</c:v>
                </c:pt>
                <c:pt idx="3">
                  <c:v>13</c:v>
                </c:pt>
                <c:pt idx="4">
                  <c:v>16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Pliny The Elder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Sheet2!$B$12:$F$12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Bourbon County Brand Coffee Stout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Sheet2!$B$13:$F$13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21</c:v>
                </c:pt>
                <c:pt idx="4">
                  <c:v>21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King Julius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Sheet2!$B$14:$F$14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Barrel-Aged Abraxas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Sheet2!$B$15:$F$15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19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Founders KBS (Kentucky Breakfast Stout)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Sheet2!$B$16:$F$16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Sip Of Sunshine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Sheet2!$B$17:$F$17</c:f>
              <c:numCache>
                <c:formatCode>General</c:formatCode>
                <c:ptCount val="5"/>
                <c:pt idx="0">
                  <c:v>16</c:v>
                </c:pt>
                <c:pt idx="1">
                  <c:v>19</c:v>
                </c:pt>
                <c:pt idx="2">
                  <c:v>20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Abner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Sheet2!$B$18:$F$18</c:f>
              <c:numCache>
                <c:formatCode>General</c:formatCode>
                <c:ptCount val="5"/>
                <c:pt idx="0">
                  <c:v>17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23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Focal Banger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Sheet2!$B$19:$F$19</c:f>
              <c:numCache>
                <c:formatCode>General</c:formatCode>
                <c:ptCount val="5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Citra Double IPA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Sheet2!$B$20:$F$20</c:f>
              <c:numCache>
                <c:formatCode>General</c:formatCode>
                <c:ptCount val="5"/>
                <c:pt idx="0">
                  <c:v>19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  <c:pt idx="4">
                  <c:v>32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Sheet2!$A$21</c:f>
              <c:strCache>
                <c:ptCount val="1"/>
                <c:pt idx="0">
                  <c:v>Double Sunshine IPA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Sheet2!$B$21:$F$21</c:f>
              <c:numCache>
                <c:formatCode>General</c:formatCode>
                <c:ptCount val="5"/>
                <c:pt idx="0">
                  <c:v>20</c:v>
                </c:pt>
                <c:pt idx="1">
                  <c:v>23</c:v>
                </c:pt>
                <c:pt idx="2">
                  <c:v>26</c:v>
                </c:pt>
                <c:pt idx="3">
                  <c:v>28</c:v>
                </c:pt>
                <c:pt idx="4">
                  <c:v>33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Sheet2!$A$22</c:f>
              <c:strCache>
                <c:ptCount val="1"/>
                <c:pt idx="0">
                  <c:v>King Sue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Sheet2!$B$22:$F$22</c:f>
              <c:numCache>
                <c:formatCode>General</c:formatCode>
                <c:ptCount val="5"/>
                <c:pt idx="0">
                  <c:v>21</c:v>
                </c:pt>
                <c:pt idx="1">
                  <c:v>18</c:v>
                </c:pt>
                <c:pt idx="2">
                  <c:v>17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Sheet2!$A$23</c:f>
              <c:strCache>
                <c:ptCount val="1"/>
                <c:pt idx="0">
                  <c:v>Fundamental Observation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Sheet2!$B$23:$F$23</c:f>
              <c:numCache>
                <c:formatCode>General</c:formatCode>
                <c:ptCount val="5"/>
                <c:pt idx="0">
                  <c:v>22</c:v>
                </c:pt>
                <c:pt idx="1">
                  <c:v>15</c:v>
                </c:pt>
                <c:pt idx="2">
                  <c:v>24</c:v>
                </c:pt>
                <c:pt idx="3">
                  <c:v>25</c:v>
                </c:pt>
                <c:pt idx="4">
                  <c:v>18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Sheet2!$A$24</c:f>
              <c:strCache>
                <c:ptCount val="1"/>
                <c:pt idx="0">
                  <c:v>Artaic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Sheet2!$B$24:$F$24</c:f>
              <c:numCache>
                <c:formatCode>General</c:formatCode>
                <c:ptCount val="5"/>
                <c:pt idx="0">
                  <c:v>23</c:v>
                </c:pt>
                <c:pt idx="1">
                  <c:v>26</c:v>
                </c:pt>
                <c:pt idx="2">
                  <c:v>56</c:v>
                </c:pt>
                <c:pt idx="3">
                  <c:v>70</c:v>
                </c:pt>
                <c:pt idx="4">
                  <c:v>260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Sheet2!$A$25</c:f>
              <c:strCache>
                <c:ptCount val="1"/>
                <c:pt idx="0">
                  <c:v>Zombie Dust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Sheet2!$B$25:$F$25</c:f>
              <c:numCache>
                <c:formatCode>General</c:formatCode>
                <c:ptCount val="5"/>
                <c:pt idx="0">
                  <c:v>24</c:v>
                </c:pt>
                <c:pt idx="1">
                  <c:v>27</c:v>
                </c:pt>
                <c:pt idx="2">
                  <c:v>27</c:v>
                </c:pt>
                <c:pt idx="3">
                  <c:v>31</c:v>
                </c:pt>
                <c:pt idx="4">
                  <c:v>39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Sheet2!$A$26</c:f>
              <c:strCache>
                <c:ptCount val="1"/>
                <c:pt idx="0">
                  <c:v>Parabola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Sheet2!$B$26:$F$26</c:f>
              <c:numCache>
                <c:formatCode>General</c:formatCode>
                <c:ptCount val="5"/>
                <c:pt idx="0">
                  <c:v>25</c:v>
                </c:pt>
                <c:pt idx="1">
                  <c:v>29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Sheet2!$A$27</c:f>
              <c:strCache>
                <c:ptCount val="1"/>
                <c:pt idx="0">
                  <c:v>Morning Wood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Sheet2!$B$27:$F$27</c:f>
              <c:numCache>
                <c:formatCode>General</c:formatCode>
                <c:ptCount val="5"/>
                <c:pt idx="0">
                  <c:v>26</c:v>
                </c:pt>
                <c:pt idx="1">
                  <c:v>28</c:v>
                </c:pt>
                <c:pt idx="2">
                  <c:v>32</c:v>
                </c:pt>
                <c:pt idx="3">
                  <c:v>29</c:v>
                </c:pt>
                <c:pt idx="4">
                  <c:v>28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Sheet2!$A$28</c:f>
              <c:strCache>
                <c:ptCount val="1"/>
                <c:pt idx="0">
                  <c:v>Rare Bourbon County Brand Stout (2015)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Sheet2!$B$28:$F$28</c:f>
              <c:numCache>
                <c:formatCode>General</c:formatCode>
                <c:ptCount val="5"/>
                <c:pt idx="0">
                  <c:v>27</c:v>
                </c:pt>
                <c:pt idx="1">
                  <c:v>16</c:v>
                </c:pt>
                <c:pt idx="2">
                  <c:v>19</c:v>
                </c:pt>
                <c:pt idx="3">
                  <c:v>18</c:v>
                </c:pt>
                <c:pt idx="4">
                  <c:v>260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Sheet2!$A$29</c:f>
              <c:strCache>
                <c:ptCount val="1"/>
                <c:pt idx="0">
                  <c:v>Green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Sheet2!$B$29:$F$29</c:f>
              <c:numCache>
                <c:formatCode>General</c:formatCode>
                <c:ptCount val="5"/>
                <c:pt idx="0">
                  <c:v>28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29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Sheet2!$A$30</c:f>
              <c:strCache>
                <c:ptCount val="1"/>
                <c:pt idx="0">
                  <c:v>Ann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Sheet2!$B$30:$F$30</c:f>
              <c:numCache>
                <c:formatCode>General</c:formatCode>
                <c:ptCount val="5"/>
                <c:pt idx="0">
                  <c:v>29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Sheet2!$A$31</c:f>
              <c:strCache>
                <c:ptCount val="1"/>
                <c:pt idx="0">
                  <c:v>Triple Sunshine IPA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Sheet2!$B$31:$F$31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33</c:v>
                </c:pt>
                <c:pt idx="4">
                  <c:v>37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Sheet2!$A$32</c:f>
              <c:strCache>
                <c:ptCount val="1"/>
                <c:pt idx="0">
                  <c:v>PseudoSue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Sheet2!$B$32:$F$32</c:f>
              <c:numCache>
                <c:formatCode>General</c:formatCode>
                <c:ptCount val="5"/>
                <c:pt idx="0">
                  <c:v>31</c:v>
                </c:pt>
                <c:pt idx="1">
                  <c:v>32</c:v>
                </c:pt>
                <c:pt idx="2">
                  <c:v>39</c:v>
                </c:pt>
                <c:pt idx="3">
                  <c:v>49</c:v>
                </c:pt>
                <c:pt idx="4">
                  <c:v>53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Sheet2!$A$33</c:f>
              <c:strCache>
                <c:ptCount val="1"/>
                <c:pt idx="0">
                  <c:v>Double Galaxy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Sheet2!$B$33:$F$33</c:f>
              <c:numCache>
                <c:formatCode>General</c:formatCode>
                <c:ptCount val="5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36</c:v>
                </c:pt>
                <c:pt idx="4">
                  <c:v>40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Sheet2!$A$34</c:f>
              <c:strCache>
                <c:ptCount val="1"/>
                <c:pt idx="0">
                  <c:v>Cantillon Fou' Foune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Sheet2!$B$34:$F$34</c:f>
              <c:numCache>
                <c:formatCode>General</c:formatCode>
                <c:ptCount val="5"/>
                <c:pt idx="0">
                  <c:v>33</c:v>
                </c:pt>
                <c:pt idx="1">
                  <c:v>34</c:v>
                </c:pt>
                <c:pt idx="2">
                  <c:v>38</c:v>
                </c:pt>
                <c:pt idx="3">
                  <c:v>39</c:v>
                </c:pt>
                <c:pt idx="4">
                  <c:v>41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Sheet2!$A$35</c:f>
              <c:strCache>
                <c:ptCount val="1"/>
                <c:pt idx="0">
                  <c:v>SR-71 Blackbird (2015)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Sheet2!$B$35:$F$35</c:f>
              <c:numCache>
                <c:formatCode>General</c:formatCode>
                <c:ptCount val="5"/>
                <c:pt idx="0">
                  <c:v>34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Sheet2!$A$36</c:f>
              <c:strCache>
                <c:ptCount val="1"/>
                <c:pt idx="0">
                  <c:v>In Perpetuity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Sheet2!$B$36:$F$36</c:f>
              <c:numCache>
                <c:formatCode>General</c:formatCode>
                <c:ptCount val="5"/>
                <c:pt idx="0">
                  <c:v>35</c:v>
                </c:pt>
                <c:pt idx="1">
                  <c:v>35</c:v>
                </c:pt>
                <c:pt idx="2">
                  <c:v>45</c:v>
                </c:pt>
                <c:pt idx="3">
                  <c:v>46</c:v>
                </c:pt>
                <c:pt idx="4">
                  <c:v>48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Sheet2!$A$37</c:f>
              <c:strCache>
                <c:ptCount val="1"/>
                <c:pt idx="0">
                  <c:v>Duck Duck Gooze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Sheet2!$B$37:$F$37</c:f>
              <c:numCache>
                <c:formatCode>General</c:formatCode>
                <c:ptCount val="5"/>
                <c:pt idx="0">
                  <c:v>36</c:v>
                </c:pt>
                <c:pt idx="1">
                  <c:v>36</c:v>
                </c:pt>
                <c:pt idx="2">
                  <c:v>40</c:v>
                </c:pt>
                <c:pt idx="3">
                  <c:v>43</c:v>
                </c:pt>
                <c:pt idx="4">
                  <c:v>45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Sheet2!$A$38</c:f>
              <c:strCache>
                <c:ptCount val="1"/>
                <c:pt idx="0">
                  <c:v>Hunahpu's Imperial Stout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Sheet2!$B$38:$F$38</c:f>
              <c:numCache>
                <c:formatCode>General</c:formatCode>
                <c:ptCount val="5"/>
                <c:pt idx="0">
                  <c:v>37</c:v>
                </c:pt>
                <c:pt idx="1">
                  <c:v>37</c:v>
                </c:pt>
                <c:pt idx="2">
                  <c:v>42</c:v>
                </c:pt>
                <c:pt idx="3">
                  <c:v>45</c:v>
                </c:pt>
                <c:pt idx="4">
                  <c:v>46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Sheet2!$A$39</c:f>
              <c:strCache>
                <c:ptCount val="1"/>
                <c:pt idx="0">
                  <c:v>Alter Ego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Sheet2!$B$39:$F$39</c:f>
              <c:numCache>
                <c:formatCode>General</c:formatCode>
                <c:ptCount val="5"/>
                <c:pt idx="0">
                  <c:v>38</c:v>
                </c:pt>
                <c:pt idx="1">
                  <c:v>38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Sheet2!$A$40</c:f>
              <c:strCache>
                <c:ptCount val="1"/>
                <c:pt idx="0">
                  <c:v>Bourbon County Brand Stout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Sheet2!$B$40:$F$40</c:f>
              <c:numCache>
                <c:formatCode>General</c:formatCode>
                <c:ptCount val="5"/>
                <c:pt idx="0">
                  <c:v>39</c:v>
                </c:pt>
                <c:pt idx="1">
                  <c:v>39</c:v>
                </c:pt>
                <c:pt idx="2">
                  <c:v>43</c:v>
                </c:pt>
                <c:pt idx="3">
                  <c:v>47</c:v>
                </c:pt>
                <c:pt idx="4">
                  <c:v>50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Sheet2!$A$41</c:f>
              <c:strCache>
                <c:ptCount val="1"/>
                <c:pt idx="0">
                  <c:v>Supplication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Sheet2!$B$41:$F$41</c:f>
              <c:numCache>
                <c:formatCode>General</c:formatCode>
                <c:ptCount val="5"/>
                <c:pt idx="0">
                  <c:v>40</c:v>
                </c:pt>
                <c:pt idx="1">
                  <c:v>41</c:v>
                </c:pt>
                <c:pt idx="2">
                  <c:v>46</c:v>
                </c:pt>
                <c:pt idx="3">
                  <c:v>50</c:v>
                </c:pt>
                <c:pt idx="4">
                  <c:v>56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Sheet2!$A$42</c:f>
              <c:strCache>
                <c:ptCount val="1"/>
                <c:pt idx="0">
                  <c:v>Bell's Black Note Stout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Sheet2!$B$42:$F$42</c:f>
              <c:numCache>
                <c:formatCode>General</c:formatCode>
                <c:ptCount val="5"/>
                <c:pt idx="0">
                  <c:v>41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61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Sheet2!$A$43</c:f>
              <c:strCache>
                <c:ptCount val="1"/>
                <c:pt idx="0">
                  <c:v>Cantillon Blåbær Lambik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Sheet2!$B$43:$F$43</c:f>
              <c:numCache>
                <c:formatCode>General</c:formatCode>
                <c:ptCount val="5"/>
                <c:pt idx="0">
                  <c:v>42</c:v>
                </c:pt>
                <c:pt idx="1">
                  <c:v>45</c:v>
                </c:pt>
                <c:pt idx="2">
                  <c:v>52</c:v>
                </c:pt>
                <c:pt idx="3">
                  <c:v>53</c:v>
                </c:pt>
                <c:pt idx="4">
                  <c:v>59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Sheet2!$A$44</c:f>
              <c:strCache>
                <c:ptCount val="1"/>
                <c:pt idx="0">
                  <c:v>The Abyss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Sheet2!$B$44:$F$44</c:f>
              <c:numCache>
                <c:formatCode>General</c:formatCode>
                <c:ptCount val="5"/>
                <c:pt idx="0">
                  <c:v>43</c:v>
                </c:pt>
                <c:pt idx="1">
                  <c:v>46</c:v>
                </c:pt>
                <c:pt idx="2">
                  <c:v>54</c:v>
                </c:pt>
                <c:pt idx="3">
                  <c:v>62</c:v>
                </c:pt>
                <c:pt idx="4">
                  <c:v>69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Sheet2!$A$45</c:f>
              <c:strCache>
                <c:ptCount val="1"/>
                <c:pt idx="0">
                  <c:v>Society &amp; Solitude #4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Sheet2!$B$45:$F$45</c:f>
              <c:numCache>
                <c:formatCode>General</c:formatCode>
                <c:ptCount val="5"/>
                <c:pt idx="0">
                  <c:v>44</c:v>
                </c:pt>
                <c:pt idx="1">
                  <c:v>40</c:v>
                </c:pt>
                <c:pt idx="2">
                  <c:v>36</c:v>
                </c:pt>
                <c:pt idx="3">
                  <c:v>37</c:v>
                </c:pt>
                <c:pt idx="4">
                  <c:v>42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Sheet2!$A$46</c:f>
              <c:strCache>
                <c:ptCount val="1"/>
                <c:pt idx="0">
                  <c:v>Bourbon County Brand Barleywine Ale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Sheet2!$B$46:$F$46</c:f>
              <c:numCache>
                <c:formatCode>General</c:formatCode>
                <c:ptCount val="5"/>
                <c:pt idx="0">
                  <c:v>45</c:v>
                </c:pt>
                <c:pt idx="1">
                  <c:v>47</c:v>
                </c:pt>
                <c:pt idx="2">
                  <c:v>57</c:v>
                </c:pt>
                <c:pt idx="3">
                  <c:v>64</c:v>
                </c:pt>
                <c:pt idx="4">
                  <c:v>68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Sheet2!$A$47</c:f>
              <c:strCache>
                <c:ptCount val="1"/>
                <c:pt idx="0">
                  <c:v>Ephraim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Sheet2!$B$47:$F$47</c:f>
              <c:numCache>
                <c:formatCode>General</c:formatCode>
                <c:ptCount val="5"/>
                <c:pt idx="0">
                  <c:v>46</c:v>
                </c:pt>
                <c:pt idx="1">
                  <c:v>48</c:v>
                </c:pt>
                <c:pt idx="2">
                  <c:v>66</c:v>
                </c:pt>
                <c:pt idx="3">
                  <c:v>71</c:v>
                </c:pt>
                <c:pt idx="4">
                  <c:v>76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Sheet2!$A$48</c:f>
              <c:strCache>
                <c:ptCount val="1"/>
                <c:pt idx="0">
                  <c:v>Kuhnhenn Bourbon Barrel Fourth Dementia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Sheet2!$B$48:$F$48</c:f>
              <c:numCache>
                <c:formatCode>General</c:formatCode>
                <c:ptCount val="5"/>
                <c:pt idx="0">
                  <c:v>47</c:v>
                </c:pt>
                <c:pt idx="1">
                  <c:v>49</c:v>
                </c:pt>
                <c:pt idx="2">
                  <c:v>48</c:v>
                </c:pt>
                <c:pt idx="3">
                  <c:v>51</c:v>
                </c:pt>
                <c:pt idx="4">
                  <c:v>62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Sheet2!$A$49</c:f>
              <c:strCache>
                <c:ptCount val="1"/>
                <c:pt idx="0">
                  <c:v>BOMB!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Sheet2!$B$49:$F$49</c:f>
              <c:numCache>
                <c:formatCode>General</c:formatCode>
                <c:ptCount val="5"/>
                <c:pt idx="0">
                  <c:v>48</c:v>
                </c:pt>
                <c:pt idx="1">
                  <c:v>54</c:v>
                </c:pt>
                <c:pt idx="2">
                  <c:v>62</c:v>
                </c:pt>
                <c:pt idx="3">
                  <c:v>68</c:v>
                </c:pt>
                <c:pt idx="4">
                  <c:v>71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Sheet2!$A$50</c:f>
              <c:strCache>
                <c:ptCount val="1"/>
                <c:pt idx="0">
                  <c:v>Double Citra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Sheet2!$B$50:$F$50</c:f>
              <c:numCache>
                <c:formatCode>General</c:formatCode>
                <c:ptCount val="5"/>
                <c:pt idx="0">
                  <c:v>49</c:v>
                </c:pt>
                <c:pt idx="1">
                  <c:v>50</c:v>
                </c:pt>
                <c:pt idx="2">
                  <c:v>49</c:v>
                </c:pt>
                <c:pt idx="3">
                  <c:v>52</c:v>
                </c:pt>
                <c:pt idx="4">
                  <c:v>58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Sheet2!$A$51</c:f>
              <c:strCache>
                <c:ptCount val="1"/>
                <c:pt idx="0">
                  <c:v>Bourbon Barrel Aged Dark Lord Imperial Stout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Sheet2!$B$51:$F$51</c:f>
              <c:numCache>
                <c:formatCode>General</c:formatCode>
                <c:ptCount val="5"/>
                <c:pt idx="0">
                  <c:v>50</c:v>
                </c:pt>
                <c:pt idx="1">
                  <c:v>51</c:v>
                </c:pt>
                <c:pt idx="2">
                  <c:v>55</c:v>
                </c:pt>
                <c:pt idx="3">
                  <c:v>59</c:v>
                </c:pt>
                <c:pt idx="4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35872"/>
        <c:axId val="99541760"/>
      </c:lineChart>
      <c:dateAx>
        <c:axId val="99535872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nextTo"/>
        <c:crossAx val="99541760"/>
        <c:crosses val="autoZero"/>
        <c:auto val="1"/>
        <c:lblOffset val="100"/>
        <c:baseTimeUnit val="months"/>
      </c:dateAx>
      <c:valAx>
        <c:axId val="9954176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358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Sheet2!$A$52</c:f>
              <c:strCache>
                <c:ptCount val="1"/>
                <c:pt idx="0">
                  <c:v>Todd The Axe Man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Sheet2!$B$52:$F$52</c:f>
              <c:numCache>
                <c:formatCode>General</c:formatCode>
                <c:ptCount val="5"/>
                <c:pt idx="0">
                  <c:v>51</c:v>
                </c:pt>
                <c:pt idx="1">
                  <c:v>52</c:v>
                </c:pt>
                <c:pt idx="2">
                  <c:v>59</c:v>
                </c:pt>
                <c:pt idx="3">
                  <c:v>65</c:v>
                </c:pt>
                <c:pt idx="4">
                  <c:v>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Sheet2!$A$53</c:f>
              <c:strCache>
                <c:ptCount val="1"/>
                <c:pt idx="0">
                  <c:v>Galaxy Dry Hopped Fort Point Pale Ale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Sheet2!$B$53:$F$53</c:f>
              <c:numCache>
                <c:formatCode>General</c:formatCode>
                <c:ptCount val="5"/>
                <c:pt idx="0">
                  <c:v>52</c:v>
                </c:pt>
                <c:pt idx="1">
                  <c:v>42</c:v>
                </c:pt>
                <c:pt idx="2">
                  <c:v>44</c:v>
                </c:pt>
                <c:pt idx="3">
                  <c:v>42</c:v>
                </c:pt>
                <c:pt idx="4">
                  <c:v>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Sheet2!$A$54</c:f>
              <c:strCache>
                <c:ptCount val="1"/>
                <c:pt idx="0">
                  <c:v>Dark Horse Bourbon Barrel Aged Plead The 5th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Sheet2!$B$54:$F$54</c:f>
              <c:numCache>
                <c:formatCode>General</c:formatCode>
                <c:ptCount val="5"/>
                <c:pt idx="0">
                  <c:v>53</c:v>
                </c:pt>
                <c:pt idx="1">
                  <c:v>60</c:v>
                </c:pt>
                <c:pt idx="2">
                  <c:v>60</c:v>
                </c:pt>
                <c:pt idx="3">
                  <c:v>76</c:v>
                </c:pt>
                <c:pt idx="4">
                  <c:v>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Sheet2!$A$55</c:f>
              <c:strCache>
                <c:ptCount val="1"/>
                <c:pt idx="0">
                  <c:v>Trappist Westvleteren 8 (VIII)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Sheet2!$B$55:$F$55</c:f>
              <c:numCache>
                <c:formatCode>General</c:formatCode>
                <c:ptCount val="5"/>
                <c:pt idx="0">
                  <c:v>54</c:v>
                </c:pt>
                <c:pt idx="1">
                  <c:v>53</c:v>
                </c:pt>
                <c:pt idx="2">
                  <c:v>61</c:v>
                </c:pt>
                <c:pt idx="3">
                  <c:v>67</c:v>
                </c:pt>
                <c:pt idx="4">
                  <c:v>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Sheet2!$A$56</c:f>
              <c:strCache>
                <c:ptCount val="1"/>
                <c:pt idx="0">
                  <c:v>Black Tuesday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Sheet2!$B$56:$F$56</c:f>
              <c:numCache>
                <c:formatCode>General</c:formatCode>
                <c:ptCount val="5"/>
                <c:pt idx="0">
                  <c:v>55</c:v>
                </c:pt>
                <c:pt idx="1">
                  <c:v>61</c:v>
                </c:pt>
                <c:pt idx="2">
                  <c:v>71</c:v>
                </c:pt>
                <c:pt idx="3">
                  <c:v>80</c:v>
                </c:pt>
                <c:pt idx="4">
                  <c:v>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Sheet2!$A$57</c:f>
              <c:strCache>
                <c:ptCount val="1"/>
                <c:pt idx="0">
                  <c:v>Founders Breakfast Stout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Sheet2!$B$57:$F$57</c:f>
              <c:numCache>
                <c:formatCode>General</c:formatCode>
                <c:ptCount val="5"/>
                <c:pt idx="0">
                  <c:v>56</c:v>
                </c:pt>
                <c:pt idx="1">
                  <c:v>55</c:v>
                </c:pt>
                <c:pt idx="2">
                  <c:v>63</c:v>
                </c:pt>
                <c:pt idx="3">
                  <c:v>69</c:v>
                </c:pt>
                <c:pt idx="4">
                  <c:v>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Sheet2!$A$58</c:f>
              <c:strCache>
                <c:ptCount val="1"/>
                <c:pt idx="0">
                  <c:v>Trappistes Rochefort 10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Sheet2!$B$58:$F$58</c:f>
              <c:numCache>
                <c:formatCode>General</c:formatCode>
                <c:ptCount val="5"/>
                <c:pt idx="0">
                  <c:v>57</c:v>
                </c:pt>
                <c:pt idx="1">
                  <c:v>57</c:v>
                </c:pt>
                <c:pt idx="2">
                  <c:v>65</c:v>
                </c:pt>
                <c:pt idx="3">
                  <c:v>72</c:v>
                </c:pt>
                <c:pt idx="4">
                  <c:v>77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Sheet2!$A$59</c:f>
              <c:strCache>
                <c:ptCount val="1"/>
                <c:pt idx="0">
                  <c:v>Atrial Rubicite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Sheet2!$B$59:$F$59</c:f>
              <c:numCache>
                <c:formatCode>General</c:formatCode>
                <c:ptCount val="5"/>
                <c:pt idx="0">
                  <c:v>58</c:v>
                </c:pt>
                <c:pt idx="1">
                  <c:v>58</c:v>
                </c:pt>
                <c:pt idx="2">
                  <c:v>67</c:v>
                </c:pt>
                <c:pt idx="3">
                  <c:v>60</c:v>
                </c:pt>
                <c:pt idx="4">
                  <c:v>70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Sheet2!$A$60</c:f>
              <c:strCache>
                <c:ptCount val="1"/>
                <c:pt idx="0">
                  <c:v>Haze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Sheet2!$B$60:$F$60</c:f>
              <c:numCache>
                <c:formatCode>General</c:formatCode>
                <c:ptCount val="5"/>
                <c:pt idx="0">
                  <c:v>59</c:v>
                </c:pt>
                <c:pt idx="1">
                  <c:v>56</c:v>
                </c:pt>
                <c:pt idx="2">
                  <c:v>41</c:v>
                </c:pt>
                <c:pt idx="3">
                  <c:v>58</c:v>
                </c:pt>
                <c:pt idx="4">
                  <c:v>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Sheet2!$A$61</c:f>
              <c:strCache>
                <c:ptCount val="1"/>
                <c:pt idx="0">
                  <c:v>Abrasive Ale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Sheet2!$B$61:$F$61</c:f>
              <c:numCache>
                <c:formatCode>General</c:formatCode>
                <c:ptCount val="5"/>
                <c:pt idx="0">
                  <c:v>60</c:v>
                </c:pt>
                <c:pt idx="1">
                  <c:v>59</c:v>
                </c:pt>
                <c:pt idx="2">
                  <c:v>68</c:v>
                </c:pt>
                <c:pt idx="3">
                  <c:v>77</c:v>
                </c:pt>
                <c:pt idx="4">
                  <c:v>82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Sheet2!$A$62</c:f>
              <c:strCache>
                <c:ptCount val="1"/>
                <c:pt idx="0">
                  <c:v>Fuzzy Baby Ducks IPA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Sheet2!$B$62:$F$62</c:f>
              <c:numCache>
                <c:formatCode>General</c:formatCode>
                <c:ptCount val="5"/>
                <c:pt idx="0">
                  <c:v>61</c:v>
                </c:pt>
                <c:pt idx="1">
                  <c:v>64</c:v>
                </c:pt>
                <c:pt idx="2">
                  <c:v>58</c:v>
                </c:pt>
                <c:pt idx="3">
                  <c:v>73</c:v>
                </c:pt>
                <c:pt idx="4">
                  <c:v>81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Sheet2!$A$63</c:f>
              <c:strCache>
                <c:ptCount val="1"/>
                <c:pt idx="0">
                  <c:v>Imperial Biscotti Break Bourbon Barrel Aged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Sheet2!$B$63:$F$63</c:f>
              <c:numCache>
                <c:formatCode>General</c:formatCode>
                <c:ptCount val="5"/>
                <c:pt idx="0">
                  <c:v>62</c:v>
                </c:pt>
                <c:pt idx="1">
                  <c:v>89</c:v>
                </c:pt>
                <c:pt idx="2">
                  <c:v>98</c:v>
                </c:pt>
                <c:pt idx="3">
                  <c:v>113</c:v>
                </c:pt>
                <c:pt idx="4">
                  <c:v>118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Sheet2!$A$64</c:f>
              <c:strCache>
                <c:ptCount val="1"/>
                <c:pt idx="0">
                  <c:v>Beatification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Sheet2!$B$64:$F$64</c:f>
              <c:numCache>
                <c:formatCode>General</c:formatCode>
                <c:ptCount val="5"/>
                <c:pt idx="0">
                  <c:v>63</c:v>
                </c:pt>
                <c:pt idx="1">
                  <c:v>62</c:v>
                </c:pt>
                <c:pt idx="2">
                  <c:v>73</c:v>
                </c:pt>
                <c:pt idx="3">
                  <c:v>83</c:v>
                </c:pt>
                <c:pt idx="4">
                  <c:v>88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Sheet2!$A$65</c:f>
              <c:strCache>
                <c:ptCount val="1"/>
                <c:pt idx="0">
                  <c:v>Cable Car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Sheet2!$B$65:$F$65</c:f>
              <c:numCache>
                <c:formatCode>General</c:formatCode>
                <c:ptCount val="5"/>
                <c:pt idx="0">
                  <c:v>64</c:v>
                </c:pt>
                <c:pt idx="1">
                  <c:v>63</c:v>
                </c:pt>
                <c:pt idx="2">
                  <c:v>74</c:v>
                </c:pt>
                <c:pt idx="3">
                  <c:v>82</c:v>
                </c:pt>
                <c:pt idx="4">
                  <c:v>87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Sheet2!$A$66</c:f>
              <c:strCache>
                <c:ptCount val="1"/>
                <c:pt idx="0">
                  <c:v>Black Gold (2015)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Sheet2!$B$66:$F$66</c:f>
              <c:numCache>
                <c:formatCode>General</c:formatCode>
                <c:ptCount val="5"/>
                <c:pt idx="0">
                  <c:v>65</c:v>
                </c:pt>
                <c:pt idx="1">
                  <c:v>74</c:v>
                </c:pt>
                <c:pt idx="2">
                  <c:v>77</c:v>
                </c:pt>
                <c:pt idx="3">
                  <c:v>78</c:v>
                </c:pt>
                <c:pt idx="4">
                  <c:v>260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Sheet2!$A$67</c:f>
              <c:strCache>
                <c:ptCount val="1"/>
                <c:pt idx="0">
                  <c:v>Susan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Sheet2!$B$67:$F$67</c:f>
              <c:numCache>
                <c:formatCode>General</c:formatCode>
                <c:ptCount val="5"/>
                <c:pt idx="0">
                  <c:v>66</c:v>
                </c:pt>
                <c:pt idx="1">
                  <c:v>66</c:v>
                </c:pt>
                <c:pt idx="2">
                  <c:v>83</c:v>
                </c:pt>
                <c:pt idx="3">
                  <c:v>94</c:v>
                </c:pt>
                <c:pt idx="4">
                  <c:v>96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Sheet2!$A$68</c:f>
              <c:strCache>
                <c:ptCount val="1"/>
                <c:pt idx="0">
                  <c:v>Double Dry Hopped Fort Point Pale Ale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Sheet2!$B$68:$F$68</c:f>
              <c:numCache>
                <c:formatCode>General</c:formatCode>
                <c:ptCount val="5"/>
                <c:pt idx="0">
                  <c:v>67</c:v>
                </c:pt>
                <c:pt idx="1">
                  <c:v>65</c:v>
                </c:pt>
                <c:pt idx="2">
                  <c:v>70</c:v>
                </c:pt>
                <c:pt idx="3">
                  <c:v>56</c:v>
                </c:pt>
                <c:pt idx="4">
                  <c:v>57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Sheet2!$A$69</c:f>
              <c:strCache>
                <c:ptCount val="1"/>
                <c:pt idx="0">
                  <c:v>Everett Porter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Sheet2!$B$69:$F$69</c:f>
              <c:numCache>
                <c:formatCode>General</c:formatCode>
                <c:ptCount val="5"/>
                <c:pt idx="0">
                  <c:v>68</c:v>
                </c:pt>
                <c:pt idx="1">
                  <c:v>67</c:v>
                </c:pt>
                <c:pt idx="2">
                  <c:v>78</c:v>
                </c:pt>
                <c:pt idx="3">
                  <c:v>90</c:v>
                </c:pt>
                <c:pt idx="4">
                  <c:v>94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Sheet2!$A$70</c:f>
              <c:strCache>
                <c:ptCount val="1"/>
                <c:pt idx="0">
                  <c:v>Cantillon Lou Pepe - Kriek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Sheet2!$B$70:$F$70</c:f>
              <c:numCache>
                <c:formatCode>General</c:formatCode>
                <c:ptCount val="5"/>
                <c:pt idx="0">
                  <c:v>69</c:v>
                </c:pt>
                <c:pt idx="1">
                  <c:v>68</c:v>
                </c:pt>
                <c:pt idx="2">
                  <c:v>72</c:v>
                </c:pt>
                <c:pt idx="3">
                  <c:v>81</c:v>
                </c:pt>
                <c:pt idx="4">
                  <c:v>83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Sheet2!$A$71</c:f>
              <c:strCache>
                <c:ptCount val="1"/>
                <c:pt idx="0">
                  <c:v>Hopslam Ale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Sheet2!$B$71:$F$71</c:f>
              <c:numCache>
                <c:formatCode>General</c:formatCode>
                <c:ptCount val="5"/>
                <c:pt idx="0">
                  <c:v>70</c:v>
                </c:pt>
                <c:pt idx="1">
                  <c:v>69</c:v>
                </c:pt>
                <c:pt idx="2">
                  <c:v>90</c:v>
                </c:pt>
                <c:pt idx="3">
                  <c:v>102</c:v>
                </c:pt>
                <c:pt idx="4">
                  <c:v>109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Sheet2!$A$72</c:f>
              <c:strCache>
                <c:ptCount val="1"/>
                <c:pt idx="0">
                  <c:v>AleSmith Speedway Stout - Bourbon Barrel Aged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Sheet2!$B$72:$F$72</c:f>
              <c:numCache>
                <c:formatCode>General</c:formatCode>
                <c:ptCount val="5"/>
                <c:pt idx="0">
                  <c:v>71</c:v>
                </c:pt>
                <c:pt idx="1">
                  <c:v>71</c:v>
                </c:pt>
                <c:pt idx="2">
                  <c:v>81</c:v>
                </c:pt>
                <c:pt idx="3">
                  <c:v>93</c:v>
                </c:pt>
                <c:pt idx="4">
                  <c:v>99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Sheet2!$A$73</c:f>
              <c:strCache>
                <c:ptCount val="1"/>
                <c:pt idx="0">
                  <c:v>Drie Fonteinen Oude Geuze Golden Blend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Sheet2!$B$73:$F$73</c:f>
              <c:numCache>
                <c:formatCode>General</c:formatCode>
                <c:ptCount val="5"/>
                <c:pt idx="0">
                  <c:v>72</c:v>
                </c:pt>
                <c:pt idx="1">
                  <c:v>72</c:v>
                </c:pt>
                <c:pt idx="2">
                  <c:v>82</c:v>
                </c:pt>
                <c:pt idx="3">
                  <c:v>92</c:v>
                </c:pt>
                <c:pt idx="4">
                  <c:v>98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Sheet2!$A$74</c:f>
              <c:strCache>
                <c:ptCount val="1"/>
                <c:pt idx="0">
                  <c:v>Curiosity Twenty Two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Sheet2!$B$74:$F$74</c:f>
              <c:numCache>
                <c:formatCode>General</c:formatCode>
                <c:ptCount val="5"/>
                <c:pt idx="0">
                  <c:v>73</c:v>
                </c:pt>
                <c:pt idx="1">
                  <c:v>70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Sheet2!$A$75</c:f>
              <c:strCache>
                <c:ptCount val="1"/>
                <c:pt idx="0">
                  <c:v>§ucaba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Sheet2!$B$75:$F$75</c:f>
              <c:numCache>
                <c:formatCode>General</c:formatCode>
                <c:ptCount val="5"/>
                <c:pt idx="0">
                  <c:v>74</c:v>
                </c:pt>
                <c:pt idx="1">
                  <c:v>75</c:v>
                </c:pt>
                <c:pt idx="2">
                  <c:v>86</c:v>
                </c:pt>
                <c:pt idx="3">
                  <c:v>88</c:v>
                </c:pt>
                <c:pt idx="4">
                  <c:v>92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Sheet2!$A$76</c:f>
              <c:strCache>
                <c:ptCount val="1"/>
                <c:pt idx="0">
                  <c:v>Society &amp; Solitude #5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Sheet2!$B$76:$F$76</c:f>
              <c:numCache>
                <c:formatCode>General</c:formatCode>
                <c:ptCount val="5"/>
                <c:pt idx="0">
                  <c:v>75</c:v>
                </c:pt>
                <c:pt idx="1">
                  <c:v>76</c:v>
                </c:pt>
                <c:pt idx="2">
                  <c:v>89</c:v>
                </c:pt>
                <c:pt idx="3">
                  <c:v>89</c:v>
                </c:pt>
                <c:pt idx="4">
                  <c:v>90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Sheet2!$A$77</c:f>
              <c:strCache>
                <c:ptCount val="1"/>
                <c:pt idx="0">
                  <c:v>Drie Fonteinen Oude Geuze Vintage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Sheet2!$B$77:$F$77</c:f>
              <c:numCache>
                <c:formatCode>General</c:formatCode>
                <c:ptCount val="5"/>
                <c:pt idx="0">
                  <c:v>76</c:v>
                </c:pt>
                <c:pt idx="1">
                  <c:v>77</c:v>
                </c:pt>
                <c:pt idx="2">
                  <c:v>88</c:v>
                </c:pt>
                <c:pt idx="3">
                  <c:v>101</c:v>
                </c:pt>
                <c:pt idx="4">
                  <c:v>93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Sheet2!$A$78</c:f>
              <c:strCache>
                <c:ptCount val="1"/>
                <c:pt idx="0">
                  <c:v>Upper Case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Sheet2!$B$78:$F$78</c:f>
              <c:numCache>
                <c:formatCode>General</c:formatCode>
                <c:ptCount val="5"/>
                <c:pt idx="0">
                  <c:v>77</c:v>
                </c:pt>
                <c:pt idx="1">
                  <c:v>78</c:v>
                </c:pt>
                <c:pt idx="2">
                  <c:v>91</c:v>
                </c:pt>
                <c:pt idx="3">
                  <c:v>108</c:v>
                </c:pt>
                <c:pt idx="4">
                  <c:v>115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Sheet2!$A$79</c:f>
              <c:strCache>
                <c:ptCount val="1"/>
                <c:pt idx="0">
                  <c:v>Permanent Funeral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Sheet2!$B$79:$F$79</c:f>
              <c:numCache>
                <c:formatCode>General</c:formatCode>
                <c:ptCount val="5"/>
                <c:pt idx="0">
                  <c:v>78</c:v>
                </c:pt>
                <c:pt idx="1">
                  <c:v>80</c:v>
                </c:pt>
                <c:pt idx="2">
                  <c:v>94</c:v>
                </c:pt>
                <c:pt idx="3">
                  <c:v>104</c:v>
                </c:pt>
                <c:pt idx="4">
                  <c:v>111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Sheet2!$A$80</c:f>
              <c:strCache>
                <c:ptCount val="1"/>
                <c:pt idx="0">
                  <c:v>Sosus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Sheet2!$B$80:$F$80</c:f>
              <c:numCache>
                <c:formatCode>General</c:formatCode>
                <c:ptCount val="5"/>
                <c:pt idx="0">
                  <c:v>79</c:v>
                </c:pt>
                <c:pt idx="1">
                  <c:v>81</c:v>
                </c:pt>
                <c:pt idx="2">
                  <c:v>102</c:v>
                </c:pt>
                <c:pt idx="3">
                  <c:v>106</c:v>
                </c:pt>
                <c:pt idx="4">
                  <c:v>113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Sheet2!$A$81</c:f>
              <c:strCache>
                <c:ptCount val="1"/>
                <c:pt idx="0">
                  <c:v>Adam From The Wood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Sheet2!$B$81:$F$81</c:f>
              <c:numCache>
                <c:formatCode>General</c:formatCode>
                <c:ptCount val="5"/>
                <c:pt idx="0">
                  <c:v>80</c:v>
                </c:pt>
                <c:pt idx="1">
                  <c:v>83</c:v>
                </c:pt>
                <c:pt idx="2">
                  <c:v>97</c:v>
                </c:pt>
                <c:pt idx="3">
                  <c:v>112</c:v>
                </c:pt>
                <c:pt idx="4">
                  <c:v>110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Sheet2!$A$82</c:f>
              <c:strCache>
                <c:ptCount val="1"/>
                <c:pt idx="0">
                  <c:v>Columbus Bodhi DIPA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Sheet2!$B$82:$F$82</c:f>
              <c:numCache>
                <c:formatCode>General</c:formatCode>
                <c:ptCount val="5"/>
                <c:pt idx="0">
                  <c:v>81</c:v>
                </c:pt>
                <c:pt idx="1">
                  <c:v>82</c:v>
                </c:pt>
                <c:pt idx="2">
                  <c:v>93</c:v>
                </c:pt>
                <c:pt idx="3">
                  <c:v>103</c:v>
                </c:pt>
                <c:pt idx="4">
                  <c:v>123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Sheet2!$A$83</c:f>
              <c:strCache>
                <c:ptCount val="1"/>
                <c:pt idx="0">
                  <c:v>Assassin Imperial Stout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Sheet2!$B$83:$F$83</c:f>
              <c:numCache>
                <c:formatCode>General</c:formatCode>
                <c:ptCount val="5"/>
                <c:pt idx="0">
                  <c:v>82</c:v>
                </c:pt>
                <c:pt idx="1">
                  <c:v>73</c:v>
                </c:pt>
                <c:pt idx="2">
                  <c:v>76</c:v>
                </c:pt>
                <c:pt idx="3">
                  <c:v>84</c:v>
                </c:pt>
                <c:pt idx="4">
                  <c:v>65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Sheet2!$A$84</c:f>
              <c:strCache>
                <c:ptCount val="1"/>
                <c:pt idx="0">
                  <c:v>Bourbon Barrel Aged Abominable: Coffee And Cinnamon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Sheet2!$B$84:$F$84</c:f>
              <c:numCache>
                <c:formatCode>General</c:formatCode>
                <c:ptCount val="5"/>
                <c:pt idx="0">
                  <c:v>83</c:v>
                </c:pt>
                <c:pt idx="1">
                  <c:v>79</c:v>
                </c:pt>
                <c:pt idx="2">
                  <c:v>69</c:v>
                </c:pt>
                <c:pt idx="3">
                  <c:v>63</c:v>
                </c:pt>
                <c:pt idx="4">
                  <c:v>66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Sheet2!$A$85</c:f>
              <c:strCache>
                <c:ptCount val="1"/>
                <c:pt idx="0">
                  <c:v>Fort Point Pale Ale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Sheet2!$B$85:$F$85</c:f>
              <c:numCache>
                <c:formatCode>General</c:formatCode>
                <c:ptCount val="5"/>
                <c:pt idx="0">
                  <c:v>84</c:v>
                </c:pt>
                <c:pt idx="1">
                  <c:v>84</c:v>
                </c:pt>
                <c:pt idx="2">
                  <c:v>79</c:v>
                </c:pt>
                <c:pt idx="3">
                  <c:v>87</c:v>
                </c:pt>
                <c:pt idx="4">
                  <c:v>101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Sheet2!$A$86</c:f>
              <c:strCache>
                <c:ptCount val="1"/>
                <c:pt idx="0">
                  <c:v>Double Dry Hopped Congress Street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Sheet2!$B$86:$F$86</c:f>
              <c:numCache>
                <c:formatCode>General</c:formatCode>
                <c:ptCount val="5"/>
                <c:pt idx="0">
                  <c:v>85</c:v>
                </c:pt>
                <c:pt idx="1">
                  <c:v>88</c:v>
                </c:pt>
                <c:pt idx="2">
                  <c:v>35</c:v>
                </c:pt>
                <c:pt idx="3">
                  <c:v>35</c:v>
                </c:pt>
                <c:pt idx="4">
                  <c:v>31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Sheet2!$A$87</c:f>
              <c:strCache>
                <c:ptCount val="1"/>
                <c:pt idx="0">
                  <c:v>No Rules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Sheet2!$B$87:$F$87</c:f>
              <c:numCache>
                <c:formatCode>General</c:formatCode>
                <c:ptCount val="5"/>
                <c:pt idx="0">
                  <c:v>86</c:v>
                </c:pt>
                <c:pt idx="1">
                  <c:v>86</c:v>
                </c:pt>
                <c:pt idx="2">
                  <c:v>92</c:v>
                </c:pt>
                <c:pt idx="3">
                  <c:v>97</c:v>
                </c:pt>
                <c:pt idx="4">
                  <c:v>100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Sheet2!$A$88</c:f>
              <c:strCache>
                <c:ptCount val="1"/>
                <c:pt idx="0">
                  <c:v>Maple Bacon Coffee Porter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Sheet2!$B$88:$F$88</c:f>
              <c:numCache>
                <c:formatCode>General</c:formatCode>
                <c:ptCount val="5"/>
                <c:pt idx="0">
                  <c:v>87</c:v>
                </c:pt>
                <c:pt idx="1">
                  <c:v>92</c:v>
                </c:pt>
                <c:pt idx="2">
                  <c:v>95</c:v>
                </c:pt>
                <c:pt idx="3">
                  <c:v>110</c:v>
                </c:pt>
                <c:pt idx="4">
                  <c:v>125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Sheet2!$A$89</c:f>
              <c:strCache>
                <c:ptCount val="1"/>
                <c:pt idx="0">
                  <c:v>Congress Street IPA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Sheet2!$B$89:$F$89</c:f>
              <c:numCache>
                <c:formatCode>General</c:formatCode>
                <c:ptCount val="5"/>
                <c:pt idx="0">
                  <c:v>88</c:v>
                </c:pt>
                <c:pt idx="1">
                  <c:v>93</c:v>
                </c:pt>
                <c:pt idx="2">
                  <c:v>87</c:v>
                </c:pt>
                <c:pt idx="3">
                  <c:v>95</c:v>
                </c:pt>
                <c:pt idx="4">
                  <c:v>104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Sheet2!$A$90</c:f>
              <c:strCache>
                <c:ptCount val="1"/>
                <c:pt idx="0">
                  <c:v>Notorious Triple IPA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Sheet2!$B$90:$F$90</c:f>
              <c:numCache>
                <c:formatCode>General</c:formatCode>
                <c:ptCount val="5"/>
                <c:pt idx="0">
                  <c:v>89</c:v>
                </c:pt>
                <c:pt idx="1">
                  <c:v>85</c:v>
                </c:pt>
                <c:pt idx="2">
                  <c:v>75</c:v>
                </c:pt>
                <c:pt idx="3">
                  <c:v>75</c:v>
                </c:pt>
                <c:pt idx="4">
                  <c:v>85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Sheet2!$A$91</c:f>
              <c:strCache>
                <c:ptCount val="1"/>
                <c:pt idx="0">
                  <c:v>Headroom Double IPA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Sheet2!$B$91:$F$91</c:f>
              <c:numCache>
                <c:formatCode>General</c:formatCode>
                <c:ptCount val="5"/>
                <c:pt idx="0">
                  <c:v>90</c:v>
                </c:pt>
                <c:pt idx="1">
                  <c:v>94</c:v>
                </c:pt>
                <c:pt idx="2">
                  <c:v>260</c:v>
                </c:pt>
                <c:pt idx="3">
                  <c:v>154</c:v>
                </c:pt>
                <c:pt idx="4">
                  <c:v>260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Sheet2!$A$92</c:f>
              <c:strCache>
                <c:ptCount val="1"/>
                <c:pt idx="0">
                  <c:v>St. Bernardus Abt 12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Sheet2!$B$92:$F$92</c:f>
              <c:numCache>
                <c:formatCode>General</c:formatCode>
                <c:ptCount val="5"/>
                <c:pt idx="0">
                  <c:v>91</c:v>
                </c:pt>
                <c:pt idx="1">
                  <c:v>96</c:v>
                </c:pt>
                <c:pt idx="2">
                  <c:v>106</c:v>
                </c:pt>
                <c:pt idx="3">
                  <c:v>119</c:v>
                </c:pt>
                <c:pt idx="4">
                  <c:v>127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Sheet2!$A$93</c:f>
              <c:strCache>
                <c:ptCount val="1"/>
                <c:pt idx="0">
                  <c:v>Last Snow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Sheet2!$B$93:$F$93</c:f>
              <c:numCache>
                <c:formatCode>General</c:formatCode>
                <c:ptCount val="5"/>
                <c:pt idx="0">
                  <c:v>92</c:v>
                </c:pt>
                <c:pt idx="1">
                  <c:v>95</c:v>
                </c:pt>
                <c:pt idx="2">
                  <c:v>105</c:v>
                </c:pt>
                <c:pt idx="3">
                  <c:v>120</c:v>
                </c:pt>
                <c:pt idx="4">
                  <c:v>126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Sheet2!$A$94</c:f>
              <c:strCache>
                <c:ptCount val="1"/>
                <c:pt idx="0">
                  <c:v>Cantillon Saint Lamvinus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Sheet2!$B$94:$F$94</c:f>
              <c:numCache>
                <c:formatCode>General</c:formatCode>
                <c:ptCount val="5"/>
                <c:pt idx="0">
                  <c:v>93</c:v>
                </c:pt>
                <c:pt idx="1">
                  <c:v>99</c:v>
                </c:pt>
                <c:pt idx="2">
                  <c:v>110</c:v>
                </c:pt>
                <c:pt idx="3">
                  <c:v>123</c:v>
                </c:pt>
                <c:pt idx="4">
                  <c:v>129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Sheet2!$A$95</c:f>
              <c:strCache>
                <c:ptCount val="1"/>
                <c:pt idx="0">
                  <c:v>Stickee Monkee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Sheet2!$B$95:$F$95</c:f>
              <c:numCache>
                <c:formatCode>General</c:formatCode>
                <c:ptCount val="5"/>
                <c:pt idx="0">
                  <c:v>94</c:v>
                </c:pt>
                <c:pt idx="1">
                  <c:v>98</c:v>
                </c:pt>
                <c:pt idx="2">
                  <c:v>100</c:v>
                </c:pt>
                <c:pt idx="3">
                  <c:v>118</c:v>
                </c:pt>
                <c:pt idx="4">
                  <c:v>114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Sheet2!$A$96</c:f>
              <c:strCache>
                <c:ptCount val="1"/>
                <c:pt idx="0">
                  <c:v>Imperial Russian Stout - Bourbon Barrel Aged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Sheet2!$B$96:$F$96</c:f>
              <c:numCache>
                <c:formatCode>General</c:formatCode>
                <c:ptCount val="5"/>
                <c:pt idx="0">
                  <c:v>95</c:v>
                </c:pt>
                <c:pt idx="1">
                  <c:v>100</c:v>
                </c:pt>
                <c:pt idx="2">
                  <c:v>107</c:v>
                </c:pt>
                <c:pt idx="3">
                  <c:v>111</c:v>
                </c:pt>
                <c:pt idx="4">
                  <c:v>117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Sheet2!$A$97</c:f>
              <c:strCache>
                <c:ptCount val="1"/>
                <c:pt idx="0">
                  <c:v>Swish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Sheet2!$B$97:$F$97</c:f>
              <c:numCache>
                <c:formatCode>General</c:formatCode>
                <c:ptCount val="5"/>
                <c:pt idx="0">
                  <c:v>96</c:v>
                </c:pt>
                <c:pt idx="1">
                  <c:v>87</c:v>
                </c:pt>
                <c:pt idx="2">
                  <c:v>51</c:v>
                </c:pt>
                <c:pt idx="3">
                  <c:v>41</c:v>
                </c:pt>
                <c:pt idx="4">
                  <c:v>47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Sheet2!$A$98</c:f>
              <c:strCache>
                <c:ptCount val="1"/>
                <c:pt idx="0">
                  <c:v>Drie Fonteinen Framboos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Sheet2!$B$98:$F$98</c:f>
              <c:numCache>
                <c:formatCode>General</c:formatCode>
                <c:ptCount val="5"/>
                <c:pt idx="0">
                  <c:v>97</c:v>
                </c:pt>
                <c:pt idx="1">
                  <c:v>91</c:v>
                </c:pt>
                <c:pt idx="2">
                  <c:v>99</c:v>
                </c:pt>
                <c:pt idx="3">
                  <c:v>127</c:v>
                </c:pt>
                <c:pt idx="4">
                  <c:v>131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Sheet2!$A$99</c:f>
              <c:strCache>
                <c:ptCount val="1"/>
                <c:pt idx="0">
                  <c:v>Darkness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Sheet2!$B$99:$F$99</c:f>
              <c:numCache>
                <c:formatCode>General</c:formatCode>
                <c:ptCount val="5"/>
                <c:pt idx="0">
                  <c:v>98</c:v>
                </c:pt>
                <c:pt idx="1">
                  <c:v>102</c:v>
                </c:pt>
                <c:pt idx="2">
                  <c:v>117</c:v>
                </c:pt>
                <c:pt idx="3">
                  <c:v>126</c:v>
                </c:pt>
                <c:pt idx="4">
                  <c:v>133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Sheet2!$A$100</c:f>
              <c:strCache>
                <c:ptCount val="1"/>
                <c:pt idx="0">
                  <c:v>Keene Idea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Sheet2!$B$100:$F$100</c:f>
              <c:numCache>
                <c:formatCode>General</c:formatCode>
                <c:ptCount val="5"/>
                <c:pt idx="0">
                  <c:v>99</c:v>
                </c:pt>
                <c:pt idx="1">
                  <c:v>90</c:v>
                </c:pt>
                <c:pt idx="2">
                  <c:v>96</c:v>
                </c:pt>
                <c:pt idx="3">
                  <c:v>105</c:v>
                </c:pt>
                <c:pt idx="4">
                  <c:v>112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Sheet2!$A$101</c:f>
              <c:strCache>
                <c:ptCount val="1"/>
                <c:pt idx="0">
                  <c:v>Bourbon Barrel Champion Ground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Sheet2!$B$101:$F$101</c:f>
              <c:numCache>
                <c:formatCode>General</c:formatCode>
                <c:ptCount val="5"/>
                <c:pt idx="0">
                  <c:v>100</c:v>
                </c:pt>
                <c:pt idx="1">
                  <c:v>97</c:v>
                </c:pt>
                <c:pt idx="2">
                  <c:v>108</c:v>
                </c:pt>
                <c:pt idx="3">
                  <c:v>91</c:v>
                </c:pt>
                <c:pt idx="4">
                  <c:v>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77472"/>
        <c:axId val="99999744"/>
      </c:lineChart>
      <c:dateAx>
        <c:axId val="99977472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nextTo"/>
        <c:crossAx val="99999744"/>
        <c:crosses val="autoZero"/>
        <c:auto val="1"/>
        <c:lblOffset val="100"/>
        <c:baseTimeUnit val="months"/>
      </c:dateAx>
      <c:valAx>
        <c:axId val="99999744"/>
        <c:scaling>
          <c:orientation val="maxMin"/>
          <c:max val="140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9774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Sheet2!$A$102</c:f>
              <c:strCache>
                <c:ptCount val="1"/>
                <c:pt idx="0">
                  <c:v>Double Shot - Sumatra Mandheling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Sheet2!$B$102:$F$102</c:f>
              <c:numCache>
                <c:formatCode>General</c:formatCode>
                <c:ptCount val="5"/>
                <c:pt idx="0">
                  <c:v>101</c:v>
                </c:pt>
                <c:pt idx="1">
                  <c:v>103</c:v>
                </c:pt>
                <c:pt idx="2">
                  <c:v>111</c:v>
                </c:pt>
                <c:pt idx="3">
                  <c:v>121</c:v>
                </c:pt>
                <c:pt idx="4">
                  <c:v>124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Sheet2!$A$103</c:f>
              <c:strCache>
                <c:ptCount val="1"/>
                <c:pt idx="0">
                  <c:v>Fuzzy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Sheet2!$B$103:$F$103</c:f>
              <c:numCache>
                <c:formatCode>General</c:formatCode>
                <c:ptCount val="5"/>
                <c:pt idx="0">
                  <c:v>102</c:v>
                </c:pt>
                <c:pt idx="1">
                  <c:v>105</c:v>
                </c:pt>
                <c:pt idx="2">
                  <c:v>122</c:v>
                </c:pt>
                <c:pt idx="3">
                  <c:v>61</c:v>
                </c:pt>
                <c:pt idx="4">
                  <c:v>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Sheet2!$A$104</c:f>
              <c:strCache>
                <c:ptCount val="1"/>
                <c:pt idx="0">
                  <c:v>Cantillon Lou Pepe - Framboise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Sheet2!$B$104:$F$104</c:f>
              <c:numCache>
                <c:formatCode>General</c:formatCode>
                <c:ptCount val="5"/>
                <c:pt idx="0">
                  <c:v>103</c:v>
                </c:pt>
                <c:pt idx="1">
                  <c:v>107</c:v>
                </c:pt>
                <c:pt idx="2">
                  <c:v>126</c:v>
                </c:pt>
                <c:pt idx="3">
                  <c:v>139</c:v>
                </c:pt>
                <c:pt idx="4">
                  <c:v>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Sheet2!$A$105</c:f>
              <c:strCache>
                <c:ptCount val="1"/>
                <c:pt idx="0">
                  <c:v>Mother Of All Storms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Sheet2!$B$105:$F$105</c:f>
              <c:numCache>
                <c:formatCode>General</c:formatCode>
                <c:ptCount val="5"/>
                <c:pt idx="0">
                  <c:v>104</c:v>
                </c:pt>
                <c:pt idx="1">
                  <c:v>108</c:v>
                </c:pt>
                <c:pt idx="2">
                  <c:v>128</c:v>
                </c:pt>
                <c:pt idx="3">
                  <c:v>140</c:v>
                </c:pt>
                <c:pt idx="4">
                  <c:v>146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Sheet2!$A$106</c:f>
              <c:strCache>
                <c:ptCount val="1"/>
                <c:pt idx="0">
                  <c:v>Imperial Eclipse Stout - Elijah Craig (12 Year)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Sheet2!$B$106:$F$106</c:f>
              <c:numCache>
                <c:formatCode>General</c:formatCode>
                <c:ptCount val="5"/>
                <c:pt idx="0">
                  <c:v>105</c:v>
                </c:pt>
                <c:pt idx="1">
                  <c:v>101</c:v>
                </c:pt>
                <c:pt idx="2">
                  <c:v>125</c:v>
                </c:pt>
                <c:pt idx="3">
                  <c:v>122</c:v>
                </c:pt>
                <c:pt idx="4">
                  <c:v>128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Sheet2!$A$107</c:f>
              <c:strCache>
                <c:ptCount val="1"/>
                <c:pt idx="0">
                  <c:v>Consecration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Sheet2!$B$107:$F$107</c:f>
              <c:numCache>
                <c:formatCode>General</c:formatCode>
                <c:ptCount val="5"/>
                <c:pt idx="0">
                  <c:v>106</c:v>
                </c:pt>
                <c:pt idx="1">
                  <c:v>111</c:v>
                </c:pt>
                <c:pt idx="2">
                  <c:v>129</c:v>
                </c:pt>
                <c:pt idx="3">
                  <c:v>141</c:v>
                </c:pt>
                <c:pt idx="4">
                  <c:v>148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Sheet2!$A$108</c:f>
              <c:strCache>
                <c:ptCount val="1"/>
                <c:pt idx="0">
                  <c:v>Peg's G.O.O.D. RareR D.O.S.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Sheet2!$B$108:$F$108</c:f>
              <c:numCache>
                <c:formatCode>General</c:formatCode>
                <c:ptCount val="5"/>
                <c:pt idx="0">
                  <c:v>107</c:v>
                </c:pt>
                <c:pt idx="1">
                  <c:v>112</c:v>
                </c:pt>
                <c:pt idx="2">
                  <c:v>113</c:v>
                </c:pt>
                <c:pt idx="3">
                  <c:v>138</c:v>
                </c:pt>
                <c:pt idx="4">
                  <c:v>142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Sheet2!$A$109</c:f>
              <c:strCache>
                <c:ptCount val="1"/>
                <c:pt idx="0">
                  <c:v>Temptation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Sheet2!$B$109:$F$109</c:f>
              <c:numCache>
                <c:formatCode>General</c:formatCode>
                <c:ptCount val="5"/>
                <c:pt idx="0">
                  <c:v>108</c:v>
                </c:pt>
                <c:pt idx="1">
                  <c:v>113</c:v>
                </c:pt>
                <c:pt idx="2">
                  <c:v>114</c:v>
                </c:pt>
                <c:pt idx="3">
                  <c:v>125</c:v>
                </c:pt>
                <c:pt idx="4">
                  <c:v>132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Sheet2!$A$110</c:f>
              <c:strCache>
                <c:ptCount val="1"/>
                <c:pt idx="0">
                  <c:v>Bad Boy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Sheet2!$B$110:$F$110</c:f>
              <c:numCache>
                <c:formatCode>General</c:formatCode>
                <c:ptCount val="5"/>
                <c:pt idx="0">
                  <c:v>109</c:v>
                </c:pt>
                <c:pt idx="1">
                  <c:v>110</c:v>
                </c:pt>
                <c:pt idx="2">
                  <c:v>127</c:v>
                </c:pt>
                <c:pt idx="3">
                  <c:v>134</c:v>
                </c:pt>
                <c:pt idx="4">
                  <c:v>141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Sheet2!$A$111</c:f>
              <c:strCache>
                <c:ptCount val="1"/>
                <c:pt idx="0">
                  <c:v>All Green Everything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Sheet2!$B$111:$F$111</c:f>
              <c:numCache>
                <c:formatCode>General</c:formatCode>
                <c:ptCount val="5"/>
                <c:pt idx="0">
                  <c:v>110</c:v>
                </c:pt>
                <c:pt idx="1">
                  <c:v>125</c:v>
                </c:pt>
                <c:pt idx="2">
                  <c:v>156</c:v>
                </c:pt>
                <c:pt idx="3">
                  <c:v>163</c:v>
                </c:pt>
                <c:pt idx="4">
                  <c:v>189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Sheet2!$A$112</c:f>
              <c:strCache>
                <c:ptCount val="1"/>
                <c:pt idx="0">
                  <c:v>Oro Negro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Sheet2!$B$112:$F$112</c:f>
              <c:numCache>
                <c:formatCode>General</c:formatCode>
                <c:ptCount val="5"/>
                <c:pt idx="0">
                  <c:v>111</c:v>
                </c:pt>
                <c:pt idx="1">
                  <c:v>121</c:v>
                </c:pt>
                <c:pt idx="2">
                  <c:v>143</c:v>
                </c:pt>
                <c:pt idx="3">
                  <c:v>137</c:v>
                </c:pt>
                <c:pt idx="4">
                  <c:v>137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Sheet2!$A$113</c:f>
              <c:strCache>
                <c:ptCount val="1"/>
                <c:pt idx="0">
                  <c:v>Chocolate Rain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Sheet2!$B$113:$F$113</c:f>
              <c:numCache>
                <c:formatCode>General</c:formatCode>
                <c:ptCount val="5"/>
                <c:pt idx="0">
                  <c:v>112</c:v>
                </c:pt>
                <c:pt idx="1">
                  <c:v>115</c:v>
                </c:pt>
                <c:pt idx="2">
                  <c:v>133</c:v>
                </c:pt>
                <c:pt idx="3">
                  <c:v>131</c:v>
                </c:pt>
                <c:pt idx="4">
                  <c:v>139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Sheet2!$A$114</c:f>
              <c:strCache>
                <c:ptCount val="1"/>
                <c:pt idx="0">
                  <c:v>Weihenstephaner Hefeweissbier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Sheet2!$B$114:$F$114</c:f>
              <c:numCache>
                <c:formatCode>General</c:formatCode>
                <c:ptCount val="5"/>
                <c:pt idx="0">
                  <c:v>113</c:v>
                </c:pt>
                <c:pt idx="1">
                  <c:v>116</c:v>
                </c:pt>
                <c:pt idx="2">
                  <c:v>134</c:v>
                </c:pt>
                <c:pt idx="3">
                  <c:v>147</c:v>
                </c:pt>
                <c:pt idx="4">
                  <c:v>157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Sheet2!$A$115</c:f>
              <c:strCache>
                <c:ptCount val="1"/>
                <c:pt idx="0">
                  <c:v>Samuel Adams Utopias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Sheet2!$B$115:$F$115</c:f>
              <c:numCache>
                <c:formatCode>General</c:formatCode>
                <c:ptCount val="5"/>
                <c:pt idx="0">
                  <c:v>114</c:v>
                </c:pt>
                <c:pt idx="1">
                  <c:v>117</c:v>
                </c:pt>
                <c:pt idx="2">
                  <c:v>135</c:v>
                </c:pt>
                <c:pt idx="3">
                  <c:v>146</c:v>
                </c:pt>
                <c:pt idx="4">
                  <c:v>156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Sheet2!$A$116</c:f>
              <c:strCache>
                <c:ptCount val="1"/>
                <c:pt idx="0">
                  <c:v>Dreadnaught IPA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Sheet2!$B$116:$F$116</c:f>
              <c:numCache>
                <c:formatCode>General</c:formatCode>
                <c:ptCount val="5"/>
                <c:pt idx="0">
                  <c:v>115</c:v>
                </c:pt>
                <c:pt idx="1">
                  <c:v>122</c:v>
                </c:pt>
                <c:pt idx="2">
                  <c:v>137</c:v>
                </c:pt>
                <c:pt idx="3">
                  <c:v>149</c:v>
                </c:pt>
                <c:pt idx="4">
                  <c:v>161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Sheet2!$A$117</c:f>
              <c:strCache>
                <c:ptCount val="1"/>
                <c:pt idx="0">
                  <c:v>Sunday Brunch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Sheet2!$B$117:$F$117</c:f>
              <c:numCache>
                <c:formatCode>General</c:formatCode>
                <c:ptCount val="5"/>
                <c:pt idx="0">
                  <c:v>116</c:v>
                </c:pt>
                <c:pt idx="1">
                  <c:v>118</c:v>
                </c:pt>
                <c:pt idx="2">
                  <c:v>132</c:v>
                </c:pt>
                <c:pt idx="3">
                  <c:v>86</c:v>
                </c:pt>
                <c:pt idx="4">
                  <c:v>55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Sheet2!$A$118</c:f>
              <c:strCache>
                <c:ptCount val="1"/>
                <c:pt idx="0">
                  <c:v>Wide Awake It's Morning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Sheet2!$B$118:$F$118</c:f>
              <c:numCache>
                <c:formatCode>General</c:formatCode>
                <c:ptCount val="5"/>
                <c:pt idx="0">
                  <c:v>117</c:v>
                </c:pt>
                <c:pt idx="1">
                  <c:v>123</c:v>
                </c:pt>
                <c:pt idx="2">
                  <c:v>136</c:v>
                </c:pt>
                <c:pt idx="3">
                  <c:v>114</c:v>
                </c:pt>
                <c:pt idx="4">
                  <c:v>95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Sheet2!$A$119</c:f>
              <c:strCache>
                <c:ptCount val="1"/>
                <c:pt idx="0">
                  <c:v>Stone Enjoy By IPA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Sheet2!$B$119:$F$119</c:f>
              <c:numCache>
                <c:formatCode>General</c:formatCode>
                <c:ptCount val="5"/>
                <c:pt idx="0">
                  <c:v>118</c:v>
                </c:pt>
                <c:pt idx="1">
                  <c:v>124</c:v>
                </c:pt>
                <c:pt idx="2">
                  <c:v>138</c:v>
                </c:pt>
                <c:pt idx="3">
                  <c:v>151</c:v>
                </c:pt>
                <c:pt idx="4">
                  <c:v>181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Sheet2!$A$120</c:f>
              <c:strCache>
                <c:ptCount val="1"/>
                <c:pt idx="0">
                  <c:v>Pallet 1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Sheet2!$B$120:$F$120</c:f>
              <c:numCache>
                <c:formatCode>General</c:formatCode>
                <c:ptCount val="5"/>
                <c:pt idx="0">
                  <c:v>119</c:v>
                </c:pt>
                <c:pt idx="1">
                  <c:v>128</c:v>
                </c:pt>
                <c:pt idx="2">
                  <c:v>147</c:v>
                </c:pt>
                <c:pt idx="3">
                  <c:v>173</c:v>
                </c:pt>
                <c:pt idx="4">
                  <c:v>260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Sheet2!$A$121</c:f>
              <c:strCache>
                <c:ptCount val="1"/>
                <c:pt idx="0">
                  <c:v>Seventeen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Sheet2!$B$121:$F$121</c:f>
              <c:numCache>
                <c:formatCode>General</c:formatCode>
                <c:ptCount val="5"/>
                <c:pt idx="0">
                  <c:v>120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Sheet2!$A$122</c:f>
              <c:strCache>
                <c:ptCount val="1"/>
                <c:pt idx="0">
                  <c:v>Coriolis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Sheet2!$B$122:$F$122</c:f>
              <c:numCache>
                <c:formatCode>General</c:formatCode>
                <c:ptCount val="5"/>
                <c:pt idx="0">
                  <c:v>121</c:v>
                </c:pt>
                <c:pt idx="1">
                  <c:v>135</c:v>
                </c:pt>
                <c:pt idx="2">
                  <c:v>149</c:v>
                </c:pt>
                <c:pt idx="3">
                  <c:v>157</c:v>
                </c:pt>
                <c:pt idx="4">
                  <c:v>155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Sheet2!$A$123</c:f>
              <c:strCache>
                <c:ptCount val="1"/>
                <c:pt idx="0">
                  <c:v>Matt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Sheet2!$B$123:$F$123</c:f>
              <c:numCache>
                <c:formatCode>General</c:formatCode>
                <c:ptCount val="5"/>
                <c:pt idx="0">
                  <c:v>122</c:v>
                </c:pt>
                <c:pt idx="1">
                  <c:v>127</c:v>
                </c:pt>
                <c:pt idx="2">
                  <c:v>141</c:v>
                </c:pt>
                <c:pt idx="3">
                  <c:v>155</c:v>
                </c:pt>
                <c:pt idx="4">
                  <c:v>167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Sheet2!$A$124</c:f>
              <c:strCache>
                <c:ptCount val="1"/>
                <c:pt idx="0">
                  <c:v>Evil Twin Double Barrel Jesus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Sheet2!$B$124:$F$124</c:f>
              <c:numCache>
                <c:formatCode>General</c:formatCode>
                <c:ptCount val="5"/>
                <c:pt idx="0">
                  <c:v>123</c:v>
                </c:pt>
                <c:pt idx="1">
                  <c:v>109</c:v>
                </c:pt>
                <c:pt idx="2">
                  <c:v>103</c:v>
                </c:pt>
                <c:pt idx="3">
                  <c:v>100</c:v>
                </c:pt>
                <c:pt idx="4">
                  <c:v>103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Sheet2!$A$125</c:f>
              <c:strCache>
                <c:ptCount val="1"/>
                <c:pt idx="0">
                  <c:v>Prairie Pirate Bomb!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Sheet2!$B$125:$F$125</c:f>
              <c:numCache>
                <c:formatCode>General</c:formatCode>
                <c:ptCount val="5"/>
                <c:pt idx="0">
                  <c:v>124</c:v>
                </c:pt>
                <c:pt idx="1">
                  <c:v>138</c:v>
                </c:pt>
                <c:pt idx="2">
                  <c:v>121</c:v>
                </c:pt>
                <c:pt idx="3">
                  <c:v>79</c:v>
                </c:pt>
                <c:pt idx="4">
                  <c:v>91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Sheet2!$A$126</c:f>
              <c:strCache>
                <c:ptCount val="1"/>
                <c:pt idx="0">
                  <c:v>Rodenbach Caractère Rouge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Sheet2!$B$126:$F$126</c:f>
              <c:numCache>
                <c:formatCode>General</c:formatCode>
                <c:ptCount val="5"/>
                <c:pt idx="0">
                  <c:v>125</c:v>
                </c:pt>
                <c:pt idx="1">
                  <c:v>129</c:v>
                </c:pt>
                <c:pt idx="2">
                  <c:v>130</c:v>
                </c:pt>
                <c:pt idx="3">
                  <c:v>142</c:v>
                </c:pt>
                <c:pt idx="4">
                  <c:v>145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Sheet2!$A$127</c:f>
              <c:strCache>
                <c:ptCount val="1"/>
                <c:pt idx="0">
                  <c:v>Born Yesterday Pale Ale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Sheet2!$B$127:$F$127</c:f>
              <c:numCache>
                <c:formatCode>General</c:formatCode>
                <c:ptCount val="5"/>
                <c:pt idx="0">
                  <c:v>126</c:v>
                </c:pt>
                <c:pt idx="1">
                  <c:v>130</c:v>
                </c:pt>
                <c:pt idx="2">
                  <c:v>146</c:v>
                </c:pt>
                <c:pt idx="3">
                  <c:v>158</c:v>
                </c:pt>
                <c:pt idx="4">
                  <c:v>172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Sheet2!$A$128</c:f>
              <c:strCache>
                <c:ptCount val="1"/>
                <c:pt idx="0">
                  <c:v>Epiphany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Sheet2!$B$128:$F$128</c:f>
              <c:numCache>
                <c:formatCode>General</c:formatCode>
                <c:ptCount val="5"/>
                <c:pt idx="0">
                  <c:v>127</c:v>
                </c:pt>
                <c:pt idx="1">
                  <c:v>104</c:v>
                </c:pt>
                <c:pt idx="2">
                  <c:v>123</c:v>
                </c:pt>
                <c:pt idx="3">
                  <c:v>130</c:v>
                </c:pt>
                <c:pt idx="4">
                  <c:v>147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Sheet2!$A$129</c:f>
              <c:strCache>
                <c:ptCount val="1"/>
                <c:pt idx="0">
                  <c:v>Framboise Du Fermier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Sheet2!$B$129:$F$129</c:f>
              <c:numCache>
                <c:formatCode>General</c:formatCode>
                <c:ptCount val="5"/>
                <c:pt idx="0">
                  <c:v>128</c:v>
                </c:pt>
                <c:pt idx="1">
                  <c:v>120</c:v>
                </c:pt>
                <c:pt idx="2">
                  <c:v>112</c:v>
                </c:pt>
                <c:pt idx="3">
                  <c:v>107</c:v>
                </c:pt>
                <c:pt idx="4">
                  <c:v>105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Sheet2!$A$130</c:f>
              <c:strCache>
                <c:ptCount val="1"/>
                <c:pt idx="0">
                  <c:v>Péché Mortel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Sheet2!$B$130:$F$130</c:f>
              <c:numCache>
                <c:formatCode>General</c:formatCode>
                <c:ptCount val="5"/>
                <c:pt idx="0">
                  <c:v>129</c:v>
                </c:pt>
                <c:pt idx="1">
                  <c:v>133</c:v>
                </c:pt>
                <c:pt idx="2">
                  <c:v>151</c:v>
                </c:pt>
                <c:pt idx="3">
                  <c:v>162</c:v>
                </c:pt>
                <c:pt idx="4">
                  <c:v>178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Sheet2!$A$131</c:f>
              <c:strCache>
                <c:ptCount val="1"/>
                <c:pt idx="0">
                  <c:v>A Deal With The Devil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Sheet2!$B$131:$F$131</c:f>
              <c:numCache>
                <c:formatCode>General</c:formatCode>
                <c:ptCount val="5"/>
                <c:pt idx="0">
                  <c:v>130</c:v>
                </c:pt>
                <c:pt idx="1">
                  <c:v>119</c:v>
                </c:pt>
                <c:pt idx="2">
                  <c:v>119</c:v>
                </c:pt>
                <c:pt idx="3">
                  <c:v>115</c:v>
                </c:pt>
                <c:pt idx="4">
                  <c:v>120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Sheet2!$A$132</c:f>
              <c:strCache>
                <c:ptCount val="1"/>
                <c:pt idx="0">
                  <c:v>Snowed In - Bourbon Barrel Aged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Sheet2!$B$132:$F$132</c:f>
              <c:numCache>
                <c:formatCode>General</c:formatCode>
                <c:ptCount val="5"/>
                <c:pt idx="0">
                  <c:v>131</c:v>
                </c:pt>
                <c:pt idx="1">
                  <c:v>141</c:v>
                </c:pt>
                <c:pt idx="2">
                  <c:v>104</c:v>
                </c:pt>
                <c:pt idx="3">
                  <c:v>74</c:v>
                </c:pt>
                <c:pt idx="4">
                  <c:v>64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Sheet2!$A$133</c:f>
              <c:strCache>
                <c:ptCount val="1"/>
                <c:pt idx="0">
                  <c:v>Double Shot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Sheet2!$B$133:$F$133</c:f>
              <c:numCache>
                <c:formatCode>General</c:formatCode>
                <c:ptCount val="5"/>
                <c:pt idx="0">
                  <c:v>132</c:v>
                </c:pt>
                <c:pt idx="1">
                  <c:v>114</c:v>
                </c:pt>
                <c:pt idx="2">
                  <c:v>84</c:v>
                </c:pt>
                <c:pt idx="3">
                  <c:v>57</c:v>
                </c:pt>
                <c:pt idx="4">
                  <c:v>60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Sheet2!$A$134</c:f>
              <c:strCache>
                <c:ptCount val="1"/>
                <c:pt idx="0">
                  <c:v>Nelson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Sheet2!$B$134:$F$134</c:f>
              <c:numCache>
                <c:formatCode>General</c:formatCode>
                <c:ptCount val="5"/>
                <c:pt idx="0">
                  <c:v>133</c:v>
                </c:pt>
                <c:pt idx="1">
                  <c:v>150</c:v>
                </c:pt>
                <c:pt idx="2">
                  <c:v>169</c:v>
                </c:pt>
                <c:pt idx="3">
                  <c:v>190</c:v>
                </c:pt>
                <c:pt idx="4">
                  <c:v>200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Sheet2!$A$135</c:f>
              <c:strCache>
                <c:ptCount val="1"/>
                <c:pt idx="0">
                  <c:v>Hop JuJu Imperial IPA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Sheet2!$B$135:$F$135</c:f>
              <c:numCache>
                <c:formatCode>General</c:formatCode>
                <c:ptCount val="5"/>
                <c:pt idx="0">
                  <c:v>134</c:v>
                </c:pt>
                <c:pt idx="1">
                  <c:v>136</c:v>
                </c:pt>
                <c:pt idx="2">
                  <c:v>120</c:v>
                </c:pt>
                <c:pt idx="3">
                  <c:v>128</c:v>
                </c:pt>
                <c:pt idx="4">
                  <c:v>134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Sheet2!$A$136</c:f>
              <c:strCache>
                <c:ptCount val="1"/>
                <c:pt idx="0">
                  <c:v>See The Stars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Sheet2!$B$136:$F$136</c:f>
              <c:numCache>
                <c:formatCode>General</c:formatCode>
                <c:ptCount val="5"/>
                <c:pt idx="0">
                  <c:v>135</c:v>
                </c:pt>
                <c:pt idx="1">
                  <c:v>165</c:v>
                </c:pt>
                <c:pt idx="2">
                  <c:v>168</c:v>
                </c:pt>
                <c:pt idx="3">
                  <c:v>219</c:v>
                </c:pt>
                <c:pt idx="4">
                  <c:v>260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Sheet2!$A$137</c:f>
              <c:strCache>
                <c:ptCount val="1"/>
                <c:pt idx="0">
                  <c:v>Citra Showers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Sheet2!$B$137:$F$137</c:f>
              <c:numCache>
                <c:formatCode>General</c:formatCode>
                <c:ptCount val="5"/>
                <c:pt idx="0">
                  <c:v>136</c:v>
                </c:pt>
                <c:pt idx="1">
                  <c:v>137</c:v>
                </c:pt>
                <c:pt idx="2">
                  <c:v>152</c:v>
                </c:pt>
                <c:pt idx="3">
                  <c:v>160</c:v>
                </c:pt>
                <c:pt idx="4">
                  <c:v>175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Sheet2!$A$138</c:f>
              <c:strCache>
                <c:ptCount val="1"/>
                <c:pt idx="0">
                  <c:v>Edward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Sheet2!$B$138:$F$138</c:f>
              <c:numCache>
                <c:formatCode>General</c:formatCode>
                <c:ptCount val="5"/>
                <c:pt idx="0">
                  <c:v>137</c:v>
                </c:pt>
                <c:pt idx="1">
                  <c:v>140</c:v>
                </c:pt>
                <c:pt idx="2">
                  <c:v>159</c:v>
                </c:pt>
                <c:pt idx="3">
                  <c:v>174</c:v>
                </c:pt>
                <c:pt idx="4">
                  <c:v>187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Sheet2!$A$139</c:f>
              <c:strCache>
                <c:ptCount val="1"/>
                <c:pt idx="0">
                  <c:v>Sculpin IPA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Sheet2!$B$139:$F$139</c:f>
              <c:numCache>
                <c:formatCode>General</c:formatCode>
                <c:ptCount val="5"/>
                <c:pt idx="0">
                  <c:v>138</c:v>
                </c:pt>
                <c:pt idx="1">
                  <c:v>142</c:v>
                </c:pt>
                <c:pt idx="2">
                  <c:v>162</c:v>
                </c:pt>
                <c:pt idx="3">
                  <c:v>181</c:v>
                </c:pt>
                <c:pt idx="4">
                  <c:v>195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Sheet2!$A$140</c:f>
              <c:strCache>
                <c:ptCount val="1"/>
                <c:pt idx="0">
                  <c:v>Great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Sheet2!$B$140:$F$140</c:f>
              <c:numCache>
                <c:formatCode>General</c:formatCode>
                <c:ptCount val="5"/>
                <c:pt idx="0">
                  <c:v>139</c:v>
                </c:pt>
                <c:pt idx="1">
                  <c:v>132</c:v>
                </c:pt>
                <c:pt idx="2">
                  <c:v>150</c:v>
                </c:pt>
                <c:pt idx="3">
                  <c:v>159</c:v>
                </c:pt>
                <c:pt idx="4">
                  <c:v>174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Sheet2!$A$141</c:f>
              <c:strCache>
                <c:ptCount val="1"/>
                <c:pt idx="0">
                  <c:v>Yellow Rose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Sheet2!$B$141:$F$141</c:f>
              <c:numCache>
                <c:formatCode>General</c:formatCode>
                <c:ptCount val="5"/>
                <c:pt idx="0">
                  <c:v>140</c:v>
                </c:pt>
                <c:pt idx="1">
                  <c:v>131</c:v>
                </c:pt>
                <c:pt idx="2">
                  <c:v>166</c:v>
                </c:pt>
                <c:pt idx="3">
                  <c:v>183</c:v>
                </c:pt>
                <c:pt idx="4">
                  <c:v>177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Sheet2!$A$142</c:f>
              <c:strCache>
                <c:ptCount val="1"/>
                <c:pt idx="0">
                  <c:v>AleSmith Speedway Stout - Vietnamese Coffee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Sheet2!$B$142:$F$142</c:f>
              <c:numCache>
                <c:formatCode>General</c:formatCode>
                <c:ptCount val="5"/>
                <c:pt idx="0">
                  <c:v>141</c:v>
                </c:pt>
                <c:pt idx="1">
                  <c:v>139</c:v>
                </c:pt>
                <c:pt idx="2">
                  <c:v>154</c:v>
                </c:pt>
                <c:pt idx="3">
                  <c:v>165</c:v>
                </c:pt>
                <c:pt idx="4">
                  <c:v>171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Sheet2!$A$143</c:f>
              <c:strCache>
                <c:ptCount val="1"/>
                <c:pt idx="0">
                  <c:v>Saison Du Fermier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Sheet2!$B$143:$F$143</c:f>
              <c:numCache>
                <c:formatCode>General</c:formatCode>
                <c:ptCount val="5"/>
                <c:pt idx="0">
                  <c:v>142</c:v>
                </c:pt>
                <c:pt idx="1">
                  <c:v>144</c:v>
                </c:pt>
                <c:pt idx="2">
                  <c:v>155</c:v>
                </c:pt>
                <c:pt idx="3">
                  <c:v>184</c:v>
                </c:pt>
                <c:pt idx="4">
                  <c:v>188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Sheet2!$A$144</c:f>
              <c:strCache>
                <c:ptCount val="1"/>
                <c:pt idx="0">
                  <c:v>Peche 'n Brett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Sheet2!$B$144:$F$144</c:f>
              <c:numCache>
                <c:formatCode>General</c:formatCode>
                <c:ptCount val="5"/>
                <c:pt idx="0">
                  <c:v>143</c:v>
                </c:pt>
                <c:pt idx="1">
                  <c:v>143</c:v>
                </c:pt>
                <c:pt idx="2">
                  <c:v>160</c:v>
                </c:pt>
                <c:pt idx="3">
                  <c:v>177</c:v>
                </c:pt>
                <c:pt idx="4">
                  <c:v>201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Sheet2!$A$145</c:f>
              <c:strCache>
                <c:ptCount val="1"/>
                <c:pt idx="0">
                  <c:v>Exponential Hoppiness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Sheet2!$B$145:$F$145</c:f>
              <c:numCache>
                <c:formatCode>General</c:formatCode>
                <c:ptCount val="5"/>
                <c:pt idx="0">
                  <c:v>144</c:v>
                </c:pt>
                <c:pt idx="1">
                  <c:v>146</c:v>
                </c:pt>
                <c:pt idx="2">
                  <c:v>165</c:v>
                </c:pt>
                <c:pt idx="3">
                  <c:v>187</c:v>
                </c:pt>
                <c:pt idx="4">
                  <c:v>198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Sheet2!$A$146</c:f>
              <c:strCache>
                <c:ptCount val="1"/>
                <c:pt idx="0">
                  <c:v>Second Fiddle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Sheet2!$B$146:$F$146</c:f>
              <c:numCache>
                <c:formatCode>General</c:formatCode>
                <c:ptCount val="5"/>
                <c:pt idx="0">
                  <c:v>145</c:v>
                </c:pt>
                <c:pt idx="1">
                  <c:v>134</c:v>
                </c:pt>
                <c:pt idx="2">
                  <c:v>144</c:v>
                </c:pt>
                <c:pt idx="3">
                  <c:v>144</c:v>
                </c:pt>
                <c:pt idx="4">
                  <c:v>149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Sheet2!$A$147</c:f>
              <c:strCache>
                <c:ptCount val="1"/>
                <c:pt idx="0">
                  <c:v>Cascade Sang Noir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Sheet2!$B$147:$F$147</c:f>
              <c:numCache>
                <c:formatCode>General</c:formatCode>
                <c:ptCount val="5"/>
                <c:pt idx="0">
                  <c:v>146</c:v>
                </c:pt>
                <c:pt idx="1">
                  <c:v>147</c:v>
                </c:pt>
                <c:pt idx="2">
                  <c:v>153</c:v>
                </c:pt>
                <c:pt idx="3">
                  <c:v>166</c:v>
                </c:pt>
                <c:pt idx="4">
                  <c:v>193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Sheet2!$A$148</c:f>
              <c:strCache>
                <c:ptCount val="1"/>
                <c:pt idx="0">
                  <c:v>Mosaic Dry Hopped Fort Point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Sheet2!$B$148:$F$148</c:f>
              <c:numCache>
                <c:formatCode>General</c:formatCode>
                <c:ptCount val="5"/>
                <c:pt idx="0">
                  <c:v>147</c:v>
                </c:pt>
                <c:pt idx="1">
                  <c:v>148</c:v>
                </c:pt>
                <c:pt idx="2">
                  <c:v>80</c:v>
                </c:pt>
                <c:pt idx="3">
                  <c:v>99</c:v>
                </c:pt>
                <c:pt idx="4">
                  <c:v>116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Sheet2!$A$149</c:f>
              <c:strCache>
                <c:ptCount val="1"/>
                <c:pt idx="0">
                  <c:v>Bourbon Barrel Aged Dark Star: Coffee Edition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Sheet2!$B$149:$F$149</c:f>
              <c:numCache>
                <c:formatCode>General</c:formatCode>
                <c:ptCount val="5"/>
                <c:pt idx="0">
                  <c:v>148</c:v>
                </c:pt>
                <c:pt idx="1">
                  <c:v>126</c:v>
                </c:pt>
                <c:pt idx="2">
                  <c:v>148</c:v>
                </c:pt>
                <c:pt idx="3">
                  <c:v>145</c:v>
                </c:pt>
                <c:pt idx="4">
                  <c:v>151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Sheet2!$A$150</c:f>
              <c:strCache>
                <c:ptCount val="1"/>
                <c:pt idx="0">
                  <c:v>Drie Fonteinen Hommage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Sheet2!$B$150:$F$150</c:f>
              <c:numCache>
                <c:formatCode>General</c:formatCode>
                <c:ptCount val="5"/>
                <c:pt idx="0">
                  <c:v>149</c:v>
                </c:pt>
                <c:pt idx="1">
                  <c:v>156</c:v>
                </c:pt>
                <c:pt idx="2">
                  <c:v>172</c:v>
                </c:pt>
                <c:pt idx="3">
                  <c:v>172</c:v>
                </c:pt>
                <c:pt idx="4">
                  <c:v>186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Sheet2!$A$151</c:f>
              <c:strCache>
                <c:ptCount val="1"/>
                <c:pt idx="0">
                  <c:v>AleSmith Speedway Stout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Sheet2!$B$151:$F$151</c:f>
              <c:numCache>
                <c:formatCode>General</c:formatCode>
                <c:ptCount val="5"/>
                <c:pt idx="0">
                  <c:v>150</c:v>
                </c:pt>
                <c:pt idx="1">
                  <c:v>151</c:v>
                </c:pt>
                <c:pt idx="2">
                  <c:v>177</c:v>
                </c:pt>
                <c:pt idx="3">
                  <c:v>195</c:v>
                </c:pt>
                <c:pt idx="4">
                  <c:v>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65632"/>
        <c:axId val="106992000"/>
      </c:lineChart>
      <c:dateAx>
        <c:axId val="106965632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nextTo"/>
        <c:crossAx val="106992000"/>
        <c:crosses val="autoZero"/>
        <c:auto val="1"/>
        <c:lblOffset val="100"/>
        <c:baseTimeUnit val="months"/>
      </c:dateAx>
      <c:valAx>
        <c:axId val="106992000"/>
        <c:scaling>
          <c:orientation val="maxMin"/>
          <c:max val="240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656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Sheet2!$A$152</c:f>
              <c:strCache>
                <c:ptCount val="1"/>
                <c:pt idx="0">
                  <c:v>Kuhnhenn Raspberry Eisbock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Sheet2!$B$152:$F$152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178</c:v>
                </c:pt>
                <c:pt idx="3">
                  <c:v>185</c:v>
                </c:pt>
                <c:pt idx="4">
                  <c:v>209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Sheet2!$A$153</c:f>
              <c:strCache>
                <c:ptCount val="1"/>
                <c:pt idx="0">
                  <c:v>Bourbon Barrel Black Maple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Sheet2!$B$153:$F$153</c:f>
              <c:numCache>
                <c:formatCode>General</c:formatCode>
                <c:ptCount val="5"/>
                <c:pt idx="0">
                  <c:v>152</c:v>
                </c:pt>
                <c:pt idx="1">
                  <c:v>157</c:v>
                </c:pt>
                <c:pt idx="2">
                  <c:v>207</c:v>
                </c:pt>
                <c:pt idx="3">
                  <c:v>214</c:v>
                </c:pt>
                <c:pt idx="4">
                  <c:v>223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Sheet2!$A$154</c:f>
              <c:strCache>
                <c:ptCount val="1"/>
                <c:pt idx="0">
                  <c:v>Afterimage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Sheet2!$B$154:$F$154</c:f>
              <c:numCache>
                <c:formatCode>General</c:formatCode>
                <c:ptCount val="5"/>
                <c:pt idx="0">
                  <c:v>153</c:v>
                </c:pt>
                <c:pt idx="1">
                  <c:v>153</c:v>
                </c:pt>
                <c:pt idx="2">
                  <c:v>124</c:v>
                </c:pt>
                <c:pt idx="3">
                  <c:v>136</c:v>
                </c:pt>
                <c:pt idx="4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Sheet2!$A$155</c:f>
              <c:strCache>
                <c:ptCount val="1"/>
                <c:pt idx="0">
                  <c:v>Sure Bet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Sheet2!$B$155:$F$155</c:f>
              <c:numCache>
                <c:formatCode>General</c:formatCode>
                <c:ptCount val="5"/>
                <c:pt idx="0">
                  <c:v>154</c:v>
                </c:pt>
                <c:pt idx="1">
                  <c:v>154</c:v>
                </c:pt>
                <c:pt idx="2">
                  <c:v>181</c:v>
                </c:pt>
                <c:pt idx="3">
                  <c:v>191</c:v>
                </c:pt>
                <c:pt idx="4">
                  <c:v>211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Sheet2!$A$156</c:f>
              <c:strCache>
                <c:ptCount val="1"/>
                <c:pt idx="0">
                  <c:v>Cantillon Gueuze 100% Lambic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Sheet2!$B$156:$F$156</c:f>
              <c:numCache>
                <c:formatCode>General</c:formatCode>
                <c:ptCount val="5"/>
                <c:pt idx="0">
                  <c:v>155</c:v>
                </c:pt>
                <c:pt idx="1">
                  <c:v>155</c:v>
                </c:pt>
                <c:pt idx="2">
                  <c:v>189</c:v>
                </c:pt>
                <c:pt idx="3">
                  <c:v>201</c:v>
                </c:pt>
                <c:pt idx="4">
                  <c:v>202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Sheet2!$A$157</c:f>
              <c:strCache>
                <c:ptCount val="1"/>
                <c:pt idx="0">
                  <c:v>Abraxas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Sheet2!$B$157:$F$157</c:f>
              <c:numCache>
                <c:formatCode>General</c:formatCode>
                <c:ptCount val="5"/>
                <c:pt idx="0">
                  <c:v>156</c:v>
                </c:pt>
                <c:pt idx="1">
                  <c:v>149</c:v>
                </c:pt>
                <c:pt idx="2">
                  <c:v>139</c:v>
                </c:pt>
                <c:pt idx="3">
                  <c:v>152</c:v>
                </c:pt>
                <c:pt idx="4">
                  <c:v>162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Sheet2!$A$158</c:f>
              <c:strCache>
                <c:ptCount val="1"/>
                <c:pt idx="0">
                  <c:v>The Pupil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Sheet2!$B$158:$F$158</c:f>
              <c:numCache>
                <c:formatCode>General</c:formatCode>
                <c:ptCount val="5"/>
                <c:pt idx="0">
                  <c:v>157</c:v>
                </c:pt>
                <c:pt idx="1">
                  <c:v>161</c:v>
                </c:pt>
                <c:pt idx="2">
                  <c:v>180</c:v>
                </c:pt>
                <c:pt idx="3">
                  <c:v>196</c:v>
                </c:pt>
                <c:pt idx="4">
                  <c:v>204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Sheet2!$A$159</c:f>
              <c:strCache>
                <c:ptCount val="1"/>
                <c:pt idx="0">
                  <c:v>Vicinity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Sheet2!$B$159:$F$159</c:f>
              <c:numCache>
                <c:formatCode>General</c:formatCode>
                <c:ptCount val="5"/>
                <c:pt idx="0">
                  <c:v>158</c:v>
                </c:pt>
                <c:pt idx="1">
                  <c:v>172</c:v>
                </c:pt>
                <c:pt idx="2">
                  <c:v>157</c:v>
                </c:pt>
                <c:pt idx="3">
                  <c:v>161</c:v>
                </c:pt>
                <c:pt idx="4">
                  <c:v>164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Sheet2!$A$160</c:f>
              <c:strCache>
                <c:ptCount val="1"/>
                <c:pt idx="0">
                  <c:v>Cantillon Lou Pepe - Gueuze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Sheet2!$B$160:$F$160</c:f>
              <c:numCache>
                <c:formatCode>General</c:formatCode>
                <c:ptCount val="5"/>
                <c:pt idx="0">
                  <c:v>159</c:v>
                </c:pt>
                <c:pt idx="1">
                  <c:v>162</c:v>
                </c:pt>
                <c:pt idx="2">
                  <c:v>190</c:v>
                </c:pt>
                <c:pt idx="3">
                  <c:v>204</c:v>
                </c:pt>
                <c:pt idx="4">
                  <c:v>205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Sheet2!$A$161</c:f>
              <c:strCache>
                <c:ptCount val="1"/>
                <c:pt idx="0">
                  <c:v>Tweak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Sheet2!$B$161:$F$161</c:f>
              <c:numCache>
                <c:formatCode>General</c:formatCode>
                <c:ptCount val="5"/>
                <c:pt idx="0">
                  <c:v>160</c:v>
                </c:pt>
                <c:pt idx="1">
                  <c:v>164</c:v>
                </c:pt>
                <c:pt idx="2">
                  <c:v>158</c:v>
                </c:pt>
                <c:pt idx="3">
                  <c:v>169</c:v>
                </c:pt>
                <c:pt idx="4">
                  <c:v>182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Sheet2!$A$162</c:f>
              <c:strCache>
                <c:ptCount val="1"/>
                <c:pt idx="0">
                  <c:v>Wisconsin Belgian Red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Sheet2!$B$162:$F$162</c:f>
              <c:numCache>
                <c:formatCode>General</c:formatCode>
                <c:ptCount val="5"/>
                <c:pt idx="0">
                  <c:v>161</c:v>
                </c:pt>
                <c:pt idx="1">
                  <c:v>166</c:v>
                </c:pt>
                <c:pt idx="2">
                  <c:v>192</c:v>
                </c:pt>
                <c:pt idx="3">
                  <c:v>211</c:v>
                </c:pt>
                <c:pt idx="4">
                  <c:v>227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Sheet2!$A$163</c:f>
              <c:strCache>
                <c:ptCount val="1"/>
                <c:pt idx="0">
                  <c:v>Live Oak HefeWeizen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Sheet2!$B$163:$F$163</c:f>
              <c:numCache>
                <c:formatCode>General</c:formatCode>
                <c:ptCount val="5"/>
                <c:pt idx="0">
                  <c:v>162</c:v>
                </c:pt>
                <c:pt idx="1">
                  <c:v>167</c:v>
                </c:pt>
                <c:pt idx="2">
                  <c:v>191</c:v>
                </c:pt>
                <c:pt idx="3">
                  <c:v>208</c:v>
                </c:pt>
                <c:pt idx="4">
                  <c:v>234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Sheet2!$A$164</c:f>
              <c:strCache>
                <c:ptCount val="1"/>
                <c:pt idx="0">
                  <c:v>Caffè Americano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Sheet2!$B$164:$F$164</c:f>
              <c:numCache>
                <c:formatCode>General</c:formatCode>
                <c:ptCount val="5"/>
                <c:pt idx="0">
                  <c:v>163</c:v>
                </c:pt>
                <c:pt idx="1">
                  <c:v>106</c:v>
                </c:pt>
                <c:pt idx="2">
                  <c:v>116</c:v>
                </c:pt>
                <c:pt idx="3">
                  <c:v>117</c:v>
                </c:pt>
                <c:pt idx="4">
                  <c:v>89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Sheet2!$A$165</c:f>
              <c:strCache>
                <c:ptCount val="1"/>
                <c:pt idx="0">
                  <c:v>Hop Venom Double IPA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Sheet2!$B$165:$F$165</c:f>
              <c:numCache>
                <c:formatCode>General</c:formatCode>
                <c:ptCount val="5"/>
                <c:pt idx="0">
                  <c:v>164</c:v>
                </c:pt>
                <c:pt idx="1">
                  <c:v>173</c:v>
                </c:pt>
                <c:pt idx="2">
                  <c:v>194</c:v>
                </c:pt>
                <c:pt idx="3">
                  <c:v>213</c:v>
                </c:pt>
                <c:pt idx="4">
                  <c:v>225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Sheet2!$A$166</c:f>
              <c:strCache>
                <c:ptCount val="1"/>
                <c:pt idx="0">
                  <c:v>Uncle Jacob's Stout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Sheet2!$B$166:$F$166</c:f>
              <c:numCache>
                <c:formatCode>General</c:formatCode>
                <c:ptCount val="5"/>
                <c:pt idx="0">
                  <c:v>165</c:v>
                </c:pt>
                <c:pt idx="1">
                  <c:v>158</c:v>
                </c:pt>
                <c:pt idx="2">
                  <c:v>184</c:v>
                </c:pt>
                <c:pt idx="3">
                  <c:v>229</c:v>
                </c:pt>
                <c:pt idx="4">
                  <c:v>228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Sheet2!$A$167</c:f>
              <c:strCache>
                <c:ptCount val="1"/>
                <c:pt idx="0">
                  <c:v>Grey Monday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Sheet2!$B$167:$F$167</c:f>
              <c:numCache>
                <c:formatCode>General</c:formatCode>
                <c:ptCount val="5"/>
                <c:pt idx="0">
                  <c:v>166</c:v>
                </c:pt>
                <c:pt idx="1">
                  <c:v>174</c:v>
                </c:pt>
                <c:pt idx="2">
                  <c:v>195</c:v>
                </c:pt>
                <c:pt idx="3">
                  <c:v>216</c:v>
                </c:pt>
                <c:pt idx="4">
                  <c:v>216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Sheet2!$A$168</c:f>
              <c:strCache>
                <c:ptCount val="1"/>
                <c:pt idx="0">
                  <c:v>Montmorency Vs Balaton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Sheet2!$B$168:$F$168</c:f>
              <c:numCache>
                <c:formatCode>General</c:formatCode>
                <c:ptCount val="5"/>
                <c:pt idx="0">
                  <c:v>167</c:v>
                </c:pt>
                <c:pt idx="1">
                  <c:v>184</c:v>
                </c:pt>
                <c:pt idx="2">
                  <c:v>225</c:v>
                </c:pt>
                <c:pt idx="3">
                  <c:v>193</c:v>
                </c:pt>
                <c:pt idx="4">
                  <c:v>185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Sheet2!$A$169</c:f>
              <c:strCache>
                <c:ptCount val="1"/>
                <c:pt idx="0">
                  <c:v>Society &amp; Solitude #6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Sheet2!$B$169:$F$169</c:f>
              <c:numCache>
                <c:formatCode>General</c:formatCode>
                <c:ptCount val="5"/>
                <c:pt idx="0">
                  <c:v>168</c:v>
                </c:pt>
                <c:pt idx="1">
                  <c:v>176</c:v>
                </c:pt>
                <c:pt idx="2">
                  <c:v>176</c:v>
                </c:pt>
                <c:pt idx="3">
                  <c:v>150</c:v>
                </c:pt>
                <c:pt idx="4">
                  <c:v>159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Sheet2!$A$170</c:f>
              <c:strCache>
                <c:ptCount val="1"/>
                <c:pt idx="0">
                  <c:v>Péché Mortel En Fût De Bourbon Américain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Sheet2!$B$170:$F$170</c:f>
              <c:numCache>
                <c:formatCode>General</c:formatCode>
                <c:ptCount val="5"/>
                <c:pt idx="0">
                  <c:v>169</c:v>
                </c:pt>
                <c:pt idx="1">
                  <c:v>178</c:v>
                </c:pt>
                <c:pt idx="2">
                  <c:v>183</c:v>
                </c:pt>
                <c:pt idx="3">
                  <c:v>197</c:v>
                </c:pt>
                <c:pt idx="4">
                  <c:v>194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Sheet2!$A$171</c:f>
              <c:strCache>
                <c:ptCount val="1"/>
                <c:pt idx="0">
                  <c:v>Project Dank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Sheet2!$B$171:$F$171</c:f>
              <c:numCache>
                <c:formatCode>General</c:formatCode>
                <c:ptCount val="5"/>
                <c:pt idx="0">
                  <c:v>170</c:v>
                </c:pt>
                <c:pt idx="1">
                  <c:v>187</c:v>
                </c:pt>
                <c:pt idx="2">
                  <c:v>214</c:v>
                </c:pt>
                <c:pt idx="3">
                  <c:v>218</c:v>
                </c:pt>
                <c:pt idx="4">
                  <c:v>233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Sheet2!$A$172</c:f>
              <c:strCache>
                <c:ptCount val="1"/>
                <c:pt idx="0">
                  <c:v>Brew 1000 - Bourbon Barrel Aged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Sheet2!$B$172:$F$172</c:f>
              <c:numCache>
                <c:formatCode>General</c:formatCode>
                <c:ptCount val="5"/>
                <c:pt idx="0">
                  <c:v>171</c:v>
                </c:pt>
                <c:pt idx="1">
                  <c:v>160</c:v>
                </c:pt>
                <c:pt idx="2">
                  <c:v>200</c:v>
                </c:pt>
                <c:pt idx="3">
                  <c:v>132</c:v>
                </c:pt>
                <c:pt idx="4">
                  <c:v>260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Sheet2!$A$173</c:f>
              <c:strCache>
                <c:ptCount val="1"/>
                <c:pt idx="0">
                  <c:v>Nooner Batch 10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Sheet2!$B$173:$F$173</c:f>
              <c:numCache>
                <c:formatCode>General</c:formatCode>
                <c:ptCount val="5"/>
                <c:pt idx="0">
                  <c:v>172</c:v>
                </c:pt>
                <c:pt idx="1">
                  <c:v>180</c:v>
                </c:pt>
                <c:pt idx="2">
                  <c:v>199</c:v>
                </c:pt>
                <c:pt idx="3">
                  <c:v>222</c:v>
                </c:pt>
                <c:pt idx="4">
                  <c:v>260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Sheet2!$A$174</c:f>
              <c:strCache>
                <c:ptCount val="1"/>
                <c:pt idx="0">
                  <c:v>Mexican Cake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Sheet2!$B$174:$F$174</c:f>
              <c:numCache>
                <c:formatCode>General</c:formatCode>
                <c:ptCount val="5"/>
                <c:pt idx="0">
                  <c:v>173</c:v>
                </c:pt>
                <c:pt idx="1">
                  <c:v>181</c:v>
                </c:pt>
                <c:pt idx="2">
                  <c:v>201</c:v>
                </c:pt>
                <c:pt idx="3">
                  <c:v>224</c:v>
                </c:pt>
                <c:pt idx="4">
                  <c:v>219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Sheet2!$A$175</c:f>
              <c:strCache>
                <c:ptCount val="1"/>
                <c:pt idx="0">
                  <c:v>Victory At Sea Coffee Vanilla Imperial Porter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Sheet2!$B$175:$F$175</c:f>
              <c:numCache>
                <c:formatCode>General</c:formatCode>
                <c:ptCount val="5"/>
                <c:pt idx="0">
                  <c:v>174</c:v>
                </c:pt>
                <c:pt idx="1">
                  <c:v>183</c:v>
                </c:pt>
                <c:pt idx="2">
                  <c:v>203</c:v>
                </c:pt>
                <c:pt idx="3">
                  <c:v>226</c:v>
                </c:pt>
                <c:pt idx="4">
                  <c:v>237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Sheet2!$A$176</c:f>
              <c:strCache>
                <c:ptCount val="1"/>
                <c:pt idx="0">
                  <c:v>&amp;+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Sheet2!$B$176:$F$176</c:f>
              <c:numCache>
                <c:formatCode>General</c:formatCode>
                <c:ptCount val="5"/>
                <c:pt idx="0">
                  <c:v>175</c:v>
                </c:pt>
                <c:pt idx="1">
                  <c:v>195</c:v>
                </c:pt>
                <c:pt idx="2">
                  <c:v>210</c:v>
                </c:pt>
                <c:pt idx="3">
                  <c:v>230</c:v>
                </c:pt>
                <c:pt idx="4">
                  <c:v>260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Sheet2!$A$177</c:f>
              <c:strCache>
                <c:ptCount val="1"/>
                <c:pt idx="0">
                  <c:v>Civil Disobedience #15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Sheet2!$B$177:$F$177</c:f>
              <c:numCache>
                <c:formatCode>General</c:formatCode>
                <c:ptCount val="5"/>
                <c:pt idx="0">
                  <c:v>176</c:v>
                </c:pt>
                <c:pt idx="1">
                  <c:v>236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Sheet2!$A$178</c:f>
              <c:strCache>
                <c:ptCount val="1"/>
                <c:pt idx="0">
                  <c:v>ScareCity #3: High West-ified Imperial Coffee Stout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Sheet2!$B$178:$F$178</c:f>
              <c:numCache>
                <c:formatCode>General</c:formatCode>
                <c:ptCount val="5"/>
                <c:pt idx="0">
                  <c:v>177</c:v>
                </c:pt>
                <c:pt idx="1">
                  <c:v>260</c:v>
                </c:pt>
                <c:pt idx="2">
                  <c:v>193</c:v>
                </c:pt>
                <c:pt idx="3">
                  <c:v>210</c:v>
                </c:pt>
                <c:pt idx="4">
                  <c:v>226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Sheet2!$A$179</c:f>
              <c:strCache>
                <c:ptCount val="1"/>
                <c:pt idx="0">
                  <c:v>Masala Mama India Pale Ale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Sheet2!$B$179:$F$179</c:f>
              <c:numCache>
                <c:formatCode>General</c:formatCode>
                <c:ptCount val="5"/>
                <c:pt idx="0">
                  <c:v>178</c:v>
                </c:pt>
                <c:pt idx="1">
                  <c:v>188</c:v>
                </c:pt>
                <c:pt idx="2">
                  <c:v>206</c:v>
                </c:pt>
                <c:pt idx="3">
                  <c:v>231</c:v>
                </c:pt>
                <c:pt idx="4">
                  <c:v>242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Sheet2!$A$180</c:f>
              <c:strCache>
                <c:ptCount val="1"/>
                <c:pt idx="0">
                  <c:v>R&amp;D Vintage 2014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Sheet2!$B$180:$F$180</c:f>
              <c:numCache>
                <c:formatCode>General</c:formatCode>
                <c:ptCount val="5"/>
                <c:pt idx="0">
                  <c:v>179</c:v>
                </c:pt>
                <c:pt idx="1">
                  <c:v>170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Sheet2!$A$181</c:f>
              <c:strCache>
                <c:ptCount val="1"/>
                <c:pt idx="0">
                  <c:v>Aaron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Sheet2!$B$181:$F$181</c:f>
              <c:numCache>
                <c:formatCode>General</c:formatCode>
                <c:ptCount val="5"/>
                <c:pt idx="0">
                  <c:v>180</c:v>
                </c:pt>
                <c:pt idx="1">
                  <c:v>190</c:v>
                </c:pt>
                <c:pt idx="2">
                  <c:v>208</c:v>
                </c:pt>
                <c:pt idx="3">
                  <c:v>207</c:v>
                </c:pt>
                <c:pt idx="4">
                  <c:v>214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Sheet2!$A$182</c:f>
              <c:strCache>
                <c:ptCount val="1"/>
                <c:pt idx="0">
                  <c:v>What Is Enlightenment?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Sheet2!$B$182:$F$182</c:f>
              <c:numCache>
                <c:formatCode>General</c:formatCode>
                <c:ptCount val="5"/>
                <c:pt idx="0">
                  <c:v>181</c:v>
                </c:pt>
                <c:pt idx="1">
                  <c:v>191</c:v>
                </c:pt>
                <c:pt idx="2">
                  <c:v>213</c:v>
                </c:pt>
                <c:pt idx="3">
                  <c:v>221</c:v>
                </c:pt>
                <c:pt idx="4">
                  <c:v>241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Sheet2!$A$183</c:f>
              <c:strCache>
                <c:ptCount val="1"/>
                <c:pt idx="0">
                  <c:v>Stone Imperial Russian Stout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Sheet2!$B$183:$F$183</c:f>
              <c:numCache>
                <c:formatCode>General</c:formatCode>
                <c:ptCount val="5"/>
                <c:pt idx="0">
                  <c:v>182</c:v>
                </c:pt>
                <c:pt idx="1">
                  <c:v>194</c:v>
                </c:pt>
                <c:pt idx="2">
                  <c:v>215</c:v>
                </c:pt>
                <c:pt idx="3">
                  <c:v>234</c:v>
                </c:pt>
                <c:pt idx="4">
                  <c:v>245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Sheet2!$A$184</c:f>
              <c:strCache>
                <c:ptCount val="1"/>
                <c:pt idx="0">
                  <c:v>Double Dry Hopped Sleeper Street IPA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Sheet2!$B$184:$F$184</c:f>
              <c:numCache>
                <c:formatCode>General</c:formatCode>
                <c:ptCount val="5"/>
                <c:pt idx="0">
                  <c:v>183</c:v>
                </c:pt>
                <c:pt idx="1">
                  <c:v>192</c:v>
                </c:pt>
                <c:pt idx="2">
                  <c:v>140</c:v>
                </c:pt>
                <c:pt idx="3">
                  <c:v>129</c:v>
                </c:pt>
                <c:pt idx="4">
                  <c:v>260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Sheet2!$A$185</c:f>
              <c:strCache>
                <c:ptCount val="1"/>
                <c:pt idx="0">
                  <c:v>Bourbon Abominable Winter Ale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Sheet2!$B$185:$F$185</c:f>
              <c:numCache>
                <c:formatCode>General</c:formatCode>
                <c:ptCount val="5"/>
                <c:pt idx="0">
                  <c:v>184</c:v>
                </c:pt>
                <c:pt idx="1">
                  <c:v>179</c:v>
                </c:pt>
                <c:pt idx="2">
                  <c:v>196</c:v>
                </c:pt>
                <c:pt idx="3">
                  <c:v>220</c:v>
                </c:pt>
                <c:pt idx="4">
                  <c:v>229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Sheet2!$A$186</c:f>
              <c:strCache>
                <c:ptCount val="1"/>
                <c:pt idx="0">
                  <c:v>Breakfast Exorcism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Sheet2!$B$186:$F$186</c:f>
              <c:numCache>
                <c:formatCode>General</c:formatCode>
                <c:ptCount val="5"/>
                <c:pt idx="0">
                  <c:v>185</c:v>
                </c:pt>
                <c:pt idx="1">
                  <c:v>159</c:v>
                </c:pt>
                <c:pt idx="2">
                  <c:v>179</c:v>
                </c:pt>
                <c:pt idx="3">
                  <c:v>206</c:v>
                </c:pt>
                <c:pt idx="4">
                  <c:v>224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Sheet2!$A$187</c:f>
              <c:strCache>
                <c:ptCount val="1"/>
                <c:pt idx="0">
                  <c:v>The Event Horizon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Sheet2!$B$187:$F$187</c:f>
              <c:numCache>
                <c:formatCode>General</c:formatCode>
                <c:ptCount val="5"/>
                <c:pt idx="0">
                  <c:v>186</c:v>
                </c:pt>
                <c:pt idx="1">
                  <c:v>196</c:v>
                </c:pt>
                <c:pt idx="2">
                  <c:v>216</c:v>
                </c:pt>
                <c:pt idx="3">
                  <c:v>233</c:v>
                </c:pt>
                <c:pt idx="4">
                  <c:v>244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Sheet2!$A$188</c:f>
              <c:strCache>
                <c:ptCount val="1"/>
                <c:pt idx="0">
                  <c:v>West Ashley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Sheet2!$B$188:$F$188</c:f>
              <c:numCache>
                <c:formatCode>General</c:formatCode>
                <c:ptCount val="5"/>
                <c:pt idx="0">
                  <c:v>187</c:v>
                </c:pt>
                <c:pt idx="1">
                  <c:v>171</c:v>
                </c:pt>
                <c:pt idx="2">
                  <c:v>175</c:v>
                </c:pt>
                <c:pt idx="3">
                  <c:v>168</c:v>
                </c:pt>
                <c:pt idx="4">
                  <c:v>169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Sheet2!$A$189</c:f>
              <c:strCache>
                <c:ptCount val="1"/>
                <c:pt idx="0">
                  <c:v>Last Buffalo In The Park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Sheet2!$B$189:$F$189</c:f>
              <c:numCache>
                <c:formatCode>General</c:formatCode>
                <c:ptCount val="5"/>
                <c:pt idx="0">
                  <c:v>188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Sheet2!$A$190</c:f>
              <c:strCache>
                <c:ptCount val="1"/>
                <c:pt idx="0">
                  <c:v>Damon (Bourbon Barrel Aged)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Sheet2!$B$190:$F$190</c:f>
              <c:numCache>
                <c:formatCode>General</c:formatCode>
                <c:ptCount val="5"/>
                <c:pt idx="0">
                  <c:v>189</c:v>
                </c:pt>
                <c:pt idx="1">
                  <c:v>200</c:v>
                </c:pt>
                <c:pt idx="2">
                  <c:v>221</c:v>
                </c:pt>
                <c:pt idx="3">
                  <c:v>225</c:v>
                </c:pt>
                <c:pt idx="4">
                  <c:v>222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Sheet2!$A$191</c:f>
              <c:strCache>
                <c:ptCount val="1"/>
                <c:pt idx="0">
                  <c:v>Citra Pale Ale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Sheet2!$B$191:$F$191</c:f>
              <c:numCache>
                <c:formatCode>General</c:formatCode>
                <c:ptCount val="5"/>
                <c:pt idx="0">
                  <c:v>190</c:v>
                </c:pt>
                <c:pt idx="1">
                  <c:v>201</c:v>
                </c:pt>
                <c:pt idx="2">
                  <c:v>234</c:v>
                </c:pt>
                <c:pt idx="3">
                  <c:v>250</c:v>
                </c:pt>
                <c:pt idx="4">
                  <c:v>260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Sheet2!$A$192</c:f>
              <c:strCache>
                <c:ptCount val="1"/>
                <c:pt idx="0">
                  <c:v>Raspberry Tart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Sheet2!$B$192:$F$192</c:f>
              <c:numCache>
                <c:formatCode>General</c:formatCode>
                <c:ptCount val="5"/>
                <c:pt idx="0">
                  <c:v>191</c:v>
                </c:pt>
                <c:pt idx="1">
                  <c:v>202</c:v>
                </c:pt>
                <c:pt idx="2">
                  <c:v>223</c:v>
                </c:pt>
                <c:pt idx="3">
                  <c:v>239</c:v>
                </c:pt>
                <c:pt idx="4">
                  <c:v>260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Sheet2!$A$193</c:f>
              <c:strCache>
                <c:ptCount val="1"/>
                <c:pt idx="0">
                  <c:v>Omega Point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Sheet2!$B$193:$F$193</c:f>
              <c:numCache>
                <c:formatCode>General</c:formatCode>
                <c:ptCount val="5"/>
                <c:pt idx="0">
                  <c:v>192</c:v>
                </c:pt>
                <c:pt idx="1">
                  <c:v>177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Sheet2!$A$194</c:f>
              <c:strCache>
                <c:ptCount val="1"/>
                <c:pt idx="0">
                  <c:v>Arctic Devil Barley Wine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Sheet2!$B$194:$F$194</c:f>
              <c:numCache>
                <c:formatCode>General</c:formatCode>
                <c:ptCount val="5"/>
                <c:pt idx="0">
                  <c:v>193</c:v>
                </c:pt>
                <c:pt idx="1">
                  <c:v>203</c:v>
                </c:pt>
                <c:pt idx="2">
                  <c:v>224</c:v>
                </c:pt>
                <c:pt idx="3">
                  <c:v>240</c:v>
                </c:pt>
                <c:pt idx="4">
                  <c:v>260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Sheet2!$A$195</c:f>
              <c:strCache>
                <c:ptCount val="1"/>
                <c:pt idx="0">
                  <c:v>Birth Of Tragedy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Sheet2!$B$195:$F$195</c:f>
              <c:numCache>
                <c:formatCode>General</c:formatCode>
                <c:ptCount val="5"/>
                <c:pt idx="0">
                  <c:v>194</c:v>
                </c:pt>
                <c:pt idx="1">
                  <c:v>186</c:v>
                </c:pt>
                <c:pt idx="2">
                  <c:v>204</c:v>
                </c:pt>
                <c:pt idx="3">
                  <c:v>228</c:v>
                </c:pt>
                <c:pt idx="4">
                  <c:v>239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Sheet2!$A$196</c:f>
              <c:strCache>
                <c:ptCount val="1"/>
                <c:pt idx="0">
                  <c:v>Resolute - Coconut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Sheet2!$B$196:$F$196</c:f>
              <c:numCache>
                <c:formatCode>General</c:formatCode>
                <c:ptCount val="5"/>
                <c:pt idx="0">
                  <c:v>195</c:v>
                </c:pt>
                <c:pt idx="1">
                  <c:v>43</c:v>
                </c:pt>
                <c:pt idx="2">
                  <c:v>64</c:v>
                </c:pt>
                <c:pt idx="3">
                  <c:v>54</c:v>
                </c:pt>
                <c:pt idx="4">
                  <c:v>43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Sheet2!$A$197</c:f>
              <c:strCache>
                <c:ptCount val="1"/>
                <c:pt idx="0">
                  <c:v>Old Stock Cellar Reserve (Aged In Bourbon Barrels)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Sheet2!$B$197:$F$197</c:f>
              <c:numCache>
                <c:formatCode>General</c:formatCode>
                <c:ptCount val="5"/>
                <c:pt idx="0">
                  <c:v>196</c:v>
                </c:pt>
                <c:pt idx="1">
                  <c:v>204</c:v>
                </c:pt>
                <c:pt idx="2">
                  <c:v>227</c:v>
                </c:pt>
                <c:pt idx="3">
                  <c:v>241</c:v>
                </c:pt>
                <c:pt idx="4">
                  <c:v>260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Sheet2!$A$198</c:f>
              <c:strCache>
                <c:ptCount val="1"/>
                <c:pt idx="0">
                  <c:v>Lunch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Sheet2!$B$198:$F$198</c:f>
              <c:numCache>
                <c:formatCode>General</c:formatCode>
                <c:ptCount val="5"/>
                <c:pt idx="0">
                  <c:v>197</c:v>
                </c:pt>
                <c:pt idx="1">
                  <c:v>206</c:v>
                </c:pt>
                <c:pt idx="2">
                  <c:v>248</c:v>
                </c:pt>
                <c:pt idx="3">
                  <c:v>245</c:v>
                </c:pt>
                <c:pt idx="4">
                  <c:v>260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Sheet2!$A$199</c:f>
              <c:strCache>
                <c:ptCount val="1"/>
                <c:pt idx="0">
                  <c:v>Melcher Street IPA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Sheet2!$B$199:$F$199</c:f>
              <c:numCache>
                <c:formatCode>General</c:formatCode>
                <c:ptCount val="5"/>
                <c:pt idx="0">
                  <c:v>198</c:v>
                </c:pt>
                <c:pt idx="1">
                  <c:v>199</c:v>
                </c:pt>
                <c:pt idx="2">
                  <c:v>226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Sheet2!$A$200</c:f>
              <c:strCache>
                <c:ptCount val="1"/>
                <c:pt idx="0">
                  <c:v>Beyond Good And Evil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Sheet2!$B$200:$F$200</c:f>
              <c:numCache>
                <c:formatCode>General</c:formatCode>
                <c:ptCount val="5"/>
                <c:pt idx="0">
                  <c:v>199</c:v>
                </c:pt>
                <c:pt idx="1">
                  <c:v>193</c:v>
                </c:pt>
                <c:pt idx="2">
                  <c:v>205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Sheet2!$A$201</c:f>
              <c:strCache>
                <c:ptCount val="1"/>
                <c:pt idx="0">
                  <c:v>Tesseract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Sheet2!$B$201:$F$201</c:f>
              <c:numCache>
                <c:formatCode>General</c:formatCode>
                <c:ptCount val="5"/>
                <c:pt idx="0">
                  <c:v>200</c:v>
                </c:pt>
                <c:pt idx="1">
                  <c:v>198</c:v>
                </c:pt>
                <c:pt idx="2">
                  <c:v>212</c:v>
                </c:pt>
                <c:pt idx="3">
                  <c:v>202</c:v>
                </c:pt>
                <c:pt idx="4">
                  <c:v>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09152"/>
        <c:axId val="89015040"/>
      </c:lineChart>
      <c:dateAx>
        <c:axId val="89009152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nextTo"/>
        <c:crossAx val="89015040"/>
        <c:crosses val="autoZero"/>
        <c:auto val="1"/>
        <c:lblOffset val="100"/>
        <c:baseTimeUnit val="months"/>
      </c:dateAx>
      <c:valAx>
        <c:axId val="89015040"/>
        <c:scaling>
          <c:orientation val="maxMin"/>
          <c:max val="250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091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Sheet2!$A$202</c:f>
              <c:strCache>
                <c:ptCount val="1"/>
                <c:pt idx="0">
                  <c:v>Hipster Brunch Stout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Sheet2!$B$202:$F$202</c:f>
              <c:numCache>
                <c:formatCode>General</c:formatCode>
                <c:ptCount val="5"/>
                <c:pt idx="0">
                  <c:v>201</c:v>
                </c:pt>
                <c:pt idx="1">
                  <c:v>207</c:v>
                </c:pt>
                <c:pt idx="2">
                  <c:v>202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Sheet2!$A$203</c:f>
              <c:strCache>
                <c:ptCount val="1"/>
                <c:pt idx="0">
                  <c:v>Ten FIDY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Sheet2!$B$203:$F$203</c:f>
              <c:numCache>
                <c:formatCode>General</c:formatCode>
                <c:ptCount val="5"/>
                <c:pt idx="0">
                  <c:v>202</c:v>
                </c:pt>
                <c:pt idx="1">
                  <c:v>210</c:v>
                </c:pt>
                <c:pt idx="2">
                  <c:v>230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Sheet2!$A$204</c:f>
              <c:strCache>
                <c:ptCount val="1"/>
                <c:pt idx="0">
                  <c:v>Tröegs Nugget Nectar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Sheet2!$B$204:$F$204</c:f>
              <c:numCache>
                <c:formatCode>General</c:formatCode>
                <c:ptCount val="5"/>
                <c:pt idx="0">
                  <c:v>203</c:v>
                </c:pt>
                <c:pt idx="1">
                  <c:v>211</c:v>
                </c:pt>
                <c:pt idx="2">
                  <c:v>231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Sheet2!$A$205</c:f>
              <c:strCache>
                <c:ptCount val="1"/>
                <c:pt idx="0">
                  <c:v>Ayinger Celebrator Doppelbock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Sheet2!$B$205:$F$205</c:f>
              <c:numCache>
                <c:formatCode>General</c:formatCode>
                <c:ptCount val="5"/>
                <c:pt idx="0">
                  <c:v>204</c:v>
                </c:pt>
                <c:pt idx="1">
                  <c:v>212</c:v>
                </c:pt>
                <c:pt idx="2">
                  <c:v>233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Sheet2!$A$206</c:f>
              <c:strCache>
                <c:ptCount val="1"/>
                <c:pt idx="0">
                  <c:v>Saison Bernice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Sheet2!$B$206:$F$206</c:f>
              <c:numCache>
                <c:formatCode>General</c:formatCode>
                <c:ptCount val="5"/>
                <c:pt idx="0">
                  <c:v>205</c:v>
                </c:pt>
                <c:pt idx="1">
                  <c:v>189</c:v>
                </c:pt>
                <c:pt idx="2">
                  <c:v>170</c:v>
                </c:pt>
                <c:pt idx="3">
                  <c:v>182</c:v>
                </c:pt>
                <c:pt idx="4">
                  <c:v>158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Sheet2!$A$207</c:f>
              <c:strCache>
                <c:ptCount val="1"/>
                <c:pt idx="0">
                  <c:v>Evil Twin Imperial Biscotti Break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Sheet2!$B$207:$F$207</c:f>
              <c:numCache>
                <c:formatCode>General</c:formatCode>
                <c:ptCount val="5"/>
                <c:pt idx="0">
                  <c:v>206</c:v>
                </c:pt>
                <c:pt idx="1">
                  <c:v>213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Sheet2!$A$208</c:f>
              <c:strCache>
                <c:ptCount val="1"/>
                <c:pt idx="0">
                  <c:v>Founders Imperial Stout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Sheet2!$B$208:$F$208</c:f>
              <c:numCache>
                <c:formatCode>General</c:formatCode>
                <c:ptCount val="5"/>
                <c:pt idx="0">
                  <c:v>207</c:v>
                </c:pt>
                <c:pt idx="1">
                  <c:v>214</c:v>
                </c:pt>
                <c:pt idx="2">
                  <c:v>236</c:v>
                </c:pt>
                <c:pt idx="3">
                  <c:v>236</c:v>
                </c:pt>
                <c:pt idx="4">
                  <c:v>248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Sheet2!$A$209</c:f>
              <c:strCache>
                <c:ptCount val="1"/>
                <c:pt idx="0">
                  <c:v>Serendipity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Sheet2!$B$209:$F$209</c:f>
              <c:numCache>
                <c:formatCode>General</c:formatCode>
                <c:ptCount val="5"/>
                <c:pt idx="0">
                  <c:v>208</c:v>
                </c:pt>
                <c:pt idx="1">
                  <c:v>197</c:v>
                </c:pt>
                <c:pt idx="2">
                  <c:v>218</c:v>
                </c:pt>
                <c:pt idx="3">
                  <c:v>235</c:v>
                </c:pt>
                <c:pt idx="4">
                  <c:v>232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Sheet2!$A$210</c:f>
              <c:strCache>
                <c:ptCount val="1"/>
                <c:pt idx="0">
                  <c:v>Melange No. 3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Sheet2!$B$210:$F$210</c:f>
              <c:numCache>
                <c:formatCode>General</c:formatCode>
                <c:ptCount val="5"/>
                <c:pt idx="0">
                  <c:v>209</c:v>
                </c:pt>
                <c:pt idx="1">
                  <c:v>215</c:v>
                </c:pt>
                <c:pt idx="2">
                  <c:v>238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Sheet2!$A$211</c:f>
              <c:strCache>
                <c:ptCount val="1"/>
                <c:pt idx="0">
                  <c:v>Elevated IPA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Sheet2!$B$211:$F$211</c:f>
              <c:numCache>
                <c:formatCode>General</c:formatCode>
                <c:ptCount val="5"/>
                <c:pt idx="0">
                  <c:v>210</c:v>
                </c:pt>
                <c:pt idx="1">
                  <c:v>234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Sheet2!$A$212</c:f>
              <c:strCache>
                <c:ptCount val="1"/>
                <c:pt idx="0">
                  <c:v>Pannepot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Sheet2!$B$212:$F$212</c:f>
              <c:numCache>
                <c:formatCode>General</c:formatCode>
                <c:ptCount val="5"/>
                <c:pt idx="0">
                  <c:v>211</c:v>
                </c:pt>
                <c:pt idx="1">
                  <c:v>220</c:v>
                </c:pt>
                <c:pt idx="2">
                  <c:v>244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Sheet2!$A$213</c:f>
              <c:strCache>
                <c:ptCount val="1"/>
                <c:pt idx="0">
                  <c:v>Pure Hoppiness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Sheet2!$B$213:$F$213</c:f>
              <c:numCache>
                <c:formatCode>General</c:formatCode>
                <c:ptCount val="5"/>
                <c:pt idx="0">
                  <c:v>212</c:v>
                </c:pt>
                <c:pt idx="1">
                  <c:v>239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Sheet2!$A$214</c:f>
              <c:strCache>
                <c:ptCount val="1"/>
                <c:pt idx="0">
                  <c:v>BDCS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Sheet2!$B$214:$F$214</c:f>
              <c:numCache>
                <c:formatCode>General</c:formatCode>
                <c:ptCount val="5"/>
                <c:pt idx="0">
                  <c:v>213</c:v>
                </c:pt>
                <c:pt idx="1">
                  <c:v>168</c:v>
                </c:pt>
                <c:pt idx="2">
                  <c:v>85</c:v>
                </c:pt>
                <c:pt idx="3">
                  <c:v>85</c:v>
                </c:pt>
                <c:pt idx="4">
                  <c:v>78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Sheet2!$A$215</c:f>
              <c:strCache>
                <c:ptCount val="1"/>
                <c:pt idx="0">
                  <c:v>Drie Fonteinen Oude Geuze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Sheet2!$B$215:$F$215</c:f>
              <c:numCache>
                <c:formatCode>General</c:formatCode>
                <c:ptCount val="5"/>
                <c:pt idx="0">
                  <c:v>214</c:v>
                </c:pt>
                <c:pt idx="1">
                  <c:v>205</c:v>
                </c:pt>
                <c:pt idx="2">
                  <c:v>228</c:v>
                </c:pt>
                <c:pt idx="3">
                  <c:v>244</c:v>
                </c:pt>
                <c:pt idx="4">
                  <c:v>260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Sheet2!$A$216</c:f>
              <c:strCache>
                <c:ptCount val="1"/>
                <c:pt idx="0">
                  <c:v>Nelson Single Hop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Sheet2!$B$216:$F$216</c:f>
              <c:numCache>
                <c:formatCode>General</c:formatCode>
                <c:ptCount val="5"/>
                <c:pt idx="0">
                  <c:v>215</c:v>
                </c:pt>
                <c:pt idx="1">
                  <c:v>219</c:v>
                </c:pt>
                <c:pt idx="2">
                  <c:v>241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Sheet2!$A$217</c:f>
              <c:strCache>
                <c:ptCount val="1"/>
                <c:pt idx="0">
                  <c:v>Madagascar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Sheet2!$B$217:$F$217</c:f>
              <c:numCache>
                <c:formatCode>General</c:formatCode>
                <c:ptCount val="5"/>
                <c:pt idx="0">
                  <c:v>216</c:v>
                </c:pt>
                <c:pt idx="1">
                  <c:v>185</c:v>
                </c:pt>
                <c:pt idx="2">
                  <c:v>163</c:v>
                </c:pt>
                <c:pt idx="3">
                  <c:v>188</c:v>
                </c:pt>
                <c:pt idx="4">
                  <c:v>190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Sheet2!$A$218</c:f>
              <c:strCache>
                <c:ptCount val="1"/>
                <c:pt idx="0">
                  <c:v>30th Anniversary Ale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Sheet2!$B$218:$F$218</c:f>
              <c:numCache>
                <c:formatCode>General</c:formatCode>
                <c:ptCount val="5"/>
                <c:pt idx="0">
                  <c:v>217</c:v>
                </c:pt>
                <c:pt idx="1">
                  <c:v>218</c:v>
                </c:pt>
                <c:pt idx="2">
                  <c:v>237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Sheet2!$A$219</c:f>
              <c:strCache>
                <c:ptCount val="1"/>
                <c:pt idx="0">
                  <c:v>Nut Smasher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Sheet2!$B$219:$F$219</c:f>
              <c:numCache>
                <c:formatCode>General</c:formatCode>
                <c:ptCount val="5"/>
                <c:pt idx="0">
                  <c:v>218</c:v>
                </c:pt>
                <c:pt idx="1">
                  <c:v>208</c:v>
                </c:pt>
                <c:pt idx="2">
                  <c:v>167</c:v>
                </c:pt>
                <c:pt idx="3">
                  <c:v>164</c:v>
                </c:pt>
                <c:pt idx="4">
                  <c:v>176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Sheet2!$A$220</c:f>
              <c:strCache>
                <c:ptCount val="1"/>
                <c:pt idx="0">
                  <c:v>Monsters Park - Bourbon Barrel Aged With Coconut And Cacao Nibs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Sheet2!$B$220:$F$220</c:f>
              <c:numCache>
                <c:formatCode>General</c:formatCode>
                <c:ptCount val="5"/>
                <c:pt idx="0">
                  <c:v>219</c:v>
                </c:pt>
                <c:pt idx="1">
                  <c:v>209</c:v>
                </c:pt>
                <c:pt idx="2">
                  <c:v>260</c:v>
                </c:pt>
                <c:pt idx="3">
                  <c:v>223</c:v>
                </c:pt>
                <c:pt idx="4">
                  <c:v>260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Sheet2!$A$221</c:f>
              <c:strCache>
                <c:ptCount val="1"/>
                <c:pt idx="0">
                  <c:v>Mastermind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Sheet2!$B$221:$F$221</c:f>
              <c:numCache>
                <c:formatCode>General</c:formatCode>
                <c:ptCount val="5"/>
                <c:pt idx="0">
                  <c:v>220</c:v>
                </c:pt>
                <c:pt idx="1">
                  <c:v>224</c:v>
                </c:pt>
                <c:pt idx="2">
                  <c:v>249</c:v>
                </c:pt>
                <c:pt idx="3">
                  <c:v>260</c:v>
                </c:pt>
                <c:pt idx="4">
                  <c:v>249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Sheet2!$A$222</c:f>
              <c:strCache>
                <c:ptCount val="1"/>
                <c:pt idx="0">
                  <c:v>AleSmith Speedway Stout - Kopi Luwak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Sheet2!$B$222:$F$222</c:f>
              <c:numCache>
                <c:formatCode>General</c:formatCode>
                <c:ptCount val="5"/>
                <c:pt idx="0">
                  <c:v>221</c:v>
                </c:pt>
                <c:pt idx="1">
                  <c:v>222</c:v>
                </c:pt>
                <c:pt idx="2">
                  <c:v>247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Sheet2!$A$223</c:f>
              <c:strCache>
                <c:ptCount val="1"/>
                <c:pt idx="0">
                  <c:v>Fat Head's Head Hunter IPA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Sheet2!$B$223:$F$223</c:f>
              <c:numCache>
                <c:formatCode>General</c:formatCode>
                <c:ptCount val="5"/>
                <c:pt idx="0">
                  <c:v>222</c:v>
                </c:pt>
                <c:pt idx="1">
                  <c:v>225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Sheet2!$A$224</c:f>
              <c:strCache>
                <c:ptCount val="1"/>
                <c:pt idx="0">
                  <c:v>Wulver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Sheet2!$B$224:$F$224</c:f>
              <c:numCache>
                <c:formatCode>General</c:formatCode>
                <c:ptCount val="5"/>
                <c:pt idx="0">
                  <c:v>223</c:v>
                </c:pt>
                <c:pt idx="1">
                  <c:v>227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Sheet2!$A$225</c:f>
              <c:strCache>
                <c:ptCount val="1"/>
                <c:pt idx="0">
                  <c:v>Lagunitas Sucks (Brown Shugga Substitute Ale)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Sheet2!$B$225:$F$225</c:f>
              <c:numCache>
                <c:formatCode>General</c:formatCode>
                <c:ptCount val="5"/>
                <c:pt idx="0">
                  <c:v>224</c:v>
                </c:pt>
                <c:pt idx="1">
                  <c:v>229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Sheet2!$A$226</c:f>
              <c:strCache>
                <c:ptCount val="1"/>
                <c:pt idx="0">
                  <c:v>Black Damnation V - Double Black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Sheet2!$B$226:$F$226</c:f>
              <c:numCache>
                <c:formatCode>General</c:formatCode>
                <c:ptCount val="5"/>
                <c:pt idx="0">
                  <c:v>225</c:v>
                </c:pt>
                <c:pt idx="1">
                  <c:v>216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Sheet2!$A$227</c:f>
              <c:strCache>
                <c:ptCount val="1"/>
                <c:pt idx="0">
                  <c:v>Bourbon Barrel Aged Hi-Fi Rye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Sheet2!$B$227:$F$227</c:f>
              <c:numCache>
                <c:formatCode>General</c:formatCode>
                <c:ptCount val="5"/>
                <c:pt idx="0">
                  <c:v>226</c:v>
                </c:pt>
                <c:pt idx="1">
                  <c:v>228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Sheet2!$A$228</c:f>
              <c:strCache>
                <c:ptCount val="1"/>
                <c:pt idx="0">
                  <c:v>Blind Pig IPA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Sheet2!$B$228:$F$228</c:f>
              <c:numCache>
                <c:formatCode>General</c:formatCode>
                <c:ptCount val="5"/>
                <c:pt idx="0">
                  <c:v>227</c:v>
                </c:pt>
                <c:pt idx="1">
                  <c:v>233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Sheet2!$A$229</c:f>
              <c:strCache>
                <c:ptCount val="1"/>
                <c:pt idx="0">
                  <c:v>Bitter Monk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Sheet2!$B$229:$F$229</c:f>
              <c:numCache>
                <c:formatCode>General</c:formatCode>
                <c:ptCount val="5"/>
                <c:pt idx="0">
                  <c:v>228</c:v>
                </c:pt>
                <c:pt idx="1">
                  <c:v>232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Sheet2!$A$230</c:f>
              <c:strCache>
                <c:ptCount val="1"/>
                <c:pt idx="0">
                  <c:v>Great Lakes Barrel-Aged Blackout Stout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Sheet2!$B$230:$F$230</c:f>
              <c:numCache>
                <c:formatCode>General</c:formatCode>
                <c:ptCount val="5"/>
                <c:pt idx="0">
                  <c:v>229</c:v>
                </c:pt>
                <c:pt idx="1">
                  <c:v>235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Sheet2!$A$231</c:f>
              <c:strCache>
                <c:ptCount val="1"/>
                <c:pt idx="0">
                  <c:v>Miami Madness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Sheet2!$B$231:$F$231</c:f>
              <c:numCache>
                <c:formatCode>General</c:formatCode>
                <c:ptCount val="5"/>
                <c:pt idx="0">
                  <c:v>230</c:v>
                </c:pt>
                <c:pt idx="1">
                  <c:v>217</c:v>
                </c:pt>
                <c:pt idx="2">
                  <c:v>173</c:v>
                </c:pt>
                <c:pt idx="3">
                  <c:v>133</c:v>
                </c:pt>
                <c:pt idx="4">
                  <c:v>108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Sheet2!$A$232</c:f>
              <c:strCache>
                <c:ptCount val="1"/>
                <c:pt idx="0">
                  <c:v>Hoppy Birthday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Sheet2!$B$232:$F$232</c:f>
              <c:numCache>
                <c:formatCode>General</c:formatCode>
                <c:ptCount val="5"/>
                <c:pt idx="0">
                  <c:v>231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Sheet2!$A$233</c:f>
              <c:strCache>
                <c:ptCount val="1"/>
                <c:pt idx="0">
                  <c:v>Box Set Track #10 - Bat Out Of Hell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Sheet2!$B$233:$F$233</c:f>
              <c:numCache>
                <c:formatCode>General</c:formatCode>
                <c:ptCount val="5"/>
                <c:pt idx="0">
                  <c:v>232</c:v>
                </c:pt>
                <c:pt idx="1">
                  <c:v>237</c:v>
                </c:pt>
                <c:pt idx="2">
                  <c:v>217</c:v>
                </c:pt>
                <c:pt idx="3">
                  <c:v>227</c:v>
                </c:pt>
                <c:pt idx="4">
                  <c:v>221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Sheet2!$A$234</c:f>
              <c:strCache>
                <c:ptCount val="1"/>
                <c:pt idx="0">
                  <c:v>Older Viscosity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Sheet2!$B$234:$F$234</c:f>
              <c:numCache>
                <c:formatCode>General</c:formatCode>
                <c:ptCount val="5"/>
                <c:pt idx="0">
                  <c:v>233</c:v>
                </c:pt>
                <c:pt idx="1">
                  <c:v>240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Sheet2!$A$235</c:f>
              <c:strCache>
                <c:ptCount val="1"/>
                <c:pt idx="0">
                  <c:v>Duet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Sheet2!$B$235:$F$235</c:f>
              <c:numCache>
                <c:formatCode>General</c:formatCode>
                <c:ptCount val="5"/>
                <c:pt idx="0">
                  <c:v>234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Sheet2!$A$236</c:f>
              <c:strCache>
                <c:ptCount val="1"/>
                <c:pt idx="0">
                  <c:v>Three Hour Tour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Sheet2!$B$236:$F$236</c:f>
              <c:numCache>
                <c:formatCode>General</c:formatCode>
                <c:ptCount val="5"/>
                <c:pt idx="0">
                  <c:v>235</c:v>
                </c:pt>
                <c:pt idx="1">
                  <c:v>244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Sheet2!$A$237</c:f>
              <c:strCache>
                <c:ptCount val="1"/>
                <c:pt idx="0">
                  <c:v>Kuhnhenn Bourbon Barrel Barley Wine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Sheet2!$B$237:$F$237</c:f>
              <c:numCache>
                <c:formatCode>General</c:formatCode>
                <c:ptCount val="5"/>
                <c:pt idx="0">
                  <c:v>236</c:v>
                </c:pt>
                <c:pt idx="1">
                  <c:v>242</c:v>
                </c:pt>
                <c:pt idx="2">
                  <c:v>250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Sheet2!$A$238</c:f>
              <c:strCache>
                <c:ptCount val="1"/>
                <c:pt idx="0">
                  <c:v>La Fin Du Monde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Sheet2!$B$238:$F$238</c:f>
              <c:numCache>
                <c:formatCode>General</c:formatCode>
                <c:ptCount val="5"/>
                <c:pt idx="0">
                  <c:v>237</c:v>
                </c:pt>
                <c:pt idx="1">
                  <c:v>247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Sheet2!$A$239</c:f>
              <c:strCache>
                <c:ptCount val="1"/>
                <c:pt idx="0">
                  <c:v>Ghost In The Machine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Sheet2!$B$239:$F$239</c:f>
              <c:numCache>
                <c:formatCode>General</c:formatCode>
                <c:ptCount val="5"/>
                <c:pt idx="0">
                  <c:v>238</c:v>
                </c:pt>
                <c:pt idx="1">
                  <c:v>241</c:v>
                </c:pt>
                <c:pt idx="2">
                  <c:v>187</c:v>
                </c:pt>
                <c:pt idx="3">
                  <c:v>170</c:v>
                </c:pt>
                <c:pt idx="4">
                  <c:v>154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Sheet2!$A$240</c:f>
              <c:strCache>
                <c:ptCount val="1"/>
                <c:pt idx="0">
                  <c:v>Mosaic IPA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Sheet2!$B$240:$F$240</c:f>
              <c:numCache>
                <c:formatCode>General</c:formatCode>
                <c:ptCount val="5"/>
                <c:pt idx="0">
                  <c:v>239</c:v>
                </c:pt>
                <c:pt idx="1">
                  <c:v>248</c:v>
                </c:pt>
                <c:pt idx="2">
                  <c:v>246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Sheet2!$A$241</c:f>
              <c:strCache>
                <c:ptCount val="1"/>
                <c:pt idx="0">
                  <c:v>Mocha Wednesday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Sheet2!$B$241:$F$241</c:f>
              <c:numCache>
                <c:formatCode>General</c:formatCode>
                <c:ptCount val="5"/>
                <c:pt idx="0">
                  <c:v>240</c:v>
                </c:pt>
                <c:pt idx="1">
                  <c:v>243</c:v>
                </c:pt>
                <c:pt idx="2">
                  <c:v>232</c:v>
                </c:pt>
                <c:pt idx="3">
                  <c:v>243</c:v>
                </c:pt>
                <c:pt idx="4">
                  <c:v>240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Sheet2!$A$242</c:f>
              <c:strCache>
                <c:ptCount val="1"/>
                <c:pt idx="0">
                  <c:v>Schneider Weisse Tap 6 Unser Aventinus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Sheet2!$B$242:$F$242</c:f>
              <c:numCache>
                <c:formatCode>General</c:formatCode>
                <c:ptCount val="5"/>
                <c:pt idx="0">
                  <c:v>241</c:v>
                </c:pt>
                <c:pt idx="1">
                  <c:v>250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Sheet2!$A$243</c:f>
              <c:strCache>
                <c:ptCount val="1"/>
                <c:pt idx="0">
                  <c:v>Allagash Cuvée D'Industrial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Sheet2!$B$243:$F$243</c:f>
              <c:numCache>
                <c:formatCode>General</c:formatCode>
                <c:ptCount val="5"/>
                <c:pt idx="0">
                  <c:v>242</c:v>
                </c:pt>
                <c:pt idx="1">
                  <c:v>221</c:v>
                </c:pt>
                <c:pt idx="2">
                  <c:v>211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Sheet2!$A$244</c:f>
              <c:strCache>
                <c:ptCount val="1"/>
                <c:pt idx="0">
                  <c:v>Furious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Sheet2!$B$244:$F$244</c:f>
              <c:numCache>
                <c:formatCode>General</c:formatCode>
                <c:ptCount val="5"/>
                <c:pt idx="0">
                  <c:v>243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Sheet2!$A$245</c:f>
              <c:strCache>
                <c:ptCount val="1"/>
                <c:pt idx="0">
                  <c:v>Luscious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Sheet2!$B$245:$F$245</c:f>
              <c:numCache>
                <c:formatCode>General</c:formatCode>
                <c:ptCount val="5"/>
                <c:pt idx="0">
                  <c:v>244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Sheet2!$A$246</c:f>
              <c:strCache>
                <c:ptCount val="1"/>
                <c:pt idx="0">
                  <c:v>Heavy Mettle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Sheet2!$B$246:$F$246</c:f>
              <c:numCache>
                <c:formatCode>General</c:formatCode>
                <c:ptCount val="5"/>
                <c:pt idx="0">
                  <c:v>245</c:v>
                </c:pt>
                <c:pt idx="1">
                  <c:v>226</c:v>
                </c:pt>
                <c:pt idx="2">
                  <c:v>239</c:v>
                </c:pt>
                <c:pt idx="3">
                  <c:v>135</c:v>
                </c:pt>
                <c:pt idx="4">
                  <c:v>122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Sheet2!$A$247</c:f>
              <c:strCache>
                <c:ptCount val="1"/>
                <c:pt idx="0">
                  <c:v>Grassroots Brother Soigné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Sheet2!$B$247:$F$247</c:f>
              <c:numCache>
                <c:formatCode>General</c:formatCode>
                <c:ptCount val="5"/>
                <c:pt idx="0">
                  <c:v>246</c:v>
                </c:pt>
                <c:pt idx="1">
                  <c:v>246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Sheet2!$A$248</c:f>
              <c:strCache>
                <c:ptCount val="1"/>
                <c:pt idx="0">
                  <c:v>Stone Xocoveza For The Holidays &amp; The New Year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Sheet2!$B$248:$F$248</c:f>
              <c:numCache>
                <c:formatCode>General</c:formatCode>
                <c:ptCount val="5"/>
                <c:pt idx="0">
                  <c:v>247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Sheet2!$A$249</c:f>
              <c:strCache>
                <c:ptCount val="1"/>
                <c:pt idx="0">
                  <c:v>Cuvee De Castleton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Sheet2!$B$249:$F$249</c:f>
              <c:numCache>
                <c:formatCode>General</c:formatCode>
                <c:ptCount val="5"/>
                <c:pt idx="0">
                  <c:v>248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Sheet2!$A$250</c:f>
              <c:strCache>
                <c:ptCount val="1"/>
                <c:pt idx="0">
                  <c:v>Allagash Coolship Red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Sheet2!$B$250:$F$250</c:f>
              <c:numCache>
                <c:formatCode>General</c:formatCode>
                <c:ptCount val="5"/>
                <c:pt idx="0">
                  <c:v>249</c:v>
                </c:pt>
                <c:pt idx="1">
                  <c:v>238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Sheet2!$A$251</c:f>
              <c:strCache>
                <c:ptCount val="1"/>
                <c:pt idx="0">
                  <c:v>Beer Geek Brunch Weasel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m/d/yyyy</c:formatCode>
                <c:ptCount val="5"/>
                <c:pt idx="0">
                  <c:v>42360</c:v>
                </c:pt>
                <c:pt idx="1">
                  <c:v>42392</c:v>
                </c:pt>
                <c:pt idx="2">
                  <c:v>42465</c:v>
                </c:pt>
                <c:pt idx="3">
                  <c:v>42523</c:v>
                </c:pt>
                <c:pt idx="4">
                  <c:v>42641</c:v>
                </c:pt>
              </c:numCache>
            </c:numRef>
          </c:cat>
          <c:val>
            <c:numRef>
              <c:f>Sheet2!$B$251:$F$251</c:f>
              <c:numCache>
                <c:formatCode>General</c:formatCode>
                <c:ptCount val="5"/>
                <c:pt idx="0">
                  <c:v>250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71712"/>
        <c:axId val="89985792"/>
      </c:lineChart>
      <c:dateAx>
        <c:axId val="89971712"/>
        <c:scaling>
          <c:orientation val="minMax"/>
        </c:scaling>
        <c:delete val="0"/>
        <c:axPos val="t"/>
        <c:numFmt formatCode="m/d/yyyy" sourceLinked="1"/>
        <c:majorTickMark val="out"/>
        <c:minorTickMark val="none"/>
        <c:tickLblPos val="nextTo"/>
        <c:crossAx val="89985792"/>
        <c:crosses val="autoZero"/>
        <c:auto val="1"/>
        <c:lblOffset val="100"/>
        <c:baseTimeUnit val="months"/>
      </c:dateAx>
      <c:valAx>
        <c:axId val="89985792"/>
        <c:scaling>
          <c:orientation val="maxMin"/>
          <c:max val="250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717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9</xdr:row>
      <xdr:rowOff>66675</xdr:rowOff>
    </xdr:from>
    <xdr:to>
      <xdr:col>25</xdr:col>
      <xdr:colOff>409575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4</xdr:row>
      <xdr:rowOff>0</xdr:rowOff>
    </xdr:from>
    <xdr:to>
      <xdr:col>42</xdr:col>
      <xdr:colOff>533401</xdr:colOff>
      <xdr:row>43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542925</xdr:colOff>
      <xdr:row>50</xdr:row>
      <xdr:rowOff>66675</xdr:rowOff>
    </xdr:from>
    <xdr:to>
      <xdr:col>42</xdr:col>
      <xdr:colOff>504826</xdr:colOff>
      <xdr:row>89</xdr:row>
      <xdr:rowOff>152399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561975</xdr:colOff>
      <xdr:row>104</xdr:row>
      <xdr:rowOff>76200</xdr:rowOff>
    </xdr:from>
    <xdr:to>
      <xdr:col>42</xdr:col>
      <xdr:colOff>523876</xdr:colOff>
      <xdr:row>143</xdr:row>
      <xdr:rowOff>161924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561975</xdr:colOff>
      <xdr:row>153</xdr:row>
      <xdr:rowOff>95250</xdr:rowOff>
    </xdr:from>
    <xdr:to>
      <xdr:col>42</xdr:col>
      <xdr:colOff>523876</xdr:colOff>
      <xdr:row>193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581025</xdr:colOff>
      <xdr:row>207</xdr:row>
      <xdr:rowOff>57150</xdr:rowOff>
    </xdr:from>
    <xdr:to>
      <xdr:col>42</xdr:col>
      <xdr:colOff>542926</xdr:colOff>
      <xdr:row>246</xdr:row>
      <xdr:rowOff>142874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9"/>
  <sheetViews>
    <sheetView workbookViewId="0">
      <selection activeCell="V39" sqref="V39"/>
    </sheetView>
  </sheetViews>
  <sheetFormatPr defaultRowHeight="12.75" x14ac:dyDescent="0.2"/>
  <cols>
    <col min="2" max="2" width="10.140625" style="1" bestFit="1" customWidth="1"/>
    <col min="9" max="9" width="10.140625" bestFit="1" customWidth="1"/>
    <col min="15" max="15" width="10.140625" bestFit="1" customWidth="1"/>
  </cols>
  <sheetData>
    <row r="1" spans="1:22" x14ac:dyDescent="0.2">
      <c r="A1" t="s">
        <v>331</v>
      </c>
      <c r="B1" s="1" t="s">
        <v>332</v>
      </c>
      <c r="C1" t="s">
        <v>333</v>
      </c>
      <c r="D1" t="s">
        <v>334</v>
      </c>
      <c r="H1" t="s">
        <v>331</v>
      </c>
      <c r="I1" s="1" t="s">
        <v>332</v>
      </c>
      <c r="J1" t="s">
        <v>333</v>
      </c>
      <c r="K1" t="s">
        <v>334</v>
      </c>
      <c r="N1" t="s">
        <v>331</v>
      </c>
      <c r="O1" s="1" t="s">
        <v>332</v>
      </c>
      <c r="P1" t="s">
        <v>333</v>
      </c>
      <c r="Q1" t="s">
        <v>334</v>
      </c>
    </row>
    <row r="2" spans="1:22" x14ac:dyDescent="0.2">
      <c r="A2">
        <v>1</v>
      </c>
      <c r="B2" s="1">
        <v>42641</v>
      </c>
      <c r="C2">
        <v>0</v>
      </c>
      <c r="D2">
        <v>0</v>
      </c>
      <c r="H2">
        <v>5</v>
      </c>
      <c r="I2" s="1">
        <v>42465</v>
      </c>
      <c r="J2">
        <v>-1</v>
      </c>
      <c r="K2">
        <v>173</v>
      </c>
      <c r="L2">
        <f>K2/J2</f>
        <v>-173</v>
      </c>
      <c r="N2">
        <v>1</v>
      </c>
      <c r="O2" s="1">
        <v>42641</v>
      </c>
      <c r="P2">
        <v>0</v>
      </c>
      <c r="Q2">
        <v>0</v>
      </c>
      <c r="U2" t="s">
        <v>335</v>
      </c>
      <c r="V2" t="s">
        <v>336</v>
      </c>
    </row>
    <row r="3" spans="1:22" x14ac:dyDescent="0.2">
      <c r="A3">
        <v>2</v>
      </c>
      <c r="B3" s="1">
        <v>42641</v>
      </c>
      <c r="C3">
        <v>0</v>
      </c>
      <c r="D3">
        <v>0</v>
      </c>
      <c r="H3">
        <v>6</v>
      </c>
      <c r="I3" s="1">
        <v>42465</v>
      </c>
      <c r="J3">
        <v>-5</v>
      </c>
      <c r="K3">
        <v>173</v>
      </c>
      <c r="L3">
        <f t="shared" ref="L3:L5" si="0">K3/J3</f>
        <v>-34.6</v>
      </c>
      <c r="N3">
        <v>2</v>
      </c>
      <c r="O3" s="1">
        <v>42641</v>
      </c>
      <c r="P3">
        <v>0</v>
      </c>
      <c r="Q3">
        <v>0</v>
      </c>
      <c r="U3">
        <v>129</v>
      </c>
      <c r="V3">
        <f t="shared" ref="V3:V8" si="1">COUNTIF($K$2:$K$196,U3)</f>
        <v>0</v>
      </c>
    </row>
    <row r="4" spans="1:22" x14ac:dyDescent="0.2">
      <c r="A4">
        <v>3</v>
      </c>
      <c r="B4" s="1">
        <v>42641</v>
      </c>
      <c r="C4">
        <v>0</v>
      </c>
      <c r="D4">
        <v>0</v>
      </c>
      <c r="H4">
        <v>7</v>
      </c>
      <c r="I4" s="1">
        <v>42360</v>
      </c>
      <c r="J4">
        <v>-7</v>
      </c>
      <c r="K4">
        <v>276</v>
      </c>
      <c r="L4">
        <f t="shared" si="0"/>
        <v>-39.428571428571431</v>
      </c>
      <c r="N4">
        <v>3</v>
      </c>
      <c r="O4" s="1">
        <v>42641</v>
      </c>
      <c r="P4">
        <v>0</v>
      </c>
      <c r="Q4">
        <v>0</v>
      </c>
      <c r="U4">
        <v>160</v>
      </c>
      <c r="V4">
        <f t="shared" si="1"/>
        <v>9</v>
      </c>
    </row>
    <row r="5" spans="1:22" x14ac:dyDescent="0.2">
      <c r="A5">
        <v>4</v>
      </c>
      <c r="B5" s="1">
        <v>42641</v>
      </c>
      <c r="C5">
        <v>0</v>
      </c>
      <c r="D5">
        <v>0</v>
      </c>
      <c r="H5">
        <v>8</v>
      </c>
      <c r="I5" s="1">
        <v>42360</v>
      </c>
      <c r="J5">
        <v>-7</v>
      </c>
      <c r="K5">
        <v>276</v>
      </c>
      <c r="L5">
        <f t="shared" si="0"/>
        <v>-39.428571428571431</v>
      </c>
      <c r="N5">
        <v>4</v>
      </c>
      <c r="O5" s="1">
        <v>42641</v>
      </c>
      <c r="P5">
        <v>0</v>
      </c>
      <c r="Q5">
        <v>0</v>
      </c>
      <c r="U5">
        <v>116</v>
      </c>
      <c r="V5">
        <f t="shared" si="1"/>
        <v>11</v>
      </c>
    </row>
    <row r="6" spans="1:22" x14ac:dyDescent="0.2">
      <c r="A6">
        <v>5</v>
      </c>
      <c r="B6" s="1">
        <v>42465</v>
      </c>
      <c r="C6">
        <v>-1</v>
      </c>
      <c r="D6">
        <v>173</v>
      </c>
      <c r="H6">
        <v>8</v>
      </c>
      <c r="I6" s="1">
        <v>42392</v>
      </c>
      <c r="J6">
        <v>-251</v>
      </c>
      <c r="K6">
        <v>245</v>
      </c>
      <c r="L6" t="str">
        <f>IF(J6&gt;-250,K6/J6,"")</f>
        <v/>
      </c>
      <c r="N6">
        <v>7</v>
      </c>
      <c r="O6" s="1">
        <v>42465</v>
      </c>
      <c r="P6">
        <v>0</v>
      </c>
      <c r="Q6">
        <v>173</v>
      </c>
      <c r="U6">
        <v>173</v>
      </c>
      <c r="V6">
        <f t="shared" si="1"/>
        <v>16</v>
      </c>
    </row>
    <row r="7" spans="1:22" x14ac:dyDescent="0.2">
      <c r="A7">
        <v>6</v>
      </c>
      <c r="B7" s="1">
        <v>42465</v>
      </c>
      <c r="C7">
        <v>-5</v>
      </c>
      <c r="D7">
        <v>173</v>
      </c>
      <c r="H7">
        <v>9</v>
      </c>
      <c r="I7" s="1">
        <v>42392</v>
      </c>
      <c r="J7">
        <v>-7</v>
      </c>
      <c r="K7">
        <v>245</v>
      </c>
      <c r="L7">
        <f t="shared" ref="L7:L70" si="2">IF(J7&gt;-250,K7/J7,"")</f>
        <v>-35</v>
      </c>
      <c r="N7">
        <v>65</v>
      </c>
      <c r="O7" s="1">
        <v>42641</v>
      </c>
      <c r="P7">
        <v>0</v>
      </c>
      <c r="Q7">
        <v>0</v>
      </c>
      <c r="U7">
        <v>245</v>
      </c>
      <c r="V7">
        <f t="shared" si="1"/>
        <v>33</v>
      </c>
    </row>
    <row r="8" spans="1:22" x14ac:dyDescent="0.2">
      <c r="A8">
        <v>7</v>
      </c>
      <c r="B8" s="1">
        <v>42360</v>
      </c>
      <c r="C8">
        <v>-7</v>
      </c>
      <c r="D8">
        <v>276</v>
      </c>
      <c r="H8">
        <v>11</v>
      </c>
      <c r="I8" s="1">
        <v>42360</v>
      </c>
      <c r="J8">
        <v>-6</v>
      </c>
      <c r="K8">
        <v>276</v>
      </c>
      <c r="L8">
        <f t="shared" si="2"/>
        <v>-46</v>
      </c>
      <c r="N8">
        <v>31</v>
      </c>
      <c r="O8" s="1">
        <v>42641</v>
      </c>
      <c r="P8">
        <v>0</v>
      </c>
      <c r="Q8">
        <v>0</v>
      </c>
      <c r="U8">
        <v>276</v>
      </c>
      <c r="V8">
        <f t="shared" si="1"/>
        <v>124</v>
      </c>
    </row>
    <row r="9" spans="1:22" x14ac:dyDescent="0.2">
      <c r="A9">
        <v>8</v>
      </c>
      <c r="B9" s="1">
        <v>42360</v>
      </c>
      <c r="C9">
        <v>-7</v>
      </c>
      <c r="D9">
        <v>276</v>
      </c>
      <c r="H9">
        <v>12</v>
      </c>
      <c r="I9" s="1">
        <v>42360</v>
      </c>
      <c r="J9">
        <v>-9</v>
      </c>
      <c r="K9">
        <v>276</v>
      </c>
      <c r="L9">
        <f t="shared" si="2"/>
        <v>-30.666666666666668</v>
      </c>
      <c r="N9">
        <v>52</v>
      </c>
      <c r="O9" s="1">
        <v>42641</v>
      </c>
      <c r="P9">
        <v>0</v>
      </c>
      <c r="Q9">
        <v>0</v>
      </c>
    </row>
    <row r="10" spans="1:22" x14ac:dyDescent="0.2">
      <c r="A10">
        <v>8</v>
      </c>
      <c r="B10" s="1">
        <v>42392</v>
      </c>
      <c r="C10">
        <v>-251</v>
      </c>
      <c r="D10">
        <v>245</v>
      </c>
      <c r="H10">
        <v>14</v>
      </c>
      <c r="I10" s="1">
        <v>42360</v>
      </c>
      <c r="J10">
        <v>-5</v>
      </c>
      <c r="K10">
        <v>276</v>
      </c>
      <c r="L10">
        <f t="shared" si="2"/>
        <v>-55.2</v>
      </c>
      <c r="N10">
        <v>55</v>
      </c>
      <c r="O10" s="1">
        <v>42641</v>
      </c>
      <c r="P10">
        <v>0</v>
      </c>
      <c r="Q10">
        <v>0</v>
      </c>
    </row>
    <row r="11" spans="1:22" x14ac:dyDescent="0.2">
      <c r="A11">
        <v>9</v>
      </c>
      <c r="B11" s="1">
        <v>42392</v>
      </c>
      <c r="C11">
        <v>-7</v>
      </c>
      <c r="D11">
        <v>245</v>
      </c>
      <c r="H11">
        <v>15</v>
      </c>
      <c r="I11" s="1">
        <v>42360</v>
      </c>
      <c r="J11">
        <v>-9</v>
      </c>
      <c r="K11">
        <v>276</v>
      </c>
      <c r="L11">
        <f t="shared" si="2"/>
        <v>-30.666666666666668</v>
      </c>
      <c r="N11">
        <v>95</v>
      </c>
      <c r="O11" s="1">
        <v>42641</v>
      </c>
      <c r="P11">
        <v>0</v>
      </c>
      <c r="Q11">
        <v>0</v>
      </c>
    </row>
    <row r="12" spans="1:22" x14ac:dyDescent="0.2">
      <c r="A12">
        <v>11</v>
      </c>
      <c r="B12" s="1">
        <v>42360</v>
      </c>
      <c r="C12">
        <v>-6</v>
      </c>
      <c r="D12">
        <v>276</v>
      </c>
      <c r="H12">
        <v>16</v>
      </c>
      <c r="I12" s="1">
        <v>42360</v>
      </c>
      <c r="J12">
        <v>-10</v>
      </c>
      <c r="K12">
        <v>276</v>
      </c>
      <c r="L12">
        <f t="shared" si="2"/>
        <v>-27.6</v>
      </c>
      <c r="N12">
        <v>105</v>
      </c>
      <c r="O12" s="1">
        <v>42641</v>
      </c>
      <c r="P12">
        <v>0</v>
      </c>
      <c r="Q12">
        <v>0</v>
      </c>
    </row>
    <row r="13" spans="1:22" x14ac:dyDescent="0.2">
      <c r="A13">
        <v>12</v>
      </c>
      <c r="B13" s="1">
        <v>42360</v>
      </c>
      <c r="C13">
        <v>-9</v>
      </c>
      <c r="D13">
        <v>276</v>
      </c>
      <c r="H13">
        <v>17</v>
      </c>
      <c r="I13" s="1">
        <v>42360</v>
      </c>
      <c r="J13">
        <v>-6</v>
      </c>
      <c r="K13">
        <v>276</v>
      </c>
      <c r="L13">
        <f t="shared" si="2"/>
        <v>-46</v>
      </c>
      <c r="N13">
        <v>64</v>
      </c>
      <c r="O13" s="1">
        <v>42641</v>
      </c>
      <c r="P13">
        <v>0</v>
      </c>
      <c r="Q13">
        <v>0</v>
      </c>
    </row>
    <row r="14" spans="1:22" x14ac:dyDescent="0.2">
      <c r="A14">
        <v>7</v>
      </c>
      <c r="B14" s="1">
        <v>42465</v>
      </c>
      <c r="C14">
        <v>0</v>
      </c>
      <c r="D14">
        <v>173</v>
      </c>
      <c r="H14">
        <v>17</v>
      </c>
      <c r="I14" s="1">
        <v>42392</v>
      </c>
      <c r="J14">
        <v>-5</v>
      </c>
      <c r="K14">
        <v>245</v>
      </c>
      <c r="L14">
        <f t="shared" si="2"/>
        <v>-49</v>
      </c>
      <c r="N14">
        <v>89</v>
      </c>
      <c r="O14" s="1">
        <v>42641</v>
      </c>
      <c r="P14">
        <v>0</v>
      </c>
      <c r="Q14">
        <v>0</v>
      </c>
    </row>
    <row r="15" spans="1:22" x14ac:dyDescent="0.2">
      <c r="A15">
        <v>14</v>
      </c>
      <c r="B15" s="1">
        <v>42360</v>
      </c>
      <c r="C15">
        <v>-5</v>
      </c>
      <c r="D15">
        <v>276</v>
      </c>
      <c r="H15">
        <v>19</v>
      </c>
      <c r="I15" s="1">
        <v>42360</v>
      </c>
      <c r="J15">
        <v>-13</v>
      </c>
      <c r="K15">
        <v>276</v>
      </c>
      <c r="L15">
        <f t="shared" si="2"/>
        <v>-21.23076923076923</v>
      </c>
      <c r="N15">
        <v>43</v>
      </c>
      <c r="O15" s="1">
        <v>42392</v>
      </c>
      <c r="P15">
        <v>0</v>
      </c>
      <c r="Q15">
        <v>245</v>
      </c>
    </row>
    <row r="16" spans="1:22" x14ac:dyDescent="0.2">
      <c r="A16">
        <v>15</v>
      </c>
      <c r="B16" s="1">
        <v>42360</v>
      </c>
      <c r="C16">
        <v>-9</v>
      </c>
      <c r="D16">
        <v>276</v>
      </c>
      <c r="H16">
        <v>20</v>
      </c>
      <c r="I16" s="1">
        <v>42360</v>
      </c>
      <c r="J16">
        <v>-13</v>
      </c>
      <c r="K16">
        <v>276</v>
      </c>
      <c r="L16">
        <f t="shared" si="2"/>
        <v>-21.23076923076923</v>
      </c>
      <c r="N16">
        <v>158</v>
      </c>
      <c r="O16" s="1">
        <v>42641</v>
      </c>
      <c r="P16">
        <v>0</v>
      </c>
      <c r="Q16">
        <v>0</v>
      </c>
    </row>
    <row r="17" spans="1:17" x14ac:dyDescent="0.2">
      <c r="A17">
        <v>16</v>
      </c>
      <c r="B17" s="1">
        <v>42360</v>
      </c>
      <c r="C17">
        <v>-10</v>
      </c>
      <c r="D17">
        <v>276</v>
      </c>
      <c r="H17">
        <v>17</v>
      </c>
      <c r="I17" s="1">
        <v>42465</v>
      </c>
      <c r="J17">
        <v>-3</v>
      </c>
      <c r="K17">
        <v>173</v>
      </c>
      <c r="L17">
        <f t="shared" si="2"/>
        <v>-57.666666666666664</v>
      </c>
      <c r="N17">
        <v>78</v>
      </c>
      <c r="O17" s="1">
        <v>42641</v>
      </c>
      <c r="P17">
        <v>0</v>
      </c>
      <c r="Q17">
        <v>0</v>
      </c>
    </row>
    <row r="18" spans="1:17" x14ac:dyDescent="0.2">
      <c r="A18">
        <v>17</v>
      </c>
      <c r="B18" s="1">
        <v>42360</v>
      </c>
      <c r="C18">
        <v>-6</v>
      </c>
      <c r="D18">
        <v>276</v>
      </c>
      <c r="H18">
        <v>15</v>
      </c>
      <c r="I18" s="1">
        <v>42392</v>
      </c>
      <c r="J18">
        <v>-3</v>
      </c>
      <c r="K18">
        <v>245</v>
      </c>
      <c r="L18">
        <f t="shared" si="2"/>
        <v>-81.666666666666671</v>
      </c>
      <c r="N18">
        <v>108</v>
      </c>
      <c r="O18" s="1">
        <v>42641</v>
      </c>
      <c r="P18">
        <v>0</v>
      </c>
      <c r="Q18">
        <v>0</v>
      </c>
    </row>
    <row r="19" spans="1:17" x14ac:dyDescent="0.2">
      <c r="A19">
        <v>17</v>
      </c>
      <c r="B19" s="1">
        <v>42392</v>
      </c>
      <c r="C19">
        <v>-5</v>
      </c>
      <c r="D19">
        <v>245</v>
      </c>
      <c r="H19">
        <v>23</v>
      </c>
      <c r="I19" s="1">
        <v>42360</v>
      </c>
      <c r="J19">
        <v>-251</v>
      </c>
      <c r="K19">
        <v>276</v>
      </c>
      <c r="L19" t="str">
        <f t="shared" si="2"/>
        <v/>
      </c>
      <c r="N19">
        <v>154</v>
      </c>
      <c r="O19" s="1">
        <v>42641</v>
      </c>
      <c r="P19">
        <v>0</v>
      </c>
      <c r="Q19">
        <v>0</v>
      </c>
    </row>
    <row r="20" spans="1:17" x14ac:dyDescent="0.2">
      <c r="A20">
        <v>19</v>
      </c>
      <c r="B20" s="1">
        <v>42360</v>
      </c>
      <c r="C20">
        <v>-13</v>
      </c>
      <c r="D20">
        <v>276</v>
      </c>
      <c r="H20">
        <v>24</v>
      </c>
      <c r="I20" s="1">
        <v>42360</v>
      </c>
      <c r="J20">
        <v>-15</v>
      </c>
      <c r="K20">
        <v>276</v>
      </c>
      <c r="L20">
        <f t="shared" si="2"/>
        <v>-18.399999999999999</v>
      </c>
      <c r="N20">
        <v>122</v>
      </c>
      <c r="O20" s="1">
        <v>42641</v>
      </c>
      <c r="P20">
        <v>0</v>
      </c>
      <c r="Q20">
        <v>0</v>
      </c>
    </row>
    <row r="21" spans="1:17" x14ac:dyDescent="0.2">
      <c r="A21">
        <v>20</v>
      </c>
      <c r="B21" s="1">
        <v>42360</v>
      </c>
      <c r="C21">
        <v>-13</v>
      </c>
      <c r="D21">
        <v>276</v>
      </c>
      <c r="H21">
        <v>25</v>
      </c>
      <c r="I21" s="1">
        <v>42360</v>
      </c>
      <c r="J21">
        <v>-11</v>
      </c>
      <c r="K21">
        <v>276</v>
      </c>
      <c r="L21">
        <f t="shared" si="2"/>
        <v>-25.09090909090909</v>
      </c>
      <c r="N21">
        <v>10</v>
      </c>
      <c r="O21" s="1">
        <v>42641</v>
      </c>
      <c r="P21">
        <v>0</v>
      </c>
      <c r="Q21">
        <v>0</v>
      </c>
    </row>
    <row r="22" spans="1:17" x14ac:dyDescent="0.2">
      <c r="A22">
        <v>17</v>
      </c>
      <c r="B22" s="1">
        <v>42465</v>
      </c>
      <c r="C22">
        <v>-3</v>
      </c>
      <c r="D22">
        <v>173</v>
      </c>
      <c r="H22">
        <v>26</v>
      </c>
      <c r="I22" s="1">
        <v>42360</v>
      </c>
      <c r="J22">
        <v>-2</v>
      </c>
      <c r="K22">
        <v>276</v>
      </c>
      <c r="L22">
        <f t="shared" si="2"/>
        <v>-138</v>
      </c>
      <c r="N22">
        <v>27</v>
      </c>
      <c r="O22" s="1">
        <v>42641</v>
      </c>
      <c r="P22">
        <v>0</v>
      </c>
      <c r="Q22">
        <v>0</v>
      </c>
    </row>
    <row r="23" spans="1:17" x14ac:dyDescent="0.2">
      <c r="A23">
        <v>15</v>
      </c>
      <c r="B23" s="1">
        <v>42392</v>
      </c>
      <c r="C23">
        <v>-3</v>
      </c>
      <c r="D23">
        <v>245</v>
      </c>
      <c r="H23">
        <v>16</v>
      </c>
      <c r="I23" s="1">
        <v>42392</v>
      </c>
      <c r="J23">
        <v>-251</v>
      </c>
      <c r="K23">
        <v>245</v>
      </c>
      <c r="L23" t="str">
        <f t="shared" si="2"/>
        <v/>
      </c>
      <c r="N23">
        <v>247</v>
      </c>
      <c r="O23" s="1">
        <v>42641</v>
      </c>
      <c r="P23">
        <v>0</v>
      </c>
      <c r="Q23">
        <v>0</v>
      </c>
    </row>
    <row r="24" spans="1:17" x14ac:dyDescent="0.2">
      <c r="A24">
        <v>23</v>
      </c>
      <c r="B24" s="1">
        <v>42360</v>
      </c>
      <c r="C24">
        <v>-251</v>
      </c>
      <c r="D24">
        <v>276</v>
      </c>
      <c r="H24">
        <v>22</v>
      </c>
      <c r="I24" s="1">
        <v>42523</v>
      </c>
      <c r="J24">
        <v>-7</v>
      </c>
      <c r="K24">
        <v>116</v>
      </c>
      <c r="L24">
        <f t="shared" si="2"/>
        <v>-16.571428571428573</v>
      </c>
      <c r="N24">
        <v>8</v>
      </c>
      <c r="O24" s="1">
        <v>42465</v>
      </c>
      <c r="P24">
        <v>0</v>
      </c>
      <c r="Q24">
        <v>173</v>
      </c>
    </row>
    <row r="25" spans="1:17" x14ac:dyDescent="0.2">
      <c r="A25">
        <v>24</v>
      </c>
      <c r="B25" s="1">
        <v>42360</v>
      </c>
      <c r="C25">
        <v>-15</v>
      </c>
      <c r="D25">
        <v>276</v>
      </c>
      <c r="H25">
        <v>29</v>
      </c>
      <c r="I25" s="1">
        <v>42360</v>
      </c>
      <c r="J25">
        <v>-1</v>
      </c>
      <c r="K25">
        <v>276</v>
      </c>
      <c r="L25">
        <f t="shared" si="2"/>
        <v>-276</v>
      </c>
      <c r="N25">
        <v>9</v>
      </c>
      <c r="O25" s="1">
        <v>42641</v>
      </c>
      <c r="P25">
        <v>0</v>
      </c>
      <c r="Q25">
        <v>0</v>
      </c>
    </row>
    <row r="26" spans="1:17" x14ac:dyDescent="0.2">
      <c r="A26">
        <v>25</v>
      </c>
      <c r="B26" s="1">
        <v>42360</v>
      </c>
      <c r="C26">
        <v>-11</v>
      </c>
      <c r="D26">
        <v>276</v>
      </c>
      <c r="H26">
        <v>30</v>
      </c>
      <c r="I26" s="1">
        <v>42360</v>
      </c>
      <c r="J26">
        <v>-7</v>
      </c>
      <c r="K26">
        <v>276</v>
      </c>
      <c r="L26">
        <f t="shared" si="2"/>
        <v>-39.428571428571431</v>
      </c>
      <c r="N26">
        <v>34</v>
      </c>
      <c r="O26" s="1">
        <v>42641</v>
      </c>
      <c r="P26">
        <v>0</v>
      </c>
      <c r="Q26">
        <v>0</v>
      </c>
    </row>
    <row r="27" spans="1:17" x14ac:dyDescent="0.2">
      <c r="A27">
        <v>26</v>
      </c>
      <c r="B27" s="1">
        <v>42360</v>
      </c>
      <c r="C27">
        <v>-2</v>
      </c>
      <c r="D27">
        <v>276</v>
      </c>
      <c r="H27">
        <v>31</v>
      </c>
      <c r="I27" s="1">
        <v>42360</v>
      </c>
      <c r="J27">
        <v>-22</v>
      </c>
      <c r="K27">
        <v>276</v>
      </c>
      <c r="L27">
        <f t="shared" si="2"/>
        <v>-12.545454545454545</v>
      </c>
      <c r="N27">
        <v>38</v>
      </c>
      <c r="O27" s="1">
        <v>42523</v>
      </c>
      <c r="P27">
        <v>0</v>
      </c>
      <c r="Q27">
        <v>116</v>
      </c>
    </row>
    <row r="28" spans="1:17" x14ac:dyDescent="0.2">
      <c r="A28">
        <v>16</v>
      </c>
      <c r="B28" s="1">
        <v>42392</v>
      </c>
      <c r="C28">
        <v>-251</v>
      </c>
      <c r="D28">
        <v>245</v>
      </c>
      <c r="H28">
        <v>32</v>
      </c>
      <c r="I28" s="1">
        <v>42360</v>
      </c>
      <c r="J28">
        <v>-8</v>
      </c>
      <c r="K28">
        <v>276</v>
      </c>
      <c r="L28">
        <f t="shared" si="2"/>
        <v>-34.5</v>
      </c>
      <c r="N28">
        <v>79</v>
      </c>
      <c r="O28" s="1">
        <v>42641</v>
      </c>
      <c r="P28">
        <v>0</v>
      </c>
      <c r="Q28">
        <v>0</v>
      </c>
    </row>
    <row r="29" spans="1:17" x14ac:dyDescent="0.2">
      <c r="A29">
        <v>22</v>
      </c>
      <c r="B29" s="1">
        <v>42523</v>
      </c>
      <c r="C29">
        <v>-7</v>
      </c>
      <c r="D29">
        <v>116</v>
      </c>
      <c r="H29">
        <v>33</v>
      </c>
      <c r="I29" s="1">
        <v>42360</v>
      </c>
      <c r="J29">
        <v>-8</v>
      </c>
      <c r="K29">
        <v>276</v>
      </c>
      <c r="L29">
        <f t="shared" si="2"/>
        <v>-34.5</v>
      </c>
      <c r="N29">
        <v>168</v>
      </c>
      <c r="O29" s="1">
        <v>42641</v>
      </c>
      <c r="P29">
        <v>0</v>
      </c>
      <c r="Q29">
        <v>0</v>
      </c>
    </row>
    <row r="30" spans="1:17" x14ac:dyDescent="0.2">
      <c r="A30">
        <v>29</v>
      </c>
      <c r="B30" s="1">
        <v>42360</v>
      </c>
      <c r="C30">
        <v>-1</v>
      </c>
      <c r="D30">
        <v>276</v>
      </c>
      <c r="H30">
        <v>34</v>
      </c>
      <c r="I30" s="1">
        <v>42360</v>
      </c>
      <c r="J30">
        <v>-251</v>
      </c>
      <c r="K30">
        <v>276</v>
      </c>
      <c r="L30" t="str">
        <f t="shared" si="2"/>
        <v/>
      </c>
      <c r="N30">
        <v>152</v>
      </c>
      <c r="O30" s="1">
        <v>42641</v>
      </c>
      <c r="P30">
        <v>0</v>
      </c>
      <c r="Q30">
        <v>0</v>
      </c>
    </row>
    <row r="31" spans="1:17" x14ac:dyDescent="0.2">
      <c r="A31">
        <v>30</v>
      </c>
      <c r="B31" s="1">
        <v>42360</v>
      </c>
      <c r="C31">
        <v>-7</v>
      </c>
      <c r="D31">
        <v>276</v>
      </c>
      <c r="H31">
        <v>35</v>
      </c>
      <c r="I31" s="1">
        <v>42360</v>
      </c>
      <c r="J31">
        <v>-13</v>
      </c>
      <c r="K31">
        <v>276</v>
      </c>
      <c r="L31">
        <f t="shared" si="2"/>
        <v>-21.23076923076923</v>
      </c>
      <c r="N31">
        <v>197</v>
      </c>
      <c r="O31" s="1">
        <v>42641</v>
      </c>
      <c r="P31">
        <v>0</v>
      </c>
      <c r="Q31">
        <v>0</v>
      </c>
    </row>
    <row r="32" spans="1:17" x14ac:dyDescent="0.2">
      <c r="A32">
        <v>31</v>
      </c>
      <c r="B32" s="1">
        <v>42360</v>
      </c>
      <c r="C32">
        <v>-22</v>
      </c>
      <c r="D32">
        <v>276</v>
      </c>
      <c r="H32">
        <v>36</v>
      </c>
      <c r="I32" s="1">
        <v>42360</v>
      </c>
      <c r="J32">
        <v>-9</v>
      </c>
      <c r="K32">
        <v>276</v>
      </c>
      <c r="L32">
        <f t="shared" si="2"/>
        <v>-30.666666666666668</v>
      </c>
      <c r="N32">
        <v>236</v>
      </c>
      <c r="O32" s="1">
        <v>42641</v>
      </c>
      <c r="P32">
        <v>0</v>
      </c>
      <c r="Q32">
        <v>0</v>
      </c>
    </row>
    <row r="33" spans="1:17" x14ac:dyDescent="0.2">
      <c r="A33">
        <v>32</v>
      </c>
      <c r="B33" s="1">
        <v>42360</v>
      </c>
      <c r="C33">
        <v>-8</v>
      </c>
      <c r="D33">
        <v>276</v>
      </c>
      <c r="H33">
        <v>37</v>
      </c>
      <c r="I33" s="1">
        <v>42360</v>
      </c>
      <c r="J33">
        <v>-9</v>
      </c>
      <c r="K33">
        <v>276</v>
      </c>
      <c r="L33">
        <f t="shared" si="2"/>
        <v>-30.666666666666668</v>
      </c>
      <c r="N33">
        <v>5</v>
      </c>
      <c r="O33" s="1">
        <v>42523</v>
      </c>
      <c r="P33">
        <v>0</v>
      </c>
      <c r="Q33">
        <v>116</v>
      </c>
    </row>
    <row r="34" spans="1:17" x14ac:dyDescent="0.2">
      <c r="A34">
        <v>33</v>
      </c>
      <c r="B34" s="1">
        <v>42360</v>
      </c>
      <c r="C34">
        <v>-8</v>
      </c>
      <c r="D34">
        <v>276</v>
      </c>
      <c r="H34">
        <v>33</v>
      </c>
      <c r="I34" s="1">
        <v>42465</v>
      </c>
      <c r="J34">
        <v>-2</v>
      </c>
      <c r="K34">
        <v>173</v>
      </c>
      <c r="L34">
        <f t="shared" si="2"/>
        <v>-86.5</v>
      </c>
      <c r="N34">
        <v>12</v>
      </c>
      <c r="O34" s="1">
        <v>42523</v>
      </c>
      <c r="P34">
        <v>0</v>
      </c>
      <c r="Q34">
        <v>116</v>
      </c>
    </row>
    <row r="35" spans="1:17" x14ac:dyDescent="0.2">
      <c r="A35">
        <v>34</v>
      </c>
      <c r="B35" s="1">
        <v>42360</v>
      </c>
      <c r="C35">
        <v>-251</v>
      </c>
      <c r="D35">
        <v>276</v>
      </c>
      <c r="H35">
        <v>39</v>
      </c>
      <c r="I35" s="1">
        <v>42360</v>
      </c>
      <c r="J35">
        <v>-11</v>
      </c>
      <c r="K35">
        <v>276</v>
      </c>
      <c r="L35">
        <f t="shared" si="2"/>
        <v>-25.09090909090909</v>
      </c>
      <c r="N35">
        <v>106</v>
      </c>
      <c r="O35" s="1">
        <v>42641</v>
      </c>
      <c r="P35">
        <v>0</v>
      </c>
      <c r="Q35">
        <v>0</v>
      </c>
    </row>
    <row r="36" spans="1:17" x14ac:dyDescent="0.2">
      <c r="A36">
        <v>35</v>
      </c>
      <c r="B36" s="1">
        <v>42360</v>
      </c>
      <c r="C36">
        <v>-13</v>
      </c>
      <c r="D36">
        <v>276</v>
      </c>
      <c r="H36">
        <v>40</v>
      </c>
      <c r="I36" s="1">
        <v>42360</v>
      </c>
      <c r="J36">
        <v>-16</v>
      </c>
      <c r="K36">
        <v>276</v>
      </c>
      <c r="L36">
        <f t="shared" si="2"/>
        <v>-17.25</v>
      </c>
      <c r="N36">
        <v>74</v>
      </c>
      <c r="O36" s="1">
        <v>42641</v>
      </c>
      <c r="P36">
        <v>0</v>
      </c>
      <c r="Q36">
        <v>0</v>
      </c>
    </row>
    <row r="37" spans="1:17" x14ac:dyDescent="0.2">
      <c r="A37">
        <v>36</v>
      </c>
      <c r="B37" s="1">
        <v>42360</v>
      </c>
      <c r="C37">
        <v>-9</v>
      </c>
      <c r="D37">
        <v>276</v>
      </c>
      <c r="H37">
        <v>41</v>
      </c>
      <c r="I37" s="1">
        <v>42360</v>
      </c>
      <c r="J37">
        <v>-20</v>
      </c>
      <c r="K37">
        <v>276</v>
      </c>
      <c r="L37">
        <f t="shared" si="2"/>
        <v>-13.8</v>
      </c>
      <c r="N37">
        <v>25</v>
      </c>
      <c r="O37" s="1">
        <v>42641</v>
      </c>
      <c r="P37">
        <v>0</v>
      </c>
      <c r="Q37">
        <v>0</v>
      </c>
    </row>
    <row r="38" spans="1:17" x14ac:dyDescent="0.2">
      <c r="A38">
        <v>37</v>
      </c>
      <c r="B38" s="1">
        <v>42360</v>
      </c>
      <c r="C38">
        <v>-9</v>
      </c>
      <c r="D38">
        <v>276</v>
      </c>
      <c r="H38">
        <v>42</v>
      </c>
      <c r="I38" s="1">
        <v>42360</v>
      </c>
      <c r="J38">
        <v>-17</v>
      </c>
      <c r="K38">
        <v>276</v>
      </c>
      <c r="L38">
        <f t="shared" si="2"/>
        <v>-16.235294117647058</v>
      </c>
      <c r="N38">
        <v>163</v>
      </c>
      <c r="O38" s="1">
        <v>42641</v>
      </c>
      <c r="P38">
        <v>0</v>
      </c>
      <c r="Q38">
        <v>0</v>
      </c>
    </row>
    <row r="39" spans="1:17" x14ac:dyDescent="0.2">
      <c r="A39">
        <v>33</v>
      </c>
      <c r="B39" s="1">
        <v>42465</v>
      </c>
      <c r="C39">
        <v>-2</v>
      </c>
      <c r="D39">
        <v>173</v>
      </c>
      <c r="H39">
        <v>43</v>
      </c>
      <c r="I39" s="1">
        <v>42360</v>
      </c>
      <c r="J39">
        <v>-26</v>
      </c>
      <c r="K39">
        <v>276</v>
      </c>
      <c r="L39">
        <f t="shared" si="2"/>
        <v>-10.615384615384615</v>
      </c>
      <c r="N39">
        <v>166</v>
      </c>
      <c r="O39" s="1">
        <v>42641</v>
      </c>
      <c r="P39">
        <v>0</v>
      </c>
      <c r="Q39">
        <v>0</v>
      </c>
    </row>
    <row r="40" spans="1:17" x14ac:dyDescent="0.2">
      <c r="A40">
        <v>39</v>
      </c>
      <c r="B40" s="1">
        <v>42360</v>
      </c>
      <c r="C40">
        <v>-11</v>
      </c>
      <c r="D40">
        <v>276</v>
      </c>
      <c r="H40">
        <v>36</v>
      </c>
      <c r="I40" s="1">
        <v>42465</v>
      </c>
      <c r="J40">
        <v>-6</v>
      </c>
      <c r="K40">
        <v>173</v>
      </c>
      <c r="L40">
        <f t="shared" si="2"/>
        <v>-28.833333333333332</v>
      </c>
      <c r="N40">
        <v>184</v>
      </c>
      <c r="O40" s="1">
        <v>42641</v>
      </c>
      <c r="P40">
        <v>0</v>
      </c>
      <c r="Q40">
        <v>0</v>
      </c>
    </row>
    <row r="41" spans="1:17" x14ac:dyDescent="0.2">
      <c r="A41">
        <v>40</v>
      </c>
      <c r="B41" s="1">
        <v>42360</v>
      </c>
      <c r="C41">
        <v>-16</v>
      </c>
      <c r="D41">
        <v>276</v>
      </c>
      <c r="H41">
        <v>45</v>
      </c>
      <c r="I41" s="1">
        <v>42360</v>
      </c>
      <c r="J41">
        <v>-23</v>
      </c>
      <c r="K41">
        <v>276</v>
      </c>
      <c r="L41">
        <f t="shared" si="2"/>
        <v>-12</v>
      </c>
      <c r="N41">
        <v>203</v>
      </c>
      <c r="O41" s="1">
        <v>42641</v>
      </c>
      <c r="P41">
        <v>0</v>
      </c>
      <c r="Q41">
        <v>0</v>
      </c>
    </row>
    <row r="42" spans="1:17" x14ac:dyDescent="0.2">
      <c r="A42">
        <v>41</v>
      </c>
      <c r="B42" s="1">
        <v>42360</v>
      </c>
      <c r="C42">
        <v>-20</v>
      </c>
      <c r="D42">
        <v>276</v>
      </c>
      <c r="H42">
        <v>46</v>
      </c>
      <c r="I42" s="1">
        <v>42360</v>
      </c>
      <c r="J42">
        <v>-30</v>
      </c>
      <c r="K42">
        <v>276</v>
      </c>
      <c r="L42">
        <f t="shared" si="2"/>
        <v>-9.1999999999999993</v>
      </c>
      <c r="N42">
        <v>136</v>
      </c>
      <c r="O42" s="1">
        <v>42641</v>
      </c>
      <c r="P42">
        <v>0</v>
      </c>
      <c r="Q42">
        <v>0</v>
      </c>
    </row>
    <row r="43" spans="1:17" x14ac:dyDescent="0.2">
      <c r="A43">
        <v>42</v>
      </c>
      <c r="B43" s="1">
        <v>42360</v>
      </c>
      <c r="C43">
        <v>-17</v>
      </c>
      <c r="D43">
        <v>276</v>
      </c>
      <c r="H43">
        <v>47</v>
      </c>
      <c r="I43" s="1">
        <v>42360</v>
      </c>
      <c r="J43">
        <v>-15</v>
      </c>
      <c r="K43">
        <v>276</v>
      </c>
      <c r="L43">
        <f t="shared" si="2"/>
        <v>-18.399999999999999</v>
      </c>
      <c r="N43">
        <v>238</v>
      </c>
      <c r="O43" s="1">
        <v>42523</v>
      </c>
      <c r="P43">
        <v>0</v>
      </c>
      <c r="Q43">
        <v>116</v>
      </c>
    </row>
    <row r="44" spans="1:17" x14ac:dyDescent="0.2">
      <c r="A44">
        <v>43</v>
      </c>
      <c r="B44" s="1">
        <v>42360</v>
      </c>
      <c r="C44">
        <v>-26</v>
      </c>
      <c r="D44">
        <v>276</v>
      </c>
      <c r="H44">
        <v>48</v>
      </c>
      <c r="I44" s="1">
        <v>42360</v>
      </c>
      <c r="J44">
        <v>-23</v>
      </c>
      <c r="K44">
        <v>276</v>
      </c>
      <c r="L44">
        <f t="shared" si="2"/>
        <v>-12</v>
      </c>
      <c r="N44">
        <v>153</v>
      </c>
      <c r="O44" s="1">
        <v>42641</v>
      </c>
      <c r="P44">
        <v>0</v>
      </c>
      <c r="Q44">
        <v>0</v>
      </c>
    </row>
    <row r="45" spans="1:17" x14ac:dyDescent="0.2">
      <c r="A45">
        <v>36</v>
      </c>
      <c r="B45" s="1">
        <v>42465</v>
      </c>
      <c r="C45">
        <v>-6</v>
      </c>
      <c r="D45">
        <v>173</v>
      </c>
      <c r="H45">
        <v>49</v>
      </c>
      <c r="I45" s="1">
        <v>42360</v>
      </c>
      <c r="J45">
        <v>-9</v>
      </c>
      <c r="K45">
        <v>276</v>
      </c>
      <c r="L45">
        <f t="shared" si="2"/>
        <v>-30.666666666666668</v>
      </c>
      <c r="N45">
        <v>243</v>
      </c>
      <c r="O45" s="1">
        <v>42641</v>
      </c>
      <c r="P45">
        <v>0</v>
      </c>
      <c r="Q45">
        <v>0</v>
      </c>
    </row>
    <row r="46" spans="1:17" x14ac:dyDescent="0.2">
      <c r="A46">
        <v>45</v>
      </c>
      <c r="B46" s="1">
        <v>42360</v>
      </c>
      <c r="C46">
        <v>-23</v>
      </c>
      <c r="D46">
        <v>276</v>
      </c>
      <c r="H46">
        <v>50</v>
      </c>
      <c r="I46" s="1">
        <v>42360</v>
      </c>
      <c r="J46">
        <v>-13</v>
      </c>
      <c r="K46">
        <v>276</v>
      </c>
      <c r="L46">
        <f t="shared" si="2"/>
        <v>-21.23076923076923</v>
      </c>
      <c r="N46">
        <v>13</v>
      </c>
      <c r="O46" s="1">
        <v>42641</v>
      </c>
      <c r="P46">
        <v>0</v>
      </c>
      <c r="Q46">
        <v>0</v>
      </c>
    </row>
    <row r="47" spans="1:17" x14ac:dyDescent="0.2">
      <c r="A47">
        <v>46</v>
      </c>
      <c r="B47" s="1">
        <v>42360</v>
      </c>
      <c r="C47">
        <v>-30</v>
      </c>
      <c r="D47">
        <v>276</v>
      </c>
      <c r="H47">
        <v>51</v>
      </c>
      <c r="I47" s="1">
        <v>42360</v>
      </c>
      <c r="J47">
        <v>-35</v>
      </c>
      <c r="K47">
        <v>276</v>
      </c>
      <c r="L47">
        <f t="shared" si="2"/>
        <v>-7.8857142857142861</v>
      </c>
      <c r="N47">
        <v>51</v>
      </c>
      <c r="O47" s="1">
        <v>42641</v>
      </c>
      <c r="P47">
        <v>0</v>
      </c>
      <c r="Q47">
        <v>0</v>
      </c>
    </row>
    <row r="48" spans="1:17" x14ac:dyDescent="0.2">
      <c r="A48">
        <v>47</v>
      </c>
      <c r="B48" s="1">
        <v>42360</v>
      </c>
      <c r="C48">
        <v>-15</v>
      </c>
      <c r="D48">
        <v>276</v>
      </c>
      <c r="H48">
        <v>42</v>
      </c>
      <c r="I48" s="1">
        <v>42392</v>
      </c>
      <c r="J48">
        <v>-7</v>
      </c>
      <c r="K48">
        <v>245</v>
      </c>
      <c r="L48">
        <f t="shared" si="2"/>
        <v>-35</v>
      </c>
      <c r="N48">
        <v>67</v>
      </c>
      <c r="O48" s="1">
        <v>42641</v>
      </c>
      <c r="P48">
        <v>0</v>
      </c>
      <c r="Q48">
        <v>0</v>
      </c>
    </row>
    <row r="49" spans="1:17" x14ac:dyDescent="0.2">
      <c r="A49">
        <v>48</v>
      </c>
      <c r="B49" s="1">
        <v>42360</v>
      </c>
      <c r="C49">
        <v>-23</v>
      </c>
      <c r="D49">
        <v>276</v>
      </c>
      <c r="H49">
        <v>53</v>
      </c>
      <c r="I49" s="1">
        <v>42360</v>
      </c>
      <c r="J49">
        <v>-27</v>
      </c>
      <c r="K49">
        <v>276</v>
      </c>
      <c r="L49">
        <f t="shared" si="2"/>
        <v>-10.222222222222221</v>
      </c>
      <c r="N49">
        <v>97</v>
      </c>
      <c r="O49" s="1">
        <v>42641</v>
      </c>
      <c r="P49">
        <v>0</v>
      </c>
      <c r="Q49">
        <v>0</v>
      </c>
    </row>
    <row r="50" spans="1:17" x14ac:dyDescent="0.2">
      <c r="A50">
        <v>49</v>
      </c>
      <c r="B50" s="1">
        <v>42360</v>
      </c>
      <c r="C50">
        <v>-9</v>
      </c>
      <c r="D50">
        <v>276</v>
      </c>
      <c r="H50">
        <v>53</v>
      </c>
      <c r="I50" s="1">
        <v>42392</v>
      </c>
      <c r="J50">
        <v>-19</v>
      </c>
      <c r="K50">
        <v>245</v>
      </c>
      <c r="L50">
        <f t="shared" si="2"/>
        <v>-12.894736842105264</v>
      </c>
      <c r="N50">
        <v>119</v>
      </c>
      <c r="O50" s="1">
        <v>42641</v>
      </c>
      <c r="P50">
        <v>0</v>
      </c>
      <c r="Q50">
        <v>0</v>
      </c>
    </row>
    <row r="51" spans="1:17" x14ac:dyDescent="0.2">
      <c r="A51">
        <v>50</v>
      </c>
      <c r="B51" s="1">
        <v>42360</v>
      </c>
      <c r="C51">
        <v>-13</v>
      </c>
      <c r="D51">
        <v>276</v>
      </c>
      <c r="H51">
        <v>55</v>
      </c>
      <c r="I51" s="1">
        <v>42360</v>
      </c>
      <c r="J51">
        <v>-29</v>
      </c>
      <c r="K51">
        <v>276</v>
      </c>
      <c r="L51">
        <f t="shared" si="2"/>
        <v>-9.5172413793103452</v>
      </c>
      <c r="N51">
        <v>135</v>
      </c>
      <c r="O51" s="1">
        <v>42641</v>
      </c>
      <c r="P51">
        <v>0</v>
      </c>
      <c r="Q51">
        <v>0</v>
      </c>
    </row>
    <row r="52" spans="1:17" x14ac:dyDescent="0.2">
      <c r="A52">
        <v>51</v>
      </c>
      <c r="B52" s="1">
        <v>42360</v>
      </c>
      <c r="C52">
        <v>-35</v>
      </c>
      <c r="D52">
        <v>276</v>
      </c>
      <c r="H52">
        <v>55</v>
      </c>
      <c r="I52" s="1">
        <v>42392</v>
      </c>
      <c r="J52">
        <v>-20</v>
      </c>
      <c r="K52">
        <v>245</v>
      </c>
      <c r="L52">
        <f t="shared" si="2"/>
        <v>-12.25</v>
      </c>
      <c r="N52">
        <v>140</v>
      </c>
      <c r="O52" s="1">
        <v>42641</v>
      </c>
      <c r="P52">
        <v>0</v>
      </c>
      <c r="Q52">
        <v>0</v>
      </c>
    </row>
    <row r="53" spans="1:17" x14ac:dyDescent="0.2">
      <c r="A53">
        <v>42</v>
      </c>
      <c r="B53" s="1">
        <v>42392</v>
      </c>
      <c r="C53">
        <v>-7</v>
      </c>
      <c r="D53">
        <v>245</v>
      </c>
      <c r="H53">
        <v>57</v>
      </c>
      <c r="I53" s="1">
        <v>42360</v>
      </c>
      <c r="J53">
        <v>-20</v>
      </c>
      <c r="K53">
        <v>276</v>
      </c>
      <c r="L53">
        <f t="shared" si="2"/>
        <v>-13.8</v>
      </c>
      <c r="N53">
        <v>144</v>
      </c>
      <c r="O53" s="1">
        <v>42641</v>
      </c>
      <c r="P53">
        <v>0</v>
      </c>
      <c r="Q53">
        <v>0</v>
      </c>
    </row>
    <row r="54" spans="1:17" x14ac:dyDescent="0.2">
      <c r="A54">
        <v>53</v>
      </c>
      <c r="B54" s="1">
        <v>42360</v>
      </c>
      <c r="C54">
        <v>-27</v>
      </c>
      <c r="D54">
        <v>276</v>
      </c>
      <c r="H54">
        <v>58</v>
      </c>
      <c r="I54" s="1">
        <v>42360</v>
      </c>
      <c r="J54">
        <v>-12</v>
      </c>
      <c r="K54">
        <v>276</v>
      </c>
      <c r="L54">
        <f t="shared" si="2"/>
        <v>-23</v>
      </c>
      <c r="N54">
        <v>150</v>
      </c>
      <c r="O54" s="1">
        <v>42641</v>
      </c>
      <c r="P54">
        <v>0</v>
      </c>
      <c r="Q54">
        <v>0</v>
      </c>
    </row>
    <row r="55" spans="1:17" x14ac:dyDescent="0.2">
      <c r="A55">
        <v>53</v>
      </c>
      <c r="B55" s="1">
        <v>42392</v>
      </c>
      <c r="C55">
        <v>-19</v>
      </c>
      <c r="D55">
        <v>245</v>
      </c>
      <c r="H55">
        <v>41</v>
      </c>
      <c r="I55" s="1">
        <v>42465</v>
      </c>
      <c r="J55">
        <v>-3</v>
      </c>
      <c r="K55">
        <v>173</v>
      </c>
      <c r="L55">
        <f t="shared" si="2"/>
        <v>-57.666666666666664</v>
      </c>
      <c r="N55">
        <v>160</v>
      </c>
      <c r="O55" s="1">
        <v>42641</v>
      </c>
      <c r="P55">
        <v>0</v>
      </c>
      <c r="Q55">
        <v>0</v>
      </c>
    </row>
    <row r="56" spans="1:17" x14ac:dyDescent="0.2">
      <c r="A56">
        <v>55</v>
      </c>
      <c r="B56" s="1">
        <v>42360</v>
      </c>
      <c r="C56">
        <v>-29</v>
      </c>
      <c r="D56">
        <v>276</v>
      </c>
      <c r="H56">
        <v>59</v>
      </c>
      <c r="I56" s="1">
        <v>42392</v>
      </c>
      <c r="J56">
        <v>-23</v>
      </c>
      <c r="K56">
        <v>245</v>
      </c>
      <c r="L56">
        <f t="shared" si="2"/>
        <v>-10.652173913043478</v>
      </c>
      <c r="N56">
        <v>206</v>
      </c>
      <c r="O56" s="1">
        <v>42641</v>
      </c>
      <c r="P56">
        <v>0</v>
      </c>
      <c r="Q56">
        <v>0</v>
      </c>
    </row>
    <row r="57" spans="1:17" x14ac:dyDescent="0.2">
      <c r="A57">
        <v>55</v>
      </c>
      <c r="B57" s="1">
        <v>42392</v>
      </c>
      <c r="C57">
        <v>-20</v>
      </c>
      <c r="D57">
        <v>245</v>
      </c>
      <c r="H57">
        <v>58</v>
      </c>
      <c r="I57" s="1">
        <v>42465</v>
      </c>
      <c r="J57">
        <v>-23</v>
      </c>
      <c r="K57">
        <v>173</v>
      </c>
      <c r="L57">
        <f t="shared" si="2"/>
        <v>-7.5217391304347823</v>
      </c>
      <c r="N57">
        <v>207</v>
      </c>
      <c r="O57" s="1">
        <v>42641</v>
      </c>
      <c r="P57">
        <v>0</v>
      </c>
      <c r="Q57">
        <v>0</v>
      </c>
    </row>
    <row r="58" spans="1:17" x14ac:dyDescent="0.2">
      <c r="A58">
        <v>57</v>
      </c>
      <c r="B58" s="1">
        <v>42360</v>
      </c>
      <c r="C58">
        <v>-20</v>
      </c>
      <c r="D58">
        <v>276</v>
      </c>
      <c r="H58">
        <v>62</v>
      </c>
      <c r="I58" s="1">
        <v>42360</v>
      </c>
      <c r="J58">
        <v>-56</v>
      </c>
      <c r="K58">
        <v>276</v>
      </c>
      <c r="L58">
        <f t="shared" si="2"/>
        <v>-4.9285714285714288</v>
      </c>
      <c r="N58">
        <v>210</v>
      </c>
      <c r="O58" s="1">
        <v>42641</v>
      </c>
      <c r="P58">
        <v>0</v>
      </c>
      <c r="Q58">
        <v>0</v>
      </c>
    </row>
    <row r="59" spans="1:17" x14ac:dyDescent="0.2">
      <c r="A59">
        <v>58</v>
      </c>
      <c r="B59" s="1">
        <v>42360</v>
      </c>
      <c r="C59">
        <v>-12</v>
      </c>
      <c r="D59">
        <v>276</v>
      </c>
      <c r="H59">
        <v>62</v>
      </c>
      <c r="I59" s="1">
        <v>42392</v>
      </c>
      <c r="J59">
        <v>-26</v>
      </c>
      <c r="K59">
        <v>245</v>
      </c>
      <c r="L59">
        <f t="shared" si="2"/>
        <v>-9.4230769230769234</v>
      </c>
      <c r="N59">
        <v>215</v>
      </c>
      <c r="O59" s="1">
        <v>42641</v>
      </c>
      <c r="P59">
        <v>0</v>
      </c>
      <c r="Q59">
        <v>0</v>
      </c>
    </row>
    <row r="60" spans="1:17" x14ac:dyDescent="0.2">
      <c r="A60">
        <v>41</v>
      </c>
      <c r="B60" s="1">
        <v>42465</v>
      </c>
      <c r="C60">
        <v>-3</v>
      </c>
      <c r="D60">
        <v>173</v>
      </c>
      <c r="H60">
        <v>63</v>
      </c>
      <c r="I60" s="1">
        <v>42392</v>
      </c>
      <c r="J60">
        <v>-24</v>
      </c>
      <c r="K60">
        <v>245</v>
      </c>
      <c r="L60">
        <f t="shared" si="2"/>
        <v>-10.208333333333334</v>
      </c>
      <c r="N60">
        <v>217</v>
      </c>
      <c r="O60" s="1">
        <v>42641</v>
      </c>
      <c r="P60">
        <v>0</v>
      </c>
      <c r="Q60">
        <v>0</v>
      </c>
    </row>
    <row r="61" spans="1:17" x14ac:dyDescent="0.2">
      <c r="A61">
        <v>59</v>
      </c>
      <c r="B61" s="1">
        <v>42392</v>
      </c>
      <c r="C61">
        <v>-23</v>
      </c>
      <c r="D61">
        <v>245</v>
      </c>
      <c r="H61">
        <v>65</v>
      </c>
      <c r="I61" s="1">
        <v>42360</v>
      </c>
      <c r="J61">
        <v>-251</v>
      </c>
      <c r="K61">
        <v>276</v>
      </c>
      <c r="L61" t="str">
        <f t="shared" si="2"/>
        <v/>
      </c>
      <c r="N61">
        <v>218</v>
      </c>
      <c r="O61" s="1">
        <v>42641</v>
      </c>
      <c r="P61">
        <v>0</v>
      </c>
      <c r="Q61">
        <v>0</v>
      </c>
    </row>
    <row r="62" spans="1:17" x14ac:dyDescent="0.2">
      <c r="A62">
        <v>58</v>
      </c>
      <c r="B62" s="1">
        <v>42465</v>
      </c>
      <c r="C62">
        <v>-23</v>
      </c>
      <c r="D62">
        <v>173</v>
      </c>
      <c r="H62">
        <v>66</v>
      </c>
      <c r="I62" s="1">
        <v>42360</v>
      </c>
      <c r="J62">
        <v>-30</v>
      </c>
      <c r="K62">
        <v>276</v>
      </c>
      <c r="L62">
        <f t="shared" si="2"/>
        <v>-9.1999999999999993</v>
      </c>
      <c r="N62">
        <v>220</v>
      </c>
      <c r="O62" s="1">
        <v>42641</v>
      </c>
      <c r="P62">
        <v>0</v>
      </c>
      <c r="Q62">
        <v>0</v>
      </c>
    </row>
    <row r="63" spans="1:17" x14ac:dyDescent="0.2">
      <c r="A63">
        <v>62</v>
      </c>
      <c r="B63" s="1">
        <v>42360</v>
      </c>
      <c r="C63">
        <v>-56</v>
      </c>
      <c r="D63">
        <v>276</v>
      </c>
      <c r="H63">
        <v>56</v>
      </c>
      <c r="I63" s="1">
        <v>42523</v>
      </c>
      <c r="J63">
        <v>-1</v>
      </c>
      <c r="K63">
        <v>116</v>
      </c>
      <c r="L63">
        <f t="shared" si="2"/>
        <v>-116</v>
      </c>
      <c r="N63">
        <v>230</v>
      </c>
      <c r="O63" s="1">
        <v>42641</v>
      </c>
      <c r="P63">
        <v>0</v>
      </c>
      <c r="Q63">
        <v>0</v>
      </c>
    </row>
    <row r="64" spans="1:17" x14ac:dyDescent="0.2">
      <c r="A64">
        <v>62</v>
      </c>
      <c r="B64" s="1">
        <v>42392</v>
      </c>
      <c r="C64">
        <v>-26</v>
      </c>
      <c r="D64">
        <v>245</v>
      </c>
      <c r="H64">
        <v>67</v>
      </c>
      <c r="I64" s="1">
        <v>42392</v>
      </c>
      <c r="J64">
        <v>-27</v>
      </c>
      <c r="K64">
        <v>245</v>
      </c>
      <c r="L64">
        <f t="shared" si="2"/>
        <v>-9.0740740740740744</v>
      </c>
      <c r="N64">
        <v>231</v>
      </c>
      <c r="O64" s="1">
        <v>42641</v>
      </c>
      <c r="P64">
        <v>0</v>
      </c>
      <c r="Q64">
        <v>0</v>
      </c>
    </row>
    <row r="65" spans="1:17" x14ac:dyDescent="0.2">
      <c r="A65">
        <v>63</v>
      </c>
      <c r="B65" s="1">
        <v>42392</v>
      </c>
      <c r="C65">
        <v>-24</v>
      </c>
      <c r="D65">
        <v>245</v>
      </c>
      <c r="H65">
        <v>68</v>
      </c>
      <c r="I65" s="1">
        <v>42392</v>
      </c>
      <c r="J65">
        <v>-15</v>
      </c>
      <c r="K65">
        <v>245</v>
      </c>
      <c r="L65">
        <f t="shared" si="2"/>
        <v>-16.333333333333332</v>
      </c>
      <c r="N65">
        <v>246</v>
      </c>
      <c r="O65" s="1">
        <v>42641</v>
      </c>
      <c r="P65">
        <v>0</v>
      </c>
      <c r="Q65">
        <v>0</v>
      </c>
    </row>
    <row r="66" spans="1:17" x14ac:dyDescent="0.2">
      <c r="A66">
        <v>65</v>
      </c>
      <c r="B66" s="1">
        <v>42360</v>
      </c>
      <c r="C66">
        <v>-251</v>
      </c>
      <c r="D66">
        <v>276</v>
      </c>
      <c r="H66">
        <v>69</v>
      </c>
      <c r="I66" s="1">
        <v>42392</v>
      </c>
      <c r="J66">
        <v>-40</v>
      </c>
      <c r="K66">
        <v>245</v>
      </c>
      <c r="L66">
        <f t="shared" si="2"/>
        <v>-6.125</v>
      </c>
      <c r="N66">
        <v>250</v>
      </c>
      <c r="O66" s="1">
        <v>42641</v>
      </c>
      <c r="P66">
        <v>0</v>
      </c>
      <c r="Q66">
        <v>0</v>
      </c>
    </row>
    <row r="67" spans="1:17" x14ac:dyDescent="0.2">
      <c r="A67">
        <v>66</v>
      </c>
      <c r="B67" s="1">
        <v>42360</v>
      </c>
      <c r="C67">
        <v>-30</v>
      </c>
      <c r="D67">
        <v>276</v>
      </c>
      <c r="H67">
        <v>71</v>
      </c>
      <c r="I67" s="1">
        <v>42360</v>
      </c>
      <c r="J67">
        <v>-28</v>
      </c>
      <c r="K67">
        <v>276</v>
      </c>
      <c r="L67">
        <f t="shared" si="2"/>
        <v>-9.8571428571428577</v>
      </c>
      <c r="O67" s="1"/>
    </row>
    <row r="68" spans="1:17" x14ac:dyDescent="0.2">
      <c r="A68">
        <v>56</v>
      </c>
      <c r="B68" s="1">
        <v>42523</v>
      </c>
      <c r="C68">
        <v>-1</v>
      </c>
      <c r="D68">
        <v>116</v>
      </c>
      <c r="H68">
        <v>72</v>
      </c>
      <c r="I68" s="1">
        <v>42360</v>
      </c>
      <c r="J68">
        <v>-26</v>
      </c>
      <c r="K68">
        <v>276</v>
      </c>
      <c r="L68">
        <f t="shared" si="2"/>
        <v>-10.615384615384615</v>
      </c>
      <c r="O68" s="1"/>
    </row>
    <row r="69" spans="1:17" x14ac:dyDescent="0.2">
      <c r="A69">
        <v>67</v>
      </c>
      <c r="B69" s="1">
        <v>42392</v>
      </c>
      <c r="C69">
        <v>-27</v>
      </c>
      <c r="D69">
        <v>245</v>
      </c>
      <c r="H69">
        <v>70</v>
      </c>
      <c r="I69" s="1">
        <v>42392</v>
      </c>
      <c r="J69">
        <v>-251</v>
      </c>
      <c r="K69">
        <v>245</v>
      </c>
      <c r="L69" t="str">
        <f t="shared" si="2"/>
        <v/>
      </c>
      <c r="O69" s="1"/>
    </row>
    <row r="70" spans="1:17" x14ac:dyDescent="0.2">
      <c r="A70">
        <v>68</v>
      </c>
      <c r="B70" s="1">
        <v>42392</v>
      </c>
      <c r="C70">
        <v>-15</v>
      </c>
      <c r="D70">
        <v>245</v>
      </c>
      <c r="H70">
        <v>74</v>
      </c>
      <c r="I70" s="1">
        <v>42360</v>
      </c>
      <c r="J70">
        <v>-18</v>
      </c>
      <c r="K70">
        <v>276</v>
      </c>
      <c r="L70">
        <f t="shared" si="2"/>
        <v>-15.333333333333334</v>
      </c>
      <c r="O70" s="1"/>
    </row>
    <row r="71" spans="1:17" x14ac:dyDescent="0.2">
      <c r="A71">
        <v>69</v>
      </c>
      <c r="B71" s="1">
        <v>42392</v>
      </c>
      <c r="C71">
        <v>-40</v>
      </c>
      <c r="D71">
        <v>245</v>
      </c>
      <c r="H71">
        <v>75</v>
      </c>
      <c r="I71" s="1">
        <v>42360</v>
      </c>
      <c r="J71">
        <v>-15</v>
      </c>
      <c r="K71">
        <v>276</v>
      </c>
      <c r="L71">
        <f t="shared" ref="L71:L134" si="3">IF(J71&gt;-250,K71/J71,"")</f>
        <v>-18.399999999999999</v>
      </c>
      <c r="O71" s="1"/>
    </row>
    <row r="72" spans="1:17" x14ac:dyDescent="0.2">
      <c r="A72">
        <v>71</v>
      </c>
      <c r="B72" s="1">
        <v>42360</v>
      </c>
      <c r="C72">
        <v>-28</v>
      </c>
      <c r="D72">
        <v>276</v>
      </c>
      <c r="H72">
        <v>76</v>
      </c>
      <c r="I72" s="1">
        <v>42360</v>
      </c>
      <c r="J72">
        <v>-17</v>
      </c>
      <c r="K72">
        <v>276</v>
      </c>
      <c r="L72">
        <f t="shared" si="3"/>
        <v>-16.235294117647058</v>
      </c>
      <c r="O72" s="1"/>
    </row>
    <row r="73" spans="1:17" x14ac:dyDescent="0.2">
      <c r="A73">
        <v>72</v>
      </c>
      <c r="B73" s="1">
        <v>42360</v>
      </c>
      <c r="C73">
        <v>-26</v>
      </c>
      <c r="D73">
        <v>276</v>
      </c>
      <c r="H73">
        <v>77</v>
      </c>
      <c r="I73" s="1">
        <v>42360</v>
      </c>
      <c r="J73">
        <v>-38</v>
      </c>
      <c r="K73">
        <v>276</v>
      </c>
      <c r="L73">
        <f t="shared" si="3"/>
        <v>-7.2631578947368425</v>
      </c>
      <c r="O73" s="1"/>
    </row>
    <row r="74" spans="1:17" x14ac:dyDescent="0.2">
      <c r="A74">
        <v>70</v>
      </c>
      <c r="B74" s="1">
        <v>42392</v>
      </c>
      <c r="C74">
        <v>-251</v>
      </c>
      <c r="D74">
        <v>245</v>
      </c>
      <c r="H74">
        <v>78</v>
      </c>
      <c r="I74" s="1">
        <v>42360</v>
      </c>
      <c r="J74">
        <v>-33</v>
      </c>
      <c r="K74">
        <v>276</v>
      </c>
      <c r="L74">
        <f t="shared" si="3"/>
        <v>-8.3636363636363633</v>
      </c>
      <c r="O74" s="1"/>
    </row>
    <row r="75" spans="1:17" x14ac:dyDescent="0.2">
      <c r="A75">
        <v>74</v>
      </c>
      <c r="B75" s="1">
        <v>42360</v>
      </c>
      <c r="C75">
        <v>-18</v>
      </c>
      <c r="D75">
        <v>276</v>
      </c>
      <c r="H75">
        <v>79</v>
      </c>
      <c r="I75" s="1">
        <v>42360</v>
      </c>
      <c r="J75">
        <v>-34</v>
      </c>
      <c r="K75">
        <v>276</v>
      </c>
      <c r="L75">
        <f t="shared" si="3"/>
        <v>-8.117647058823529</v>
      </c>
      <c r="O75" s="1"/>
    </row>
    <row r="76" spans="1:17" x14ac:dyDescent="0.2">
      <c r="A76">
        <v>75</v>
      </c>
      <c r="B76" s="1">
        <v>42360</v>
      </c>
      <c r="C76">
        <v>-15</v>
      </c>
      <c r="D76">
        <v>276</v>
      </c>
      <c r="H76">
        <v>80</v>
      </c>
      <c r="I76" s="1">
        <v>42360</v>
      </c>
      <c r="J76">
        <v>-30</v>
      </c>
      <c r="K76">
        <v>276</v>
      </c>
      <c r="L76">
        <f t="shared" si="3"/>
        <v>-9.1999999999999993</v>
      </c>
      <c r="O76" s="1"/>
    </row>
    <row r="77" spans="1:17" x14ac:dyDescent="0.2">
      <c r="A77">
        <v>76</v>
      </c>
      <c r="B77" s="1">
        <v>42360</v>
      </c>
      <c r="C77">
        <v>-17</v>
      </c>
      <c r="D77">
        <v>276</v>
      </c>
      <c r="H77">
        <v>81</v>
      </c>
      <c r="I77" s="1">
        <v>42360</v>
      </c>
      <c r="J77">
        <v>-42</v>
      </c>
      <c r="K77">
        <v>276</v>
      </c>
      <c r="L77">
        <f t="shared" si="3"/>
        <v>-6.5714285714285712</v>
      </c>
      <c r="O77" s="1"/>
    </row>
    <row r="78" spans="1:17" x14ac:dyDescent="0.2">
      <c r="A78">
        <v>77</v>
      </c>
      <c r="B78" s="1">
        <v>42360</v>
      </c>
      <c r="C78">
        <v>-38</v>
      </c>
      <c r="D78">
        <v>276</v>
      </c>
      <c r="H78">
        <v>63</v>
      </c>
      <c r="I78" s="1">
        <v>42523</v>
      </c>
      <c r="J78">
        <v>-3</v>
      </c>
      <c r="K78">
        <v>116</v>
      </c>
      <c r="L78">
        <f t="shared" si="3"/>
        <v>-38.666666666666664</v>
      </c>
      <c r="O78" s="1"/>
    </row>
    <row r="79" spans="1:17" x14ac:dyDescent="0.2">
      <c r="A79">
        <v>78</v>
      </c>
      <c r="B79" s="1">
        <v>42360</v>
      </c>
      <c r="C79">
        <v>-33</v>
      </c>
      <c r="D79">
        <v>276</v>
      </c>
      <c r="H79">
        <v>79</v>
      </c>
      <c r="I79" s="1">
        <v>42465</v>
      </c>
      <c r="J79">
        <v>-22</v>
      </c>
      <c r="K79">
        <v>173</v>
      </c>
      <c r="L79">
        <f t="shared" si="3"/>
        <v>-7.8636363636363633</v>
      </c>
      <c r="O79" s="1"/>
    </row>
    <row r="80" spans="1:17" x14ac:dyDescent="0.2">
      <c r="A80">
        <v>79</v>
      </c>
      <c r="B80" s="1">
        <v>42360</v>
      </c>
      <c r="C80">
        <v>-34</v>
      </c>
      <c r="D80">
        <v>276</v>
      </c>
      <c r="H80">
        <v>86</v>
      </c>
      <c r="I80" s="1">
        <v>42360</v>
      </c>
      <c r="J80">
        <v>-14</v>
      </c>
      <c r="K80">
        <v>276</v>
      </c>
      <c r="L80">
        <f t="shared" si="3"/>
        <v>-19.714285714285715</v>
      </c>
      <c r="O80" s="1"/>
    </row>
    <row r="81" spans="1:15" x14ac:dyDescent="0.2">
      <c r="A81">
        <v>80</v>
      </c>
      <c r="B81" s="1">
        <v>42360</v>
      </c>
      <c r="C81">
        <v>-30</v>
      </c>
      <c r="D81">
        <v>276</v>
      </c>
      <c r="H81">
        <v>87</v>
      </c>
      <c r="I81" s="1">
        <v>42360</v>
      </c>
      <c r="J81">
        <v>-38</v>
      </c>
      <c r="K81">
        <v>276</v>
      </c>
      <c r="L81">
        <f t="shared" si="3"/>
        <v>-7.2631578947368425</v>
      </c>
      <c r="O81" s="1"/>
    </row>
    <row r="82" spans="1:15" x14ac:dyDescent="0.2">
      <c r="A82">
        <v>81</v>
      </c>
      <c r="B82" s="1">
        <v>42360</v>
      </c>
      <c r="C82">
        <v>-42</v>
      </c>
      <c r="D82">
        <v>276</v>
      </c>
      <c r="H82">
        <v>87</v>
      </c>
      <c r="I82" s="1">
        <v>42465</v>
      </c>
      <c r="J82">
        <v>-17</v>
      </c>
      <c r="K82">
        <v>173</v>
      </c>
      <c r="L82">
        <f t="shared" si="3"/>
        <v>-10.176470588235293</v>
      </c>
      <c r="O82" s="1"/>
    </row>
    <row r="83" spans="1:15" x14ac:dyDescent="0.2">
      <c r="A83">
        <v>65</v>
      </c>
      <c r="B83" s="1">
        <v>42641</v>
      </c>
      <c r="C83">
        <v>0</v>
      </c>
      <c r="D83">
        <v>0</v>
      </c>
      <c r="H83">
        <v>75</v>
      </c>
      <c r="I83" s="1">
        <v>42465</v>
      </c>
      <c r="J83">
        <v>-10</v>
      </c>
      <c r="K83">
        <v>173</v>
      </c>
      <c r="L83">
        <f t="shared" si="3"/>
        <v>-17.3</v>
      </c>
      <c r="O83" s="1"/>
    </row>
    <row r="84" spans="1:15" x14ac:dyDescent="0.2">
      <c r="A84">
        <v>63</v>
      </c>
      <c r="B84" s="1">
        <v>42523</v>
      </c>
      <c r="C84">
        <v>-3</v>
      </c>
      <c r="D84">
        <v>116</v>
      </c>
      <c r="H84">
        <v>90</v>
      </c>
      <c r="I84" s="1">
        <v>42360</v>
      </c>
      <c r="J84">
        <v>-251</v>
      </c>
      <c r="K84">
        <v>276</v>
      </c>
      <c r="L84" t="str">
        <f t="shared" si="3"/>
        <v/>
      </c>
      <c r="O84" s="1"/>
    </row>
    <row r="85" spans="1:15" x14ac:dyDescent="0.2">
      <c r="A85">
        <v>79</v>
      </c>
      <c r="B85" s="1">
        <v>42465</v>
      </c>
      <c r="C85">
        <v>-22</v>
      </c>
      <c r="D85">
        <v>173</v>
      </c>
      <c r="H85">
        <v>91</v>
      </c>
      <c r="I85" s="1">
        <v>42360</v>
      </c>
      <c r="J85">
        <v>-36</v>
      </c>
      <c r="K85">
        <v>276</v>
      </c>
      <c r="L85">
        <f t="shared" si="3"/>
        <v>-7.666666666666667</v>
      </c>
      <c r="O85" s="1"/>
    </row>
    <row r="86" spans="1:15" x14ac:dyDescent="0.2">
      <c r="A86">
        <v>31</v>
      </c>
      <c r="B86" s="1">
        <v>42641</v>
      </c>
      <c r="C86">
        <v>0</v>
      </c>
      <c r="D86">
        <v>0</v>
      </c>
      <c r="H86">
        <v>92</v>
      </c>
      <c r="I86" s="1">
        <v>42360</v>
      </c>
      <c r="J86">
        <v>-34</v>
      </c>
      <c r="K86">
        <v>276</v>
      </c>
      <c r="L86">
        <f t="shared" si="3"/>
        <v>-8.117647058823529</v>
      </c>
      <c r="O86" s="1"/>
    </row>
    <row r="87" spans="1:15" x14ac:dyDescent="0.2">
      <c r="A87">
        <v>86</v>
      </c>
      <c r="B87" s="1">
        <v>42360</v>
      </c>
      <c r="C87">
        <v>-14</v>
      </c>
      <c r="D87">
        <v>276</v>
      </c>
      <c r="H87">
        <v>93</v>
      </c>
      <c r="I87" s="1">
        <v>42360</v>
      </c>
      <c r="J87">
        <v>-36</v>
      </c>
      <c r="K87">
        <v>276</v>
      </c>
      <c r="L87">
        <f t="shared" si="3"/>
        <v>-7.666666666666667</v>
      </c>
      <c r="O87" s="1"/>
    </row>
    <row r="88" spans="1:15" x14ac:dyDescent="0.2">
      <c r="A88">
        <v>87</v>
      </c>
      <c r="B88" s="1">
        <v>42360</v>
      </c>
      <c r="C88">
        <v>-38</v>
      </c>
      <c r="D88">
        <v>276</v>
      </c>
      <c r="H88">
        <v>94</v>
      </c>
      <c r="I88" s="1">
        <v>42360</v>
      </c>
      <c r="J88">
        <v>-20</v>
      </c>
      <c r="K88">
        <v>276</v>
      </c>
      <c r="L88">
        <f t="shared" si="3"/>
        <v>-13.8</v>
      </c>
      <c r="O88" s="1"/>
    </row>
    <row r="89" spans="1:15" x14ac:dyDescent="0.2">
      <c r="A89">
        <v>87</v>
      </c>
      <c r="B89" s="1">
        <v>42465</v>
      </c>
      <c r="C89">
        <v>-17</v>
      </c>
      <c r="D89">
        <v>173</v>
      </c>
      <c r="H89">
        <v>95</v>
      </c>
      <c r="I89" s="1">
        <v>42360</v>
      </c>
      <c r="J89">
        <v>-22</v>
      </c>
      <c r="K89">
        <v>276</v>
      </c>
      <c r="L89">
        <f t="shared" si="3"/>
        <v>-12.545454545454545</v>
      </c>
      <c r="O89" s="1"/>
    </row>
    <row r="90" spans="1:15" x14ac:dyDescent="0.2">
      <c r="A90">
        <v>75</v>
      </c>
      <c r="B90" s="1">
        <v>42465</v>
      </c>
      <c r="C90">
        <v>-10</v>
      </c>
      <c r="D90">
        <v>173</v>
      </c>
      <c r="H90">
        <v>41</v>
      </c>
      <c r="I90" s="1">
        <v>42523</v>
      </c>
      <c r="J90">
        <v>-6</v>
      </c>
      <c r="K90">
        <v>116</v>
      </c>
      <c r="L90">
        <f t="shared" si="3"/>
        <v>-19.333333333333332</v>
      </c>
      <c r="O90" s="1"/>
    </row>
    <row r="91" spans="1:15" x14ac:dyDescent="0.2">
      <c r="A91">
        <v>90</v>
      </c>
      <c r="B91" s="1">
        <v>42360</v>
      </c>
      <c r="C91">
        <v>-251</v>
      </c>
      <c r="D91">
        <v>276</v>
      </c>
      <c r="H91">
        <v>91</v>
      </c>
      <c r="I91" s="1">
        <v>42392</v>
      </c>
      <c r="J91">
        <v>-40</v>
      </c>
      <c r="K91">
        <v>245</v>
      </c>
      <c r="L91">
        <f t="shared" si="3"/>
        <v>-6.125</v>
      </c>
      <c r="O91" s="1"/>
    </row>
    <row r="92" spans="1:15" x14ac:dyDescent="0.2">
      <c r="A92">
        <v>91</v>
      </c>
      <c r="B92" s="1">
        <v>42360</v>
      </c>
      <c r="C92">
        <v>-36</v>
      </c>
      <c r="D92">
        <v>276</v>
      </c>
      <c r="H92">
        <v>98</v>
      </c>
      <c r="I92" s="1">
        <v>42360</v>
      </c>
      <c r="J92">
        <v>-35</v>
      </c>
      <c r="K92">
        <v>276</v>
      </c>
      <c r="L92">
        <f t="shared" si="3"/>
        <v>-7.8857142857142861</v>
      </c>
      <c r="O92" s="1"/>
    </row>
    <row r="93" spans="1:15" x14ac:dyDescent="0.2">
      <c r="A93">
        <v>92</v>
      </c>
      <c r="B93" s="1">
        <v>42360</v>
      </c>
      <c r="C93">
        <v>-34</v>
      </c>
      <c r="D93">
        <v>276</v>
      </c>
      <c r="H93">
        <v>90</v>
      </c>
      <c r="I93" s="1">
        <v>42392</v>
      </c>
      <c r="J93">
        <v>-22</v>
      </c>
      <c r="K93">
        <v>245</v>
      </c>
      <c r="L93">
        <f t="shared" si="3"/>
        <v>-11.136363636363637</v>
      </c>
      <c r="O93" s="1"/>
    </row>
    <row r="94" spans="1:15" x14ac:dyDescent="0.2">
      <c r="A94">
        <v>93</v>
      </c>
      <c r="B94" s="1">
        <v>42360</v>
      </c>
      <c r="C94">
        <v>-36</v>
      </c>
      <c r="D94">
        <v>276</v>
      </c>
      <c r="H94">
        <v>91</v>
      </c>
      <c r="I94" s="1">
        <v>42523</v>
      </c>
      <c r="J94">
        <v>-11</v>
      </c>
      <c r="K94">
        <v>116</v>
      </c>
      <c r="L94">
        <f t="shared" si="3"/>
        <v>-10.545454545454545</v>
      </c>
      <c r="O94" s="1"/>
    </row>
    <row r="95" spans="1:15" x14ac:dyDescent="0.2">
      <c r="A95">
        <v>94</v>
      </c>
      <c r="B95" s="1">
        <v>42360</v>
      </c>
      <c r="C95">
        <v>-20</v>
      </c>
      <c r="D95">
        <v>276</v>
      </c>
      <c r="H95">
        <v>101</v>
      </c>
      <c r="I95" s="1">
        <v>42360</v>
      </c>
      <c r="J95">
        <v>-23</v>
      </c>
      <c r="K95">
        <v>276</v>
      </c>
      <c r="L95">
        <f t="shared" si="3"/>
        <v>-12</v>
      </c>
      <c r="O95" s="1"/>
    </row>
    <row r="96" spans="1:15" x14ac:dyDescent="0.2">
      <c r="A96">
        <v>95</v>
      </c>
      <c r="B96" s="1">
        <v>42360</v>
      </c>
      <c r="C96">
        <v>-22</v>
      </c>
      <c r="D96">
        <v>276</v>
      </c>
      <c r="H96">
        <v>103</v>
      </c>
      <c r="I96" s="1">
        <v>42360</v>
      </c>
      <c r="J96">
        <v>-40</v>
      </c>
      <c r="K96">
        <v>276</v>
      </c>
      <c r="L96">
        <f t="shared" si="3"/>
        <v>-6.9</v>
      </c>
      <c r="O96" s="1"/>
    </row>
    <row r="97" spans="1:15" x14ac:dyDescent="0.2">
      <c r="A97">
        <v>41</v>
      </c>
      <c r="B97" s="1">
        <v>42523</v>
      </c>
      <c r="C97">
        <v>-6</v>
      </c>
      <c r="D97">
        <v>116</v>
      </c>
      <c r="H97">
        <v>104</v>
      </c>
      <c r="I97" s="1">
        <v>42360</v>
      </c>
      <c r="J97">
        <v>-42</v>
      </c>
      <c r="K97">
        <v>276</v>
      </c>
      <c r="L97">
        <f t="shared" si="3"/>
        <v>-6.5714285714285712</v>
      </c>
      <c r="O97" s="1"/>
    </row>
    <row r="98" spans="1:15" x14ac:dyDescent="0.2">
      <c r="A98">
        <v>91</v>
      </c>
      <c r="B98" s="1">
        <v>42392</v>
      </c>
      <c r="C98">
        <v>-40</v>
      </c>
      <c r="D98">
        <v>245</v>
      </c>
      <c r="H98">
        <v>101</v>
      </c>
      <c r="I98" s="1">
        <v>42392</v>
      </c>
      <c r="J98">
        <v>-27</v>
      </c>
      <c r="K98">
        <v>245</v>
      </c>
      <c r="L98">
        <f t="shared" si="3"/>
        <v>-9.0740740740740744</v>
      </c>
      <c r="O98" s="1"/>
    </row>
    <row r="99" spans="1:15" x14ac:dyDescent="0.2">
      <c r="A99">
        <v>98</v>
      </c>
      <c r="B99" s="1">
        <v>42360</v>
      </c>
      <c r="C99">
        <v>-35</v>
      </c>
      <c r="D99">
        <v>276</v>
      </c>
      <c r="H99">
        <v>106</v>
      </c>
      <c r="I99" s="1">
        <v>42360</v>
      </c>
      <c r="J99">
        <v>-42</v>
      </c>
      <c r="K99">
        <v>276</v>
      </c>
      <c r="L99">
        <f t="shared" si="3"/>
        <v>-6.5714285714285712</v>
      </c>
      <c r="O99" s="1"/>
    </row>
    <row r="100" spans="1:15" x14ac:dyDescent="0.2">
      <c r="A100">
        <v>90</v>
      </c>
      <c r="B100" s="1">
        <v>42392</v>
      </c>
      <c r="C100">
        <v>-22</v>
      </c>
      <c r="D100">
        <v>245</v>
      </c>
      <c r="H100">
        <v>107</v>
      </c>
      <c r="I100" s="1">
        <v>42360</v>
      </c>
      <c r="J100">
        <v>-35</v>
      </c>
      <c r="K100">
        <v>276</v>
      </c>
      <c r="L100">
        <f t="shared" si="3"/>
        <v>-7.8857142857142861</v>
      </c>
      <c r="O100" s="1"/>
    </row>
    <row r="101" spans="1:15" x14ac:dyDescent="0.2">
      <c r="A101">
        <v>91</v>
      </c>
      <c r="B101" s="1">
        <v>42523</v>
      </c>
      <c r="C101">
        <v>-11</v>
      </c>
      <c r="D101">
        <v>116</v>
      </c>
      <c r="H101">
        <v>108</v>
      </c>
      <c r="I101" s="1">
        <v>42360</v>
      </c>
      <c r="J101">
        <v>-24</v>
      </c>
      <c r="K101">
        <v>276</v>
      </c>
      <c r="L101">
        <f t="shared" si="3"/>
        <v>-11.5</v>
      </c>
      <c r="O101" s="1"/>
    </row>
    <row r="102" spans="1:15" x14ac:dyDescent="0.2">
      <c r="A102">
        <v>101</v>
      </c>
      <c r="B102" s="1">
        <v>42360</v>
      </c>
      <c r="C102">
        <v>-23</v>
      </c>
      <c r="D102">
        <v>276</v>
      </c>
      <c r="H102">
        <v>109</v>
      </c>
      <c r="I102" s="1">
        <v>42360</v>
      </c>
      <c r="J102">
        <v>-32</v>
      </c>
      <c r="K102">
        <v>276</v>
      </c>
      <c r="L102">
        <f t="shared" si="3"/>
        <v>-8.625</v>
      </c>
      <c r="O102" s="1"/>
    </row>
    <row r="103" spans="1:15" x14ac:dyDescent="0.2">
      <c r="A103">
        <v>52</v>
      </c>
      <c r="B103" s="1">
        <v>42641</v>
      </c>
      <c r="C103">
        <v>0</v>
      </c>
      <c r="D103">
        <v>0</v>
      </c>
      <c r="H103">
        <v>110</v>
      </c>
      <c r="I103" s="1">
        <v>42360</v>
      </c>
      <c r="J103">
        <v>-79</v>
      </c>
      <c r="K103">
        <v>276</v>
      </c>
      <c r="L103">
        <f t="shared" si="3"/>
        <v>-3.4936708860759493</v>
      </c>
      <c r="O103" s="1"/>
    </row>
    <row r="104" spans="1:15" x14ac:dyDescent="0.2">
      <c r="A104">
        <v>103</v>
      </c>
      <c r="B104" s="1">
        <v>42360</v>
      </c>
      <c r="C104">
        <v>-40</v>
      </c>
      <c r="D104">
        <v>276</v>
      </c>
      <c r="H104">
        <v>111</v>
      </c>
      <c r="I104" s="1">
        <v>42360</v>
      </c>
      <c r="J104">
        <v>-26</v>
      </c>
      <c r="K104">
        <v>276</v>
      </c>
      <c r="L104">
        <f t="shared" si="3"/>
        <v>-10.615384615384615</v>
      </c>
      <c r="O104" s="1"/>
    </row>
    <row r="105" spans="1:15" x14ac:dyDescent="0.2">
      <c r="A105">
        <v>104</v>
      </c>
      <c r="B105" s="1">
        <v>42360</v>
      </c>
      <c r="C105">
        <v>-42</v>
      </c>
      <c r="D105">
        <v>276</v>
      </c>
      <c r="H105">
        <v>112</v>
      </c>
      <c r="I105" s="1">
        <v>42360</v>
      </c>
      <c r="J105">
        <v>-27</v>
      </c>
      <c r="K105">
        <v>276</v>
      </c>
      <c r="L105">
        <f t="shared" si="3"/>
        <v>-10.222222222222221</v>
      </c>
      <c r="O105" s="1"/>
    </row>
    <row r="106" spans="1:15" x14ac:dyDescent="0.2">
      <c r="A106">
        <v>101</v>
      </c>
      <c r="B106" s="1">
        <v>42392</v>
      </c>
      <c r="C106">
        <v>-27</v>
      </c>
      <c r="D106">
        <v>245</v>
      </c>
      <c r="H106">
        <v>113</v>
      </c>
      <c r="I106" s="1">
        <v>42360</v>
      </c>
      <c r="J106">
        <v>-44</v>
      </c>
      <c r="K106">
        <v>276</v>
      </c>
      <c r="L106">
        <f t="shared" si="3"/>
        <v>-6.2727272727272725</v>
      </c>
      <c r="O106" s="1"/>
    </row>
    <row r="107" spans="1:15" x14ac:dyDescent="0.2">
      <c r="A107">
        <v>106</v>
      </c>
      <c r="B107" s="1">
        <v>42360</v>
      </c>
      <c r="C107">
        <v>-42</v>
      </c>
      <c r="D107">
        <v>276</v>
      </c>
      <c r="H107">
        <v>114</v>
      </c>
      <c r="I107" s="1">
        <v>42360</v>
      </c>
      <c r="J107">
        <v>-42</v>
      </c>
      <c r="K107">
        <v>276</v>
      </c>
      <c r="L107">
        <f t="shared" si="3"/>
        <v>-6.5714285714285712</v>
      </c>
      <c r="O107" s="1"/>
    </row>
    <row r="108" spans="1:15" x14ac:dyDescent="0.2">
      <c r="A108">
        <v>107</v>
      </c>
      <c r="B108" s="1">
        <v>42360</v>
      </c>
      <c r="C108">
        <v>-35</v>
      </c>
      <c r="D108">
        <v>276</v>
      </c>
      <c r="H108">
        <v>115</v>
      </c>
      <c r="I108" s="1">
        <v>42360</v>
      </c>
      <c r="J108">
        <v>-46</v>
      </c>
      <c r="K108">
        <v>276</v>
      </c>
      <c r="L108">
        <f t="shared" si="3"/>
        <v>-6</v>
      </c>
      <c r="O108" s="1"/>
    </row>
    <row r="109" spans="1:15" x14ac:dyDescent="0.2">
      <c r="A109">
        <v>108</v>
      </c>
      <c r="B109" s="1">
        <v>42360</v>
      </c>
      <c r="C109">
        <v>-24</v>
      </c>
      <c r="D109">
        <v>276</v>
      </c>
      <c r="H109">
        <v>118</v>
      </c>
      <c r="I109" s="1">
        <v>42360</v>
      </c>
      <c r="J109">
        <v>-63</v>
      </c>
      <c r="K109">
        <v>276</v>
      </c>
      <c r="L109">
        <f t="shared" si="3"/>
        <v>-4.3809523809523814</v>
      </c>
      <c r="O109" s="1"/>
    </row>
    <row r="110" spans="1:15" x14ac:dyDescent="0.2">
      <c r="A110">
        <v>109</v>
      </c>
      <c r="B110" s="1">
        <v>42360</v>
      </c>
      <c r="C110">
        <v>-32</v>
      </c>
      <c r="D110">
        <v>276</v>
      </c>
      <c r="H110">
        <v>119</v>
      </c>
      <c r="I110" s="1">
        <v>42360</v>
      </c>
      <c r="J110">
        <v>-251</v>
      </c>
      <c r="K110">
        <v>160</v>
      </c>
      <c r="L110" t="str">
        <f t="shared" si="3"/>
        <v/>
      </c>
      <c r="O110" s="1"/>
    </row>
    <row r="111" spans="1:15" x14ac:dyDescent="0.2">
      <c r="A111">
        <v>110</v>
      </c>
      <c r="B111" s="1">
        <v>42360</v>
      </c>
      <c r="C111">
        <v>-79</v>
      </c>
      <c r="D111">
        <v>276</v>
      </c>
      <c r="H111">
        <v>120</v>
      </c>
      <c r="I111" s="1">
        <v>42360</v>
      </c>
      <c r="J111">
        <v>-251</v>
      </c>
      <c r="K111">
        <v>276</v>
      </c>
      <c r="L111" t="str">
        <f t="shared" si="3"/>
        <v/>
      </c>
      <c r="O111" s="1"/>
    </row>
    <row r="112" spans="1:15" x14ac:dyDescent="0.2">
      <c r="A112">
        <v>111</v>
      </c>
      <c r="B112" s="1">
        <v>42360</v>
      </c>
      <c r="C112">
        <v>-26</v>
      </c>
      <c r="D112">
        <v>276</v>
      </c>
      <c r="H112">
        <v>121</v>
      </c>
      <c r="I112" s="1">
        <v>42360</v>
      </c>
      <c r="J112">
        <v>-34</v>
      </c>
      <c r="K112">
        <v>276</v>
      </c>
      <c r="L112">
        <f t="shared" si="3"/>
        <v>-8.117647058823529</v>
      </c>
      <c r="O112" s="1"/>
    </row>
    <row r="113" spans="1:15" x14ac:dyDescent="0.2">
      <c r="A113">
        <v>112</v>
      </c>
      <c r="B113" s="1">
        <v>42360</v>
      </c>
      <c r="C113">
        <v>-27</v>
      </c>
      <c r="D113">
        <v>276</v>
      </c>
      <c r="H113">
        <v>122</v>
      </c>
      <c r="I113" s="1">
        <v>42360</v>
      </c>
      <c r="J113">
        <v>-45</v>
      </c>
      <c r="K113">
        <v>276</v>
      </c>
      <c r="L113">
        <f t="shared" si="3"/>
        <v>-6.1333333333333337</v>
      </c>
      <c r="O113" s="1"/>
    </row>
    <row r="114" spans="1:15" x14ac:dyDescent="0.2">
      <c r="A114">
        <v>113</v>
      </c>
      <c r="B114" s="1">
        <v>42360</v>
      </c>
      <c r="C114">
        <v>-44</v>
      </c>
      <c r="D114">
        <v>276</v>
      </c>
      <c r="H114">
        <v>100</v>
      </c>
      <c r="I114" s="1">
        <v>42523</v>
      </c>
      <c r="J114">
        <v>-3</v>
      </c>
      <c r="K114">
        <v>116</v>
      </c>
      <c r="L114">
        <f t="shared" si="3"/>
        <v>-38.666666666666664</v>
      </c>
      <c r="O114" s="1"/>
    </row>
    <row r="115" spans="1:15" x14ac:dyDescent="0.2">
      <c r="A115">
        <v>114</v>
      </c>
      <c r="B115" s="1">
        <v>42360</v>
      </c>
      <c r="C115">
        <v>-42</v>
      </c>
      <c r="D115">
        <v>276</v>
      </c>
      <c r="H115">
        <v>79</v>
      </c>
      <c r="I115" s="1">
        <v>42523</v>
      </c>
      <c r="J115">
        <v>-12</v>
      </c>
      <c r="K115">
        <v>116</v>
      </c>
      <c r="L115">
        <f t="shared" si="3"/>
        <v>-9.6666666666666661</v>
      </c>
      <c r="O115" s="1"/>
    </row>
    <row r="116" spans="1:15" x14ac:dyDescent="0.2">
      <c r="A116">
        <v>115</v>
      </c>
      <c r="B116" s="1">
        <v>42360</v>
      </c>
      <c r="C116">
        <v>-46</v>
      </c>
      <c r="D116">
        <v>276</v>
      </c>
      <c r="H116">
        <v>125</v>
      </c>
      <c r="I116" s="1">
        <v>42360</v>
      </c>
      <c r="J116">
        <v>-20</v>
      </c>
      <c r="K116">
        <v>276</v>
      </c>
      <c r="L116">
        <f t="shared" si="3"/>
        <v>-13.8</v>
      </c>
      <c r="O116" s="1"/>
    </row>
    <row r="117" spans="1:15" x14ac:dyDescent="0.2">
      <c r="A117">
        <v>55</v>
      </c>
      <c r="B117" s="1">
        <v>42641</v>
      </c>
      <c r="C117">
        <v>0</v>
      </c>
      <c r="D117">
        <v>0</v>
      </c>
      <c r="H117">
        <v>126</v>
      </c>
      <c r="I117" s="1">
        <v>42360</v>
      </c>
      <c r="J117">
        <v>-46</v>
      </c>
      <c r="K117">
        <v>276</v>
      </c>
      <c r="L117">
        <f t="shared" si="3"/>
        <v>-6</v>
      </c>
      <c r="O117" s="1"/>
    </row>
    <row r="118" spans="1:15" x14ac:dyDescent="0.2">
      <c r="A118">
        <v>95</v>
      </c>
      <c r="B118" s="1">
        <v>42641</v>
      </c>
      <c r="C118">
        <v>0</v>
      </c>
      <c r="D118">
        <v>0</v>
      </c>
      <c r="H118">
        <v>104</v>
      </c>
      <c r="I118" s="1">
        <v>42392</v>
      </c>
      <c r="J118">
        <v>-43</v>
      </c>
      <c r="K118">
        <v>245</v>
      </c>
      <c r="L118">
        <f t="shared" si="3"/>
        <v>-5.6976744186046515</v>
      </c>
      <c r="O118" s="1"/>
    </row>
    <row r="119" spans="1:15" x14ac:dyDescent="0.2">
      <c r="A119">
        <v>118</v>
      </c>
      <c r="B119" s="1">
        <v>42360</v>
      </c>
      <c r="C119">
        <v>-63</v>
      </c>
      <c r="D119">
        <v>276</v>
      </c>
      <c r="H119">
        <v>129</v>
      </c>
      <c r="I119" s="1">
        <v>42360</v>
      </c>
      <c r="J119">
        <v>-49</v>
      </c>
      <c r="K119">
        <v>276</v>
      </c>
      <c r="L119">
        <f t="shared" si="3"/>
        <v>-5.6326530612244898</v>
      </c>
      <c r="O119" s="1"/>
    </row>
    <row r="120" spans="1:15" x14ac:dyDescent="0.2">
      <c r="A120">
        <v>119</v>
      </c>
      <c r="B120" s="1">
        <v>42360</v>
      </c>
      <c r="C120">
        <v>-251</v>
      </c>
      <c r="D120">
        <v>160</v>
      </c>
      <c r="H120">
        <v>115</v>
      </c>
      <c r="I120" s="1">
        <v>42523</v>
      </c>
      <c r="J120">
        <v>-5</v>
      </c>
      <c r="K120">
        <v>116</v>
      </c>
      <c r="L120">
        <f t="shared" si="3"/>
        <v>-23.2</v>
      </c>
      <c r="O120" s="1"/>
    </row>
    <row r="121" spans="1:15" x14ac:dyDescent="0.2">
      <c r="A121">
        <v>120</v>
      </c>
      <c r="B121" s="1">
        <v>42360</v>
      </c>
      <c r="C121">
        <v>-251</v>
      </c>
      <c r="D121">
        <v>276</v>
      </c>
      <c r="H121">
        <v>57</v>
      </c>
      <c r="I121" s="1">
        <v>42523</v>
      </c>
      <c r="J121">
        <v>-3</v>
      </c>
      <c r="K121">
        <v>116</v>
      </c>
      <c r="L121">
        <f t="shared" si="3"/>
        <v>-38.666666666666664</v>
      </c>
      <c r="O121" s="1"/>
    </row>
    <row r="122" spans="1:15" x14ac:dyDescent="0.2">
      <c r="A122">
        <v>121</v>
      </c>
      <c r="B122" s="1">
        <v>42360</v>
      </c>
      <c r="C122">
        <v>-34</v>
      </c>
      <c r="D122">
        <v>276</v>
      </c>
      <c r="H122">
        <v>133</v>
      </c>
      <c r="I122" s="1">
        <v>42360</v>
      </c>
      <c r="J122">
        <v>-67</v>
      </c>
      <c r="K122">
        <v>276</v>
      </c>
      <c r="L122">
        <f t="shared" si="3"/>
        <v>-4.1194029850746272</v>
      </c>
      <c r="O122" s="1"/>
    </row>
    <row r="123" spans="1:15" x14ac:dyDescent="0.2">
      <c r="A123">
        <v>122</v>
      </c>
      <c r="B123" s="1">
        <v>42360</v>
      </c>
      <c r="C123">
        <v>-45</v>
      </c>
      <c r="D123">
        <v>276</v>
      </c>
      <c r="H123">
        <v>120</v>
      </c>
      <c r="I123" s="1">
        <v>42465</v>
      </c>
      <c r="J123">
        <v>-14</v>
      </c>
      <c r="K123">
        <v>173</v>
      </c>
      <c r="L123">
        <f t="shared" si="3"/>
        <v>-12.357142857142858</v>
      </c>
      <c r="O123" s="1"/>
    </row>
    <row r="124" spans="1:15" x14ac:dyDescent="0.2">
      <c r="A124">
        <v>100</v>
      </c>
      <c r="B124" s="1">
        <v>42523</v>
      </c>
      <c r="C124">
        <v>-3</v>
      </c>
      <c r="D124">
        <v>116</v>
      </c>
      <c r="H124">
        <v>135</v>
      </c>
      <c r="I124" s="1">
        <v>42360</v>
      </c>
      <c r="J124">
        <v>-251</v>
      </c>
      <c r="K124">
        <v>160</v>
      </c>
      <c r="L124" t="str">
        <f t="shared" si="3"/>
        <v/>
      </c>
      <c r="O124" s="1"/>
    </row>
    <row r="125" spans="1:15" x14ac:dyDescent="0.2">
      <c r="A125">
        <v>79</v>
      </c>
      <c r="B125" s="1">
        <v>42523</v>
      </c>
      <c r="C125">
        <v>-12</v>
      </c>
      <c r="D125">
        <v>116</v>
      </c>
      <c r="H125">
        <v>136</v>
      </c>
      <c r="I125" s="1">
        <v>42360</v>
      </c>
      <c r="J125">
        <v>-39</v>
      </c>
      <c r="K125">
        <v>276</v>
      </c>
      <c r="L125">
        <f t="shared" si="3"/>
        <v>-7.0769230769230766</v>
      </c>
      <c r="O125" s="1"/>
    </row>
    <row r="126" spans="1:15" x14ac:dyDescent="0.2">
      <c r="A126">
        <v>125</v>
      </c>
      <c r="B126" s="1">
        <v>42360</v>
      </c>
      <c r="C126">
        <v>-20</v>
      </c>
      <c r="D126">
        <v>276</v>
      </c>
      <c r="H126">
        <v>137</v>
      </c>
      <c r="I126" s="1">
        <v>42360</v>
      </c>
      <c r="J126">
        <v>-50</v>
      </c>
      <c r="K126">
        <v>276</v>
      </c>
      <c r="L126">
        <f t="shared" si="3"/>
        <v>-5.52</v>
      </c>
      <c r="O126" s="1"/>
    </row>
    <row r="127" spans="1:15" x14ac:dyDescent="0.2">
      <c r="A127">
        <v>126</v>
      </c>
      <c r="B127" s="1">
        <v>42360</v>
      </c>
      <c r="C127">
        <v>-46</v>
      </c>
      <c r="D127">
        <v>276</v>
      </c>
      <c r="H127">
        <v>138</v>
      </c>
      <c r="I127" s="1">
        <v>42360</v>
      </c>
      <c r="J127">
        <v>-57</v>
      </c>
      <c r="K127">
        <v>276</v>
      </c>
      <c r="L127">
        <f t="shared" si="3"/>
        <v>-4.8421052631578947</v>
      </c>
      <c r="O127" s="1"/>
    </row>
    <row r="128" spans="1:15" x14ac:dyDescent="0.2">
      <c r="A128">
        <v>104</v>
      </c>
      <c r="B128" s="1">
        <v>42392</v>
      </c>
      <c r="C128">
        <v>-43</v>
      </c>
      <c r="D128">
        <v>245</v>
      </c>
      <c r="H128">
        <v>132</v>
      </c>
      <c r="I128" s="1">
        <v>42392</v>
      </c>
      <c r="J128">
        <v>-42</v>
      </c>
      <c r="K128">
        <v>245</v>
      </c>
      <c r="L128">
        <f t="shared" si="3"/>
        <v>-5.833333333333333</v>
      </c>
      <c r="O128" s="1"/>
    </row>
    <row r="129" spans="1:15" x14ac:dyDescent="0.2">
      <c r="A129">
        <v>105</v>
      </c>
      <c r="B129" s="1">
        <v>42641</v>
      </c>
      <c r="C129">
        <v>0</v>
      </c>
      <c r="D129">
        <v>0</v>
      </c>
      <c r="H129">
        <v>131</v>
      </c>
      <c r="I129" s="1">
        <v>42392</v>
      </c>
      <c r="J129">
        <v>-46</v>
      </c>
      <c r="K129">
        <v>245</v>
      </c>
      <c r="L129">
        <f t="shared" si="3"/>
        <v>-5.3260869565217392</v>
      </c>
      <c r="O129" s="1"/>
    </row>
    <row r="130" spans="1:15" x14ac:dyDescent="0.2">
      <c r="A130">
        <v>129</v>
      </c>
      <c r="B130" s="1">
        <v>42360</v>
      </c>
      <c r="C130">
        <v>-49</v>
      </c>
      <c r="D130">
        <v>276</v>
      </c>
      <c r="H130">
        <v>139</v>
      </c>
      <c r="I130" s="1">
        <v>42392</v>
      </c>
      <c r="J130">
        <v>-32</v>
      </c>
      <c r="K130">
        <v>245</v>
      </c>
      <c r="L130">
        <f t="shared" si="3"/>
        <v>-7.65625</v>
      </c>
    </row>
    <row r="131" spans="1:15" x14ac:dyDescent="0.2">
      <c r="A131">
        <v>115</v>
      </c>
      <c r="B131" s="1">
        <v>42523</v>
      </c>
      <c r="C131">
        <v>-5</v>
      </c>
      <c r="D131">
        <v>116</v>
      </c>
      <c r="H131">
        <v>142</v>
      </c>
      <c r="I131" s="1">
        <v>42360</v>
      </c>
      <c r="J131">
        <v>-46</v>
      </c>
      <c r="K131">
        <v>276</v>
      </c>
      <c r="L131">
        <f t="shared" si="3"/>
        <v>-6</v>
      </c>
    </row>
    <row r="132" spans="1:15" x14ac:dyDescent="0.2">
      <c r="A132">
        <v>64</v>
      </c>
      <c r="B132" s="1">
        <v>42641</v>
      </c>
      <c r="C132">
        <v>0</v>
      </c>
      <c r="D132">
        <v>0</v>
      </c>
      <c r="H132">
        <v>143</v>
      </c>
      <c r="I132" s="1">
        <v>42360</v>
      </c>
      <c r="J132">
        <v>-58</v>
      </c>
      <c r="K132">
        <v>276</v>
      </c>
      <c r="L132">
        <f t="shared" si="3"/>
        <v>-4.7586206896551726</v>
      </c>
    </row>
    <row r="133" spans="1:15" x14ac:dyDescent="0.2">
      <c r="A133">
        <v>57</v>
      </c>
      <c r="B133" s="1">
        <v>42523</v>
      </c>
      <c r="C133">
        <v>-3</v>
      </c>
      <c r="D133">
        <v>116</v>
      </c>
      <c r="H133">
        <v>144</v>
      </c>
      <c r="I133" s="1">
        <v>42360</v>
      </c>
      <c r="J133">
        <v>-54</v>
      </c>
      <c r="K133">
        <v>276</v>
      </c>
      <c r="L133">
        <f t="shared" si="3"/>
        <v>-5.1111111111111107</v>
      </c>
    </row>
    <row r="134" spans="1:15" x14ac:dyDescent="0.2">
      <c r="A134">
        <v>133</v>
      </c>
      <c r="B134" s="1">
        <v>42360</v>
      </c>
      <c r="C134">
        <v>-67</v>
      </c>
      <c r="D134">
        <v>276</v>
      </c>
      <c r="H134">
        <v>134</v>
      </c>
      <c r="I134" s="1">
        <v>42392</v>
      </c>
      <c r="J134">
        <v>-15</v>
      </c>
      <c r="K134">
        <v>245</v>
      </c>
      <c r="L134">
        <f t="shared" si="3"/>
        <v>-16.333333333333332</v>
      </c>
    </row>
    <row r="135" spans="1:15" x14ac:dyDescent="0.2">
      <c r="A135">
        <v>120</v>
      </c>
      <c r="B135" s="1">
        <v>42465</v>
      </c>
      <c r="C135">
        <v>-14</v>
      </c>
      <c r="D135">
        <v>173</v>
      </c>
      <c r="H135">
        <v>146</v>
      </c>
      <c r="I135" s="1">
        <v>42360</v>
      </c>
      <c r="J135">
        <v>-47</v>
      </c>
      <c r="K135">
        <v>276</v>
      </c>
      <c r="L135">
        <f t="shared" ref="L135:L198" si="4">IF(J135&gt;-250,K135/J135,"")</f>
        <v>-5.8723404255319149</v>
      </c>
    </row>
    <row r="136" spans="1:15" x14ac:dyDescent="0.2">
      <c r="A136">
        <v>135</v>
      </c>
      <c r="B136" s="1">
        <v>42360</v>
      </c>
      <c r="C136">
        <v>-251</v>
      </c>
      <c r="D136">
        <v>160</v>
      </c>
      <c r="H136">
        <v>80</v>
      </c>
      <c r="I136" s="1">
        <v>42465</v>
      </c>
      <c r="J136">
        <v>-36</v>
      </c>
      <c r="K136">
        <v>173</v>
      </c>
      <c r="L136">
        <f t="shared" si="4"/>
        <v>-4.8055555555555554</v>
      </c>
    </row>
    <row r="137" spans="1:15" x14ac:dyDescent="0.2">
      <c r="A137">
        <v>136</v>
      </c>
      <c r="B137" s="1">
        <v>42360</v>
      </c>
      <c r="C137">
        <v>-39</v>
      </c>
      <c r="D137">
        <v>276</v>
      </c>
      <c r="H137">
        <v>126</v>
      </c>
      <c r="I137" s="1">
        <v>42392</v>
      </c>
      <c r="J137">
        <v>-25</v>
      </c>
      <c r="K137">
        <v>245</v>
      </c>
      <c r="L137">
        <f t="shared" si="4"/>
        <v>-9.8000000000000007</v>
      </c>
    </row>
    <row r="138" spans="1:15" x14ac:dyDescent="0.2">
      <c r="A138">
        <v>137</v>
      </c>
      <c r="B138" s="1">
        <v>42360</v>
      </c>
      <c r="C138">
        <v>-50</v>
      </c>
      <c r="D138">
        <v>276</v>
      </c>
      <c r="H138">
        <v>149</v>
      </c>
      <c r="I138" s="1">
        <v>42360</v>
      </c>
      <c r="J138">
        <v>-37</v>
      </c>
      <c r="K138">
        <v>276</v>
      </c>
      <c r="L138">
        <f t="shared" si="4"/>
        <v>-7.4594594594594597</v>
      </c>
    </row>
    <row r="139" spans="1:15" x14ac:dyDescent="0.2">
      <c r="A139">
        <v>138</v>
      </c>
      <c r="B139" s="1">
        <v>42360</v>
      </c>
      <c r="C139">
        <v>-57</v>
      </c>
      <c r="D139">
        <v>276</v>
      </c>
      <c r="H139">
        <v>150</v>
      </c>
      <c r="I139" s="1">
        <v>42360</v>
      </c>
      <c r="J139">
        <v>-58</v>
      </c>
      <c r="K139">
        <v>276</v>
      </c>
      <c r="L139">
        <f t="shared" si="4"/>
        <v>-4.7586206896551726</v>
      </c>
    </row>
    <row r="140" spans="1:15" x14ac:dyDescent="0.2">
      <c r="A140">
        <v>132</v>
      </c>
      <c r="B140" s="1">
        <v>42392</v>
      </c>
      <c r="C140">
        <v>-42</v>
      </c>
      <c r="D140">
        <v>245</v>
      </c>
      <c r="H140">
        <v>151</v>
      </c>
      <c r="I140" s="1">
        <v>42360</v>
      </c>
      <c r="J140">
        <v>-58</v>
      </c>
      <c r="K140">
        <v>276</v>
      </c>
      <c r="L140">
        <f t="shared" si="4"/>
        <v>-4.7586206896551726</v>
      </c>
    </row>
    <row r="141" spans="1:15" x14ac:dyDescent="0.2">
      <c r="A141">
        <v>131</v>
      </c>
      <c r="B141" s="1">
        <v>42392</v>
      </c>
      <c r="C141">
        <v>-46</v>
      </c>
      <c r="D141">
        <v>245</v>
      </c>
      <c r="H141">
        <v>152</v>
      </c>
      <c r="I141" s="1">
        <v>42360</v>
      </c>
      <c r="J141">
        <v>-71</v>
      </c>
      <c r="K141">
        <v>276</v>
      </c>
      <c r="L141">
        <f t="shared" si="4"/>
        <v>-3.887323943661972</v>
      </c>
    </row>
    <row r="142" spans="1:15" x14ac:dyDescent="0.2">
      <c r="A142">
        <v>139</v>
      </c>
      <c r="B142" s="1">
        <v>42392</v>
      </c>
      <c r="C142">
        <v>-32</v>
      </c>
      <c r="D142">
        <v>245</v>
      </c>
      <c r="H142">
        <v>124</v>
      </c>
      <c r="I142" s="1">
        <v>42465</v>
      </c>
      <c r="J142">
        <v>-6</v>
      </c>
      <c r="K142">
        <v>173</v>
      </c>
      <c r="L142">
        <f t="shared" si="4"/>
        <v>-28.833333333333332</v>
      </c>
    </row>
    <row r="143" spans="1:15" x14ac:dyDescent="0.2">
      <c r="A143">
        <v>142</v>
      </c>
      <c r="B143" s="1">
        <v>42360</v>
      </c>
      <c r="C143">
        <v>-46</v>
      </c>
      <c r="D143">
        <v>276</v>
      </c>
      <c r="H143">
        <v>154</v>
      </c>
      <c r="I143" s="1">
        <v>42360</v>
      </c>
      <c r="J143">
        <v>-57</v>
      </c>
      <c r="K143">
        <v>276</v>
      </c>
      <c r="L143">
        <f t="shared" si="4"/>
        <v>-4.8421052631578947</v>
      </c>
    </row>
    <row r="144" spans="1:15" x14ac:dyDescent="0.2">
      <c r="A144">
        <v>143</v>
      </c>
      <c r="B144" s="1">
        <v>42360</v>
      </c>
      <c r="C144">
        <v>-58</v>
      </c>
      <c r="D144">
        <v>276</v>
      </c>
      <c r="H144">
        <v>155</v>
      </c>
      <c r="I144" s="1">
        <v>42360</v>
      </c>
      <c r="J144">
        <v>-47</v>
      </c>
      <c r="K144">
        <v>276</v>
      </c>
      <c r="L144">
        <f t="shared" si="4"/>
        <v>-5.8723404255319149</v>
      </c>
    </row>
    <row r="145" spans="1:12" x14ac:dyDescent="0.2">
      <c r="A145">
        <v>144</v>
      </c>
      <c r="B145" s="1">
        <v>42360</v>
      </c>
      <c r="C145">
        <v>-54</v>
      </c>
      <c r="D145">
        <v>276</v>
      </c>
      <c r="H145">
        <v>139</v>
      </c>
      <c r="I145" s="1">
        <v>42465</v>
      </c>
      <c r="J145">
        <v>-23</v>
      </c>
      <c r="K145">
        <v>173</v>
      </c>
      <c r="L145">
        <f t="shared" si="4"/>
        <v>-7.5217391304347823</v>
      </c>
    </row>
    <row r="146" spans="1:12" x14ac:dyDescent="0.2">
      <c r="A146">
        <v>134</v>
      </c>
      <c r="B146" s="1">
        <v>42392</v>
      </c>
      <c r="C146">
        <v>-15</v>
      </c>
      <c r="D146">
        <v>245</v>
      </c>
      <c r="H146">
        <v>157</v>
      </c>
      <c r="I146" s="1">
        <v>42360</v>
      </c>
      <c r="J146">
        <v>-47</v>
      </c>
      <c r="K146">
        <v>276</v>
      </c>
      <c r="L146">
        <f t="shared" si="4"/>
        <v>-5.8723404255319149</v>
      </c>
    </row>
    <row r="147" spans="1:12" x14ac:dyDescent="0.2">
      <c r="A147">
        <v>146</v>
      </c>
      <c r="B147" s="1">
        <v>42360</v>
      </c>
      <c r="C147">
        <v>-47</v>
      </c>
      <c r="D147">
        <v>276</v>
      </c>
      <c r="H147">
        <v>157</v>
      </c>
      <c r="I147" s="1">
        <v>42465</v>
      </c>
      <c r="J147">
        <v>-7</v>
      </c>
      <c r="K147">
        <v>173</v>
      </c>
      <c r="L147">
        <f t="shared" si="4"/>
        <v>-24.714285714285715</v>
      </c>
    </row>
    <row r="148" spans="1:12" x14ac:dyDescent="0.2">
      <c r="A148">
        <v>80</v>
      </c>
      <c r="B148" s="1">
        <v>42465</v>
      </c>
      <c r="C148">
        <v>-36</v>
      </c>
      <c r="D148">
        <v>173</v>
      </c>
      <c r="H148">
        <v>159</v>
      </c>
      <c r="I148" s="1">
        <v>42360</v>
      </c>
      <c r="J148">
        <v>-46</v>
      </c>
      <c r="K148">
        <v>276</v>
      </c>
      <c r="L148">
        <f t="shared" si="4"/>
        <v>-6</v>
      </c>
    </row>
    <row r="149" spans="1:12" x14ac:dyDescent="0.2">
      <c r="A149">
        <v>126</v>
      </c>
      <c r="B149" s="1">
        <v>42392</v>
      </c>
      <c r="C149">
        <v>-25</v>
      </c>
      <c r="D149">
        <v>245</v>
      </c>
      <c r="H149">
        <v>158</v>
      </c>
      <c r="I149" s="1">
        <v>42465</v>
      </c>
      <c r="J149">
        <v>-24</v>
      </c>
      <c r="K149">
        <v>173</v>
      </c>
      <c r="L149">
        <f t="shared" si="4"/>
        <v>-7.208333333333333</v>
      </c>
    </row>
    <row r="150" spans="1:12" x14ac:dyDescent="0.2">
      <c r="A150">
        <v>149</v>
      </c>
      <c r="B150" s="1">
        <v>42360</v>
      </c>
      <c r="C150">
        <v>-37</v>
      </c>
      <c r="D150">
        <v>276</v>
      </c>
      <c r="H150">
        <v>161</v>
      </c>
      <c r="I150" s="1">
        <v>42360</v>
      </c>
      <c r="J150">
        <v>-66</v>
      </c>
      <c r="K150">
        <v>276</v>
      </c>
      <c r="L150">
        <f t="shared" si="4"/>
        <v>-4.1818181818181817</v>
      </c>
    </row>
    <row r="151" spans="1:12" x14ac:dyDescent="0.2">
      <c r="A151">
        <v>150</v>
      </c>
      <c r="B151" s="1">
        <v>42360</v>
      </c>
      <c r="C151">
        <v>-58</v>
      </c>
      <c r="D151">
        <v>276</v>
      </c>
      <c r="H151">
        <v>162</v>
      </c>
      <c r="I151" s="1">
        <v>42360</v>
      </c>
      <c r="J151">
        <v>-72</v>
      </c>
      <c r="K151">
        <v>276</v>
      </c>
      <c r="L151">
        <f t="shared" si="4"/>
        <v>-3.8333333333333335</v>
      </c>
    </row>
    <row r="152" spans="1:12" x14ac:dyDescent="0.2">
      <c r="A152">
        <v>151</v>
      </c>
      <c r="B152" s="1">
        <v>42360</v>
      </c>
      <c r="C152">
        <v>-58</v>
      </c>
      <c r="D152">
        <v>276</v>
      </c>
      <c r="H152">
        <v>164</v>
      </c>
      <c r="I152" s="1">
        <v>42360</v>
      </c>
      <c r="J152">
        <v>-61</v>
      </c>
      <c r="K152">
        <v>276</v>
      </c>
      <c r="L152">
        <f t="shared" si="4"/>
        <v>-4.5245901639344259</v>
      </c>
    </row>
    <row r="153" spans="1:12" x14ac:dyDescent="0.2">
      <c r="A153">
        <v>152</v>
      </c>
      <c r="B153" s="1">
        <v>42360</v>
      </c>
      <c r="C153">
        <v>-71</v>
      </c>
      <c r="D153">
        <v>276</v>
      </c>
      <c r="H153">
        <v>158</v>
      </c>
      <c r="I153" s="1">
        <v>42392</v>
      </c>
      <c r="J153">
        <v>-70</v>
      </c>
      <c r="K153">
        <v>245</v>
      </c>
      <c r="L153">
        <f t="shared" si="4"/>
        <v>-3.5</v>
      </c>
    </row>
    <row r="154" spans="1:12" x14ac:dyDescent="0.2">
      <c r="A154">
        <v>124</v>
      </c>
      <c r="B154" s="1">
        <v>42465</v>
      </c>
      <c r="C154">
        <v>-6</v>
      </c>
      <c r="D154">
        <v>173</v>
      </c>
      <c r="H154">
        <v>166</v>
      </c>
      <c r="I154" s="1">
        <v>42360</v>
      </c>
      <c r="J154">
        <v>-50</v>
      </c>
      <c r="K154">
        <v>276</v>
      </c>
      <c r="L154">
        <f t="shared" si="4"/>
        <v>-5.52</v>
      </c>
    </row>
    <row r="155" spans="1:12" x14ac:dyDescent="0.2">
      <c r="A155">
        <v>154</v>
      </c>
      <c r="B155" s="1">
        <v>42360</v>
      </c>
      <c r="C155">
        <v>-57</v>
      </c>
      <c r="D155">
        <v>276</v>
      </c>
      <c r="H155">
        <v>167</v>
      </c>
      <c r="I155" s="1">
        <v>42360</v>
      </c>
      <c r="J155">
        <v>-18</v>
      </c>
      <c r="K155">
        <v>276</v>
      </c>
      <c r="L155">
        <f t="shared" si="4"/>
        <v>-15.333333333333334</v>
      </c>
    </row>
    <row r="156" spans="1:12" x14ac:dyDescent="0.2">
      <c r="A156">
        <v>155</v>
      </c>
      <c r="B156" s="1">
        <v>42360</v>
      </c>
      <c r="C156">
        <v>-47</v>
      </c>
      <c r="D156">
        <v>276</v>
      </c>
      <c r="H156">
        <v>150</v>
      </c>
      <c r="I156" s="1">
        <v>42523</v>
      </c>
      <c r="J156">
        <v>-9</v>
      </c>
      <c r="K156">
        <v>116</v>
      </c>
      <c r="L156">
        <f t="shared" si="4"/>
        <v>-12.888888888888889</v>
      </c>
    </row>
    <row r="157" spans="1:12" x14ac:dyDescent="0.2">
      <c r="A157">
        <v>139</v>
      </c>
      <c r="B157" s="1">
        <v>42465</v>
      </c>
      <c r="C157">
        <v>-23</v>
      </c>
      <c r="D157">
        <v>173</v>
      </c>
      <c r="H157">
        <v>169</v>
      </c>
      <c r="I157" s="1">
        <v>42360</v>
      </c>
      <c r="J157">
        <v>-25</v>
      </c>
      <c r="K157">
        <v>276</v>
      </c>
      <c r="L157">
        <f t="shared" si="4"/>
        <v>-11.04</v>
      </c>
    </row>
    <row r="158" spans="1:12" x14ac:dyDescent="0.2">
      <c r="A158">
        <v>157</v>
      </c>
      <c r="B158" s="1">
        <v>42360</v>
      </c>
      <c r="C158">
        <v>-47</v>
      </c>
      <c r="D158">
        <v>276</v>
      </c>
      <c r="H158">
        <v>170</v>
      </c>
      <c r="I158" s="1">
        <v>42360</v>
      </c>
      <c r="J158">
        <v>-63</v>
      </c>
      <c r="K158">
        <v>276</v>
      </c>
      <c r="L158">
        <f t="shared" si="4"/>
        <v>-4.3809523809523814</v>
      </c>
    </row>
    <row r="159" spans="1:12" x14ac:dyDescent="0.2">
      <c r="A159">
        <v>157</v>
      </c>
      <c r="B159" s="1">
        <v>42465</v>
      </c>
      <c r="C159">
        <v>-7</v>
      </c>
      <c r="D159">
        <v>173</v>
      </c>
      <c r="H159">
        <v>132</v>
      </c>
      <c r="I159" s="1">
        <v>42523</v>
      </c>
      <c r="J159">
        <v>-251</v>
      </c>
      <c r="K159">
        <v>0</v>
      </c>
      <c r="L159" t="str">
        <f t="shared" si="4"/>
        <v/>
      </c>
    </row>
    <row r="160" spans="1:12" x14ac:dyDescent="0.2">
      <c r="A160">
        <v>159</v>
      </c>
      <c r="B160" s="1">
        <v>42360</v>
      </c>
      <c r="C160">
        <v>-46</v>
      </c>
      <c r="D160">
        <v>276</v>
      </c>
      <c r="H160">
        <v>172</v>
      </c>
      <c r="I160" s="1">
        <v>42360</v>
      </c>
      <c r="J160">
        <v>-251</v>
      </c>
      <c r="K160">
        <v>160</v>
      </c>
      <c r="L160" t="str">
        <f t="shared" si="4"/>
        <v/>
      </c>
    </row>
    <row r="161" spans="1:12" x14ac:dyDescent="0.2">
      <c r="A161">
        <v>158</v>
      </c>
      <c r="B161" s="1">
        <v>42465</v>
      </c>
      <c r="C161">
        <v>-24</v>
      </c>
      <c r="D161">
        <v>173</v>
      </c>
      <c r="H161">
        <v>173</v>
      </c>
      <c r="I161" s="1">
        <v>42360</v>
      </c>
      <c r="J161">
        <v>-46</v>
      </c>
      <c r="K161">
        <v>276</v>
      </c>
      <c r="L161">
        <f t="shared" si="4"/>
        <v>-6</v>
      </c>
    </row>
    <row r="162" spans="1:12" x14ac:dyDescent="0.2">
      <c r="A162">
        <v>161</v>
      </c>
      <c r="B162" s="1">
        <v>42360</v>
      </c>
      <c r="C162">
        <v>-66</v>
      </c>
      <c r="D162">
        <v>276</v>
      </c>
      <c r="H162">
        <v>174</v>
      </c>
      <c r="I162" s="1">
        <v>42360</v>
      </c>
      <c r="J162">
        <v>-63</v>
      </c>
      <c r="K162">
        <v>276</v>
      </c>
      <c r="L162">
        <f t="shared" si="4"/>
        <v>-4.3809523809523814</v>
      </c>
    </row>
    <row r="163" spans="1:12" x14ac:dyDescent="0.2">
      <c r="A163">
        <v>162</v>
      </c>
      <c r="B163" s="1">
        <v>42360</v>
      </c>
      <c r="C163">
        <v>-72</v>
      </c>
      <c r="D163">
        <v>276</v>
      </c>
      <c r="H163">
        <v>175</v>
      </c>
      <c r="I163" s="1">
        <v>42360</v>
      </c>
      <c r="J163">
        <v>-251</v>
      </c>
      <c r="K163">
        <v>160</v>
      </c>
      <c r="L163" t="str">
        <f t="shared" si="4"/>
        <v/>
      </c>
    </row>
    <row r="164" spans="1:12" x14ac:dyDescent="0.2">
      <c r="A164">
        <v>89</v>
      </c>
      <c r="B164" s="1">
        <v>42641</v>
      </c>
      <c r="C164">
        <v>0</v>
      </c>
      <c r="D164">
        <v>0</v>
      </c>
      <c r="H164">
        <v>176</v>
      </c>
      <c r="I164" s="1">
        <v>42360</v>
      </c>
      <c r="J164">
        <v>-251</v>
      </c>
      <c r="K164">
        <v>276</v>
      </c>
      <c r="L164" t="str">
        <f t="shared" si="4"/>
        <v/>
      </c>
    </row>
    <row r="165" spans="1:12" x14ac:dyDescent="0.2">
      <c r="A165">
        <v>164</v>
      </c>
      <c r="B165" s="1">
        <v>42360</v>
      </c>
      <c r="C165">
        <v>-61</v>
      </c>
      <c r="D165">
        <v>276</v>
      </c>
      <c r="H165">
        <v>177</v>
      </c>
      <c r="I165" s="1">
        <v>42360</v>
      </c>
      <c r="J165">
        <v>-49</v>
      </c>
      <c r="K165">
        <v>276</v>
      </c>
      <c r="L165">
        <f t="shared" si="4"/>
        <v>-5.6326530612244898</v>
      </c>
    </row>
    <row r="166" spans="1:12" x14ac:dyDescent="0.2">
      <c r="A166">
        <v>158</v>
      </c>
      <c r="B166" s="1">
        <v>42392</v>
      </c>
      <c r="C166">
        <v>-70</v>
      </c>
      <c r="D166">
        <v>245</v>
      </c>
      <c r="H166">
        <v>178</v>
      </c>
      <c r="I166" s="1">
        <v>42360</v>
      </c>
      <c r="J166">
        <v>-64</v>
      </c>
      <c r="K166">
        <v>276</v>
      </c>
      <c r="L166">
        <f t="shared" si="4"/>
        <v>-4.3125</v>
      </c>
    </row>
    <row r="167" spans="1:12" x14ac:dyDescent="0.2">
      <c r="A167">
        <v>166</v>
      </c>
      <c r="B167" s="1">
        <v>42360</v>
      </c>
      <c r="C167">
        <v>-50</v>
      </c>
      <c r="D167">
        <v>276</v>
      </c>
      <c r="H167">
        <v>170</v>
      </c>
      <c r="I167" s="1">
        <v>42392</v>
      </c>
      <c r="J167">
        <v>-251</v>
      </c>
      <c r="K167">
        <v>245</v>
      </c>
      <c r="L167" t="str">
        <f t="shared" si="4"/>
        <v/>
      </c>
    </row>
    <row r="168" spans="1:12" x14ac:dyDescent="0.2">
      <c r="A168">
        <v>167</v>
      </c>
      <c r="B168" s="1">
        <v>42360</v>
      </c>
      <c r="C168">
        <v>-18</v>
      </c>
      <c r="D168">
        <v>276</v>
      </c>
      <c r="H168">
        <v>180</v>
      </c>
      <c r="I168" s="1">
        <v>42360</v>
      </c>
      <c r="J168">
        <v>-34</v>
      </c>
      <c r="K168">
        <v>276</v>
      </c>
      <c r="L168">
        <f t="shared" si="4"/>
        <v>-8.117647058823529</v>
      </c>
    </row>
    <row r="169" spans="1:12" x14ac:dyDescent="0.2">
      <c r="A169">
        <v>150</v>
      </c>
      <c r="B169" s="1">
        <v>42523</v>
      </c>
      <c r="C169">
        <v>-9</v>
      </c>
      <c r="D169">
        <v>116</v>
      </c>
      <c r="H169">
        <v>181</v>
      </c>
      <c r="I169" s="1">
        <v>42360</v>
      </c>
      <c r="J169">
        <v>-60</v>
      </c>
      <c r="K169">
        <v>276</v>
      </c>
      <c r="L169">
        <f t="shared" si="4"/>
        <v>-4.5999999999999996</v>
      </c>
    </row>
    <row r="170" spans="1:12" x14ac:dyDescent="0.2">
      <c r="A170">
        <v>169</v>
      </c>
      <c r="B170" s="1">
        <v>42360</v>
      </c>
      <c r="C170">
        <v>-25</v>
      </c>
      <c r="D170">
        <v>276</v>
      </c>
      <c r="H170">
        <v>182</v>
      </c>
      <c r="I170" s="1">
        <v>42360</v>
      </c>
      <c r="J170">
        <v>-63</v>
      </c>
      <c r="K170">
        <v>276</v>
      </c>
      <c r="L170">
        <f t="shared" si="4"/>
        <v>-4.3809523809523814</v>
      </c>
    </row>
    <row r="171" spans="1:12" x14ac:dyDescent="0.2">
      <c r="A171">
        <v>170</v>
      </c>
      <c r="B171" s="1">
        <v>42360</v>
      </c>
      <c r="C171">
        <v>-63</v>
      </c>
      <c r="D171">
        <v>276</v>
      </c>
      <c r="H171">
        <v>129</v>
      </c>
      <c r="I171" s="1">
        <v>42523</v>
      </c>
      <c r="J171">
        <v>-251</v>
      </c>
      <c r="K171">
        <v>0</v>
      </c>
      <c r="L171" t="str">
        <f t="shared" si="4"/>
        <v/>
      </c>
    </row>
    <row r="172" spans="1:12" x14ac:dyDescent="0.2">
      <c r="A172">
        <v>132</v>
      </c>
      <c r="B172" s="1">
        <v>42523</v>
      </c>
      <c r="C172">
        <v>-251</v>
      </c>
      <c r="D172">
        <v>0</v>
      </c>
      <c r="H172">
        <v>179</v>
      </c>
      <c r="I172" s="1">
        <v>42392</v>
      </c>
      <c r="J172">
        <v>-50</v>
      </c>
      <c r="K172">
        <v>245</v>
      </c>
      <c r="L172">
        <f t="shared" si="4"/>
        <v>-4.9000000000000004</v>
      </c>
    </row>
    <row r="173" spans="1:12" x14ac:dyDescent="0.2">
      <c r="A173">
        <v>172</v>
      </c>
      <c r="B173" s="1">
        <v>42360</v>
      </c>
      <c r="C173">
        <v>-251</v>
      </c>
      <c r="D173">
        <v>160</v>
      </c>
      <c r="H173">
        <v>159</v>
      </c>
      <c r="I173" s="1">
        <v>42392</v>
      </c>
      <c r="J173">
        <v>-65</v>
      </c>
      <c r="K173">
        <v>245</v>
      </c>
      <c r="L173">
        <f t="shared" si="4"/>
        <v>-3.7692307692307692</v>
      </c>
    </row>
    <row r="174" spans="1:12" x14ac:dyDescent="0.2">
      <c r="A174">
        <v>173</v>
      </c>
      <c r="B174" s="1">
        <v>42360</v>
      </c>
      <c r="C174">
        <v>-46</v>
      </c>
      <c r="D174">
        <v>276</v>
      </c>
      <c r="H174">
        <v>186</v>
      </c>
      <c r="I174" s="1">
        <v>42360</v>
      </c>
      <c r="J174">
        <v>-58</v>
      </c>
      <c r="K174">
        <v>276</v>
      </c>
      <c r="L174">
        <f t="shared" si="4"/>
        <v>-4.7586206896551726</v>
      </c>
    </row>
    <row r="175" spans="1:12" x14ac:dyDescent="0.2">
      <c r="A175">
        <v>174</v>
      </c>
      <c r="B175" s="1">
        <v>42360</v>
      </c>
      <c r="C175">
        <v>-63</v>
      </c>
      <c r="D175">
        <v>276</v>
      </c>
      <c r="H175">
        <v>168</v>
      </c>
      <c r="I175" s="1">
        <v>42523</v>
      </c>
      <c r="J175">
        <v>-1</v>
      </c>
      <c r="K175">
        <v>116</v>
      </c>
      <c r="L175">
        <f t="shared" si="4"/>
        <v>-116</v>
      </c>
    </row>
    <row r="176" spans="1:12" x14ac:dyDescent="0.2">
      <c r="A176">
        <v>175</v>
      </c>
      <c r="B176" s="1">
        <v>42360</v>
      </c>
      <c r="C176">
        <v>-251</v>
      </c>
      <c r="D176">
        <v>160</v>
      </c>
      <c r="H176">
        <v>188</v>
      </c>
      <c r="I176" s="1">
        <v>42360</v>
      </c>
      <c r="J176">
        <v>-251</v>
      </c>
      <c r="K176">
        <v>276</v>
      </c>
      <c r="L176" t="str">
        <f t="shared" si="4"/>
        <v/>
      </c>
    </row>
    <row r="177" spans="1:12" x14ac:dyDescent="0.2">
      <c r="A177">
        <v>176</v>
      </c>
      <c r="B177" s="1">
        <v>42360</v>
      </c>
      <c r="C177">
        <v>-251</v>
      </c>
      <c r="D177">
        <v>276</v>
      </c>
      <c r="H177">
        <v>189</v>
      </c>
      <c r="I177" s="1">
        <v>42360</v>
      </c>
      <c r="J177">
        <v>-33</v>
      </c>
      <c r="K177">
        <v>276</v>
      </c>
      <c r="L177">
        <f t="shared" si="4"/>
        <v>-8.3636363636363633</v>
      </c>
    </row>
    <row r="178" spans="1:12" x14ac:dyDescent="0.2">
      <c r="A178">
        <v>177</v>
      </c>
      <c r="B178" s="1">
        <v>42360</v>
      </c>
      <c r="C178">
        <v>-49</v>
      </c>
      <c r="D178">
        <v>276</v>
      </c>
      <c r="H178">
        <v>190</v>
      </c>
      <c r="I178" s="1">
        <v>42360</v>
      </c>
      <c r="J178">
        <v>-251</v>
      </c>
      <c r="K178">
        <v>160</v>
      </c>
      <c r="L178" t="str">
        <f t="shared" si="4"/>
        <v/>
      </c>
    </row>
    <row r="179" spans="1:12" x14ac:dyDescent="0.2">
      <c r="A179">
        <v>178</v>
      </c>
      <c r="B179" s="1">
        <v>42360</v>
      </c>
      <c r="C179">
        <v>-64</v>
      </c>
      <c r="D179">
        <v>276</v>
      </c>
      <c r="H179">
        <v>191</v>
      </c>
      <c r="I179" s="1">
        <v>42360</v>
      </c>
      <c r="J179">
        <v>-251</v>
      </c>
      <c r="K179">
        <v>160</v>
      </c>
      <c r="L179" t="str">
        <f t="shared" si="4"/>
        <v/>
      </c>
    </row>
    <row r="180" spans="1:12" x14ac:dyDescent="0.2">
      <c r="A180">
        <v>170</v>
      </c>
      <c r="B180" s="1">
        <v>42392</v>
      </c>
      <c r="C180">
        <v>-251</v>
      </c>
      <c r="D180">
        <v>245</v>
      </c>
      <c r="H180">
        <v>177</v>
      </c>
      <c r="I180" s="1">
        <v>42392</v>
      </c>
      <c r="J180">
        <v>-251</v>
      </c>
      <c r="K180">
        <v>245</v>
      </c>
      <c r="L180" t="str">
        <f t="shared" si="4"/>
        <v/>
      </c>
    </row>
    <row r="181" spans="1:12" x14ac:dyDescent="0.2">
      <c r="A181">
        <v>180</v>
      </c>
      <c r="B181" s="1">
        <v>42360</v>
      </c>
      <c r="C181">
        <v>-34</v>
      </c>
      <c r="D181">
        <v>276</v>
      </c>
      <c r="H181">
        <v>193</v>
      </c>
      <c r="I181" s="1">
        <v>42360</v>
      </c>
      <c r="J181">
        <v>-251</v>
      </c>
      <c r="K181">
        <v>160</v>
      </c>
      <c r="L181" t="str">
        <f t="shared" si="4"/>
        <v/>
      </c>
    </row>
    <row r="182" spans="1:12" x14ac:dyDescent="0.2">
      <c r="A182">
        <v>181</v>
      </c>
      <c r="B182" s="1">
        <v>42360</v>
      </c>
      <c r="C182">
        <v>-60</v>
      </c>
      <c r="D182">
        <v>276</v>
      </c>
      <c r="H182">
        <v>186</v>
      </c>
      <c r="I182" s="1">
        <v>42392</v>
      </c>
      <c r="J182">
        <v>-53</v>
      </c>
      <c r="K182">
        <v>245</v>
      </c>
      <c r="L182">
        <f t="shared" si="4"/>
        <v>-4.6226415094339623</v>
      </c>
    </row>
    <row r="183" spans="1:12" x14ac:dyDescent="0.2">
      <c r="A183">
        <v>182</v>
      </c>
      <c r="B183" s="1">
        <v>42360</v>
      </c>
      <c r="C183">
        <v>-63</v>
      </c>
      <c r="D183">
        <v>276</v>
      </c>
      <c r="H183">
        <v>196</v>
      </c>
      <c r="I183" s="1">
        <v>42360</v>
      </c>
      <c r="J183">
        <v>-251</v>
      </c>
      <c r="K183">
        <v>160</v>
      </c>
      <c r="L183" t="str">
        <f t="shared" si="4"/>
        <v/>
      </c>
    </row>
    <row r="184" spans="1:12" x14ac:dyDescent="0.2">
      <c r="A184">
        <v>129</v>
      </c>
      <c r="B184" s="1">
        <v>42523</v>
      </c>
      <c r="C184">
        <v>-251</v>
      </c>
      <c r="D184">
        <v>0</v>
      </c>
      <c r="H184">
        <v>197</v>
      </c>
      <c r="I184" s="1">
        <v>42360</v>
      </c>
      <c r="J184">
        <v>-251</v>
      </c>
      <c r="K184">
        <v>160</v>
      </c>
      <c r="L184" t="str">
        <f t="shared" si="4"/>
        <v/>
      </c>
    </row>
    <row r="185" spans="1:12" x14ac:dyDescent="0.2">
      <c r="A185">
        <v>179</v>
      </c>
      <c r="B185" s="1">
        <v>42392</v>
      </c>
      <c r="C185">
        <v>-50</v>
      </c>
      <c r="D185">
        <v>245</v>
      </c>
      <c r="H185">
        <v>198</v>
      </c>
      <c r="I185" s="1">
        <v>42360</v>
      </c>
      <c r="J185">
        <v>-251</v>
      </c>
      <c r="K185">
        <v>276</v>
      </c>
      <c r="L185" t="str">
        <f t="shared" si="4"/>
        <v/>
      </c>
    </row>
    <row r="186" spans="1:12" x14ac:dyDescent="0.2">
      <c r="A186">
        <v>159</v>
      </c>
      <c r="B186" s="1">
        <v>42392</v>
      </c>
      <c r="C186">
        <v>-65</v>
      </c>
      <c r="D186">
        <v>245</v>
      </c>
      <c r="H186">
        <v>193</v>
      </c>
      <c r="I186" s="1">
        <v>42392</v>
      </c>
      <c r="J186">
        <v>-251</v>
      </c>
      <c r="K186">
        <v>245</v>
      </c>
      <c r="L186" t="str">
        <f t="shared" si="4"/>
        <v/>
      </c>
    </row>
    <row r="187" spans="1:12" x14ac:dyDescent="0.2">
      <c r="A187">
        <v>186</v>
      </c>
      <c r="B187" s="1">
        <v>42360</v>
      </c>
      <c r="C187">
        <v>-58</v>
      </c>
      <c r="D187">
        <v>276</v>
      </c>
      <c r="H187">
        <v>198</v>
      </c>
      <c r="I187" s="1">
        <v>42392</v>
      </c>
      <c r="J187">
        <v>-1</v>
      </c>
      <c r="K187">
        <v>245</v>
      </c>
      <c r="L187">
        <f t="shared" si="4"/>
        <v>-245</v>
      </c>
    </row>
    <row r="188" spans="1:12" x14ac:dyDescent="0.2">
      <c r="A188">
        <v>168</v>
      </c>
      <c r="B188" s="1">
        <v>42523</v>
      </c>
      <c r="C188">
        <v>-1</v>
      </c>
      <c r="D188">
        <v>116</v>
      </c>
      <c r="H188">
        <v>201</v>
      </c>
      <c r="I188" s="1">
        <v>42360</v>
      </c>
      <c r="J188">
        <v>-251</v>
      </c>
      <c r="K188">
        <v>276</v>
      </c>
      <c r="L188" t="str">
        <f t="shared" si="4"/>
        <v/>
      </c>
    </row>
    <row r="189" spans="1:12" x14ac:dyDescent="0.2">
      <c r="A189">
        <v>188</v>
      </c>
      <c r="B189" s="1">
        <v>42360</v>
      </c>
      <c r="C189">
        <v>-251</v>
      </c>
      <c r="D189">
        <v>276</v>
      </c>
      <c r="H189">
        <v>202</v>
      </c>
      <c r="I189" s="1">
        <v>42360</v>
      </c>
      <c r="J189">
        <v>-251</v>
      </c>
      <c r="K189">
        <v>276</v>
      </c>
      <c r="L189" t="str">
        <f t="shared" si="4"/>
        <v/>
      </c>
    </row>
    <row r="190" spans="1:12" x14ac:dyDescent="0.2">
      <c r="A190">
        <v>189</v>
      </c>
      <c r="B190" s="1">
        <v>42360</v>
      </c>
      <c r="C190">
        <v>-33</v>
      </c>
      <c r="D190">
        <v>276</v>
      </c>
      <c r="H190">
        <v>203</v>
      </c>
      <c r="I190" s="1">
        <v>42360</v>
      </c>
      <c r="J190">
        <v>-251</v>
      </c>
      <c r="K190">
        <v>276</v>
      </c>
      <c r="L190" t="str">
        <f t="shared" si="4"/>
        <v/>
      </c>
    </row>
    <row r="191" spans="1:12" x14ac:dyDescent="0.2">
      <c r="A191">
        <v>190</v>
      </c>
      <c r="B191" s="1">
        <v>42360</v>
      </c>
      <c r="C191">
        <v>-251</v>
      </c>
      <c r="D191">
        <v>160</v>
      </c>
      <c r="H191">
        <v>204</v>
      </c>
      <c r="I191" s="1">
        <v>42360</v>
      </c>
      <c r="J191">
        <v>-251</v>
      </c>
      <c r="K191">
        <v>276</v>
      </c>
      <c r="L191" t="str">
        <f t="shared" si="4"/>
        <v/>
      </c>
    </row>
    <row r="192" spans="1:12" x14ac:dyDescent="0.2">
      <c r="A192">
        <v>191</v>
      </c>
      <c r="B192" s="1">
        <v>42360</v>
      </c>
      <c r="C192">
        <v>-251</v>
      </c>
      <c r="D192">
        <v>160</v>
      </c>
      <c r="H192">
        <v>206</v>
      </c>
      <c r="I192" s="1">
        <v>42360</v>
      </c>
      <c r="J192">
        <v>-251</v>
      </c>
      <c r="K192">
        <v>276</v>
      </c>
      <c r="L192" t="str">
        <f t="shared" si="4"/>
        <v/>
      </c>
    </row>
    <row r="193" spans="1:12" x14ac:dyDescent="0.2">
      <c r="A193">
        <v>177</v>
      </c>
      <c r="B193" s="1">
        <v>42392</v>
      </c>
      <c r="C193">
        <v>-251</v>
      </c>
      <c r="D193">
        <v>245</v>
      </c>
      <c r="H193">
        <v>207</v>
      </c>
      <c r="I193" s="1">
        <v>42360</v>
      </c>
      <c r="J193">
        <v>-41</v>
      </c>
      <c r="K193">
        <v>276</v>
      </c>
      <c r="L193">
        <f t="shared" si="4"/>
        <v>-6.7317073170731705</v>
      </c>
    </row>
    <row r="194" spans="1:12" x14ac:dyDescent="0.2">
      <c r="A194">
        <v>193</v>
      </c>
      <c r="B194" s="1">
        <v>42360</v>
      </c>
      <c r="C194">
        <v>-251</v>
      </c>
      <c r="D194">
        <v>160</v>
      </c>
      <c r="H194">
        <v>197</v>
      </c>
      <c r="I194" s="1">
        <v>42392</v>
      </c>
      <c r="J194">
        <v>-35</v>
      </c>
      <c r="K194">
        <v>245</v>
      </c>
      <c r="L194">
        <f t="shared" si="4"/>
        <v>-7</v>
      </c>
    </row>
    <row r="195" spans="1:12" x14ac:dyDescent="0.2">
      <c r="A195">
        <v>186</v>
      </c>
      <c r="B195" s="1">
        <v>42392</v>
      </c>
      <c r="C195">
        <v>-53</v>
      </c>
      <c r="D195">
        <v>245</v>
      </c>
      <c r="H195">
        <v>209</v>
      </c>
      <c r="I195" s="1">
        <v>42360</v>
      </c>
      <c r="J195">
        <v>-251</v>
      </c>
      <c r="K195">
        <v>276</v>
      </c>
      <c r="L195" t="str">
        <f t="shared" si="4"/>
        <v/>
      </c>
    </row>
    <row r="196" spans="1:12" x14ac:dyDescent="0.2">
      <c r="A196">
        <v>43</v>
      </c>
      <c r="B196" s="1">
        <v>42392</v>
      </c>
      <c r="C196">
        <v>0</v>
      </c>
      <c r="D196">
        <v>245</v>
      </c>
      <c r="H196">
        <v>210</v>
      </c>
      <c r="I196" s="1">
        <v>42360</v>
      </c>
      <c r="J196">
        <v>-251</v>
      </c>
      <c r="K196">
        <v>276</v>
      </c>
      <c r="L196" t="str">
        <f t="shared" si="4"/>
        <v/>
      </c>
    </row>
    <row r="197" spans="1:12" x14ac:dyDescent="0.2">
      <c r="A197">
        <v>196</v>
      </c>
      <c r="B197" s="1">
        <v>42360</v>
      </c>
      <c r="C197">
        <v>-251</v>
      </c>
      <c r="D197">
        <v>160</v>
      </c>
      <c r="H197">
        <v>211</v>
      </c>
      <c r="I197" s="1">
        <v>42360</v>
      </c>
      <c r="J197">
        <v>-251</v>
      </c>
      <c r="K197">
        <v>276</v>
      </c>
      <c r="L197" t="str">
        <f t="shared" si="4"/>
        <v/>
      </c>
    </row>
    <row r="198" spans="1:12" x14ac:dyDescent="0.2">
      <c r="A198">
        <v>197</v>
      </c>
      <c r="B198" s="1">
        <v>42360</v>
      </c>
      <c r="C198">
        <v>-251</v>
      </c>
      <c r="D198">
        <v>160</v>
      </c>
      <c r="H198">
        <v>212</v>
      </c>
      <c r="I198" s="1">
        <v>42360</v>
      </c>
      <c r="J198">
        <v>-251</v>
      </c>
      <c r="K198">
        <v>276</v>
      </c>
      <c r="L198" t="str">
        <f t="shared" si="4"/>
        <v/>
      </c>
    </row>
    <row r="199" spans="1:12" x14ac:dyDescent="0.2">
      <c r="A199">
        <v>198</v>
      </c>
      <c r="B199" s="1">
        <v>42360</v>
      </c>
      <c r="C199">
        <v>-251</v>
      </c>
      <c r="D199">
        <v>276</v>
      </c>
      <c r="H199">
        <v>205</v>
      </c>
      <c r="I199" s="1">
        <v>42392</v>
      </c>
      <c r="J199">
        <v>-251</v>
      </c>
      <c r="K199">
        <v>129</v>
      </c>
      <c r="L199" t="str">
        <f t="shared" ref="L199:L260" si="5">IF(J199&gt;-250,K199/J199,"")</f>
        <v/>
      </c>
    </row>
    <row r="200" spans="1:12" x14ac:dyDescent="0.2">
      <c r="A200">
        <v>193</v>
      </c>
      <c r="B200" s="1">
        <v>42392</v>
      </c>
      <c r="C200">
        <v>-251</v>
      </c>
      <c r="D200">
        <v>245</v>
      </c>
      <c r="H200">
        <v>215</v>
      </c>
      <c r="I200" s="1">
        <v>42360</v>
      </c>
      <c r="J200">
        <v>-251</v>
      </c>
      <c r="K200">
        <v>276</v>
      </c>
      <c r="L200" t="str">
        <f t="shared" si="5"/>
        <v/>
      </c>
    </row>
    <row r="201" spans="1:12" x14ac:dyDescent="0.2">
      <c r="A201">
        <v>198</v>
      </c>
      <c r="B201" s="1">
        <v>42392</v>
      </c>
      <c r="C201">
        <v>-1</v>
      </c>
      <c r="D201">
        <v>245</v>
      </c>
      <c r="H201">
        <v>163</v>
      </c>
      <c r="I201" s="1">
        <v>42465</v>
      </c>
      <c r="J201">
        <v>-27</v>
      </c>
      <c r="K201">
        <v>173</v>
      </c>
      <c r="L201">
        <f t="shared" si="5"/>
        <v>-6.4074074074074074</v>
      </c>
    </row>
    <row r="202" spans="1:12" x14ac:dyDescent="0.2">
      <c r="A202">
        <v>201</v>
      </c>
      <c r="B202" s="1">
        <v>42360</v>
      </c>
      <c r="C202">
        <v>-251</v>
      </c>
      <c r="D202">
        <v>276</v>
      </c>
      <c r="H202">
        <v>217</v>
      </c>
      <c r="I202" s="1">
        <v>42360</v>
      </c>
      <c r="J202">
        <v>-251</v>
      </c>
      <c r="K202">
        <v>276</v>
      </c>
      <c r="L202" t="str">
        <f t="shared" si="5"/>
        <v/>
      </c>
    </row>
    <row r="203" spans="1:12" x14ac:dyDescent="0.2">
      <c r="A203">
        <v>202</v>
      </c>
      <c r="B203" s="1">
        <v>42360</v>
      </c>
      <c r="C203">
        <v>-251</v>
      </c>
      <c r="D203">
        <v>276</v>
      </c>
      <c r="H203">
        <v>164</v>
      </c>
      <c r="I203" s="1">
        <v>42523</v>
      </c>
      <c r="J203">
        <v>-12</v>
      </c>
      <c r="K203">
        <v>116</v>
      </c>
      <c r="L203">
        <f t="shared" si="5"/>
        <v>-9.6666666666666661</v>
      </c>
    </row>
    <row r="204" spans="1:12" x14ac:dyDescent="0.2">
      <c r="A204">
        <v>203</v>
      </c>
      <c r="B204" s="1">
        <v>42360</v>
      </c>
      <c r="C204">
        <v>-251</v>
      </c>
      <c r="D204">
        <v>276</v>
      </c>
      <c r="H204">
        <v>209</v>
      </c>
      <c r="I204" s="1">
        <v>42392</v>
      </c>
      <c r="J204">
        <v>-251</v>
      </c>
      <c r="K204">
        <v>245</v>
      </c>
      <c r="L204" t="str">
        <f t="shared" si="5"/>
        <v/>
      </c>
    </row>
    <row r="205" spans="1:12" x14ac:dyDescent="0.2">
      <c r="A205">
        <v>204</v>
      </c>
      <c r="B205" s="1">
        <v>42360</v>
      </c>
      <c r="C205">
        <v>-251</v>
      </c>
      <c r="D205">
        <v>276</v>
      </c>
      <c r="H205">
        <v>220</v>
      </c>
      <c r="I205" s="1">
        <v>42360</v>
      </c>
      <c r="J205">
        <v>-29</v>
      </c>
      <c r="K205">
        <v>276</v>
      </c>
      <c r="L205">
        <f t="shared" si="5"/>
        <v>-9.5172413793103452</v>
      </c>
    </row>
    <row r="206" spans="1:12" x14ac:dyDescent="0.2">
      <c r="A206">
        <v>158</v>
      </c>
      <c r="B206" s="1">
        <v>42641</v>
      </c>
      <c r="C206">
        <v>0</v>
      </c>
      <c r="D206">
        <v>0</v>
      </c>
      <c r="H206">
        <v>221</v>
      </c>
      <c r="I206" s="1">
        <v>42360</v>
      </c>
      <c r="J206">
        <v>-251</v>
      </c>
      <c r="K206">
        <v>276</v>
      </c>
      <c r="L206" t="str">
        <f t="shared" si="5"/>
        <v/>
      </c>
    </row>
    <row r="207" spans="1:12" x14ac:dyDescent="0.2">
      <c r="A207">
        <v>206</v>
      </c>
      <c r="B207" s="1">
        <v>42360</v>
      </c>
      <c r="C207">
        <v>-251</v>
      </c>
      <c r="D207">
        <v>276</v>
      </c>
      <c r="H207">
        <v>222</v>
      </c>
      <c r="I207" s="1">
        <v>42360</v>
      </c>
      <c r="J207">
        <v>-251</v>
      </c>
      <c r="K207">
        <v>276</v>
      </c>
      <c r="L207" t="str">
        <f t="shared" si="5"/>
        <v/>
      </c>
    </row>
    <row r="208" spans="1:12" x14ac:dyDescent="0.2">
      <c r="A208">
        <v>207</v>
      </c>
      <c r="B208" s="1">
        <v>42360</v>
      </c>
      <c r="C208">
        <v>-41</v>
      </c>
      <c r="D208">
        <v>276</v>
      </c>
      <c r="H208">
        <v>223</v>
      </c>
      <c r="I208" s="1">
        <v>42360</v>
      </c>
      <c r="J208">
        <v>-251</v>
      </c>
      <c r="K208">
        <v>276</v>
      </c>
      <c r="L208" t="str">
        <f t="shared" si="5"/>
        <v/>
      </c>
    </row>
    <row r="209" spans="1:12" x14ac:dyDescent="0.2">
      <c r="A209">
        <v>197</v>
      </c>
      <c r="B209" s="1">
        <v>42392</v>
      </c>
      <c r="C209">
        <v>-35</v>
      </c>
      <c r="D209">
        <v>245</v>
      </c>
      <c r="H209">
        <v>224</v>
      </c>
      <c r="I209" s="1">
        <v>42360</v>
      </c>
      <c r="J209">
        <v>-251</v>
      </c>
      <c r="K209">
        <v>276</v>
      </c>
      <c r="L209" t="str">
        <f t="shared" si="5"/>
        <v/>
      </c>
    </row>
    <row r="210" spans="1:12" x14ac:dyDescent="0.2">
      <c r="A210">
        <v>209</v>
      </c>
      <c r="B210" s="1">
        <v>42360</v>
      </c>
      <c r="C210">
        <v>-251</v>
      </c>
      <c r="D210">
        <v>276</v>
      </c>
      <c r="H210">
        <v>216</v>
      </c>
      <c r="I210" s="1">
        <v>42392</v>
      </c>
      <c r="J210">
        <v>-251</v>
      </c>
      <c r="K210">
        <v>245</v>
      </c>
      <c r="L210" t="str">
        <f t="shared" si="5"/>
        <v/>
      </c>
    </row>
    <row r="211" spans="1:12" x14ac:dyDescent="0.2">
      <c r="A211">
        <v>210</v>
      </c>
      <c r="B211" s="1">
        <v>42360</v>
      </c>
      <c r="C211">
        <v>-251</v>
      </c>
      <c r="D211">
        <v>276</v>
      </c>
      <c r="H211">
        <v>226</v>
      </c>
      <c r="I211" s="1">
        <v>42360</v>
      </c>
      <c r="J211">
        <v>-251</v>
      </c>
      <c r="K211">
        <v>276</v>
      </c>
      <c r="L211" t="str">
        <f t="shared" si="5"/>
        <v/>
      </c>
    </row>
    <row r="212" spans="1:12" x14ac:dyDescent="0.2">
      <c r="A212">
        <v>211</v>
      </c>
      <c r="B212" s="1">
        <v>42360</v>
      </c>
      <c r="C212">
        <v>-251</v>
      </c>
      <c r="D212">
        <v>276</v>
      </c>
      <c r="H212">
        <v>227</v>
      </c>
      <c r="I212" s="1">
        <v>42360</v>
      </c>
      <c r="J212">
        <v>-251</v>
      </c>
      <c r="K212">
        <v>276</v>
      </c>
      <c r="L212" t="str">
        <f t="shared" si="5"/>
        <v/>
      </c>
    </row>
    <row r="213" spans="1:12" x14ac:dyDescent="0.2">
      <c r="A213">
        <v>212</v>
      </c>
      <c r="B213" s="1">
        <v>42360</v>
      </c>
      <c r="C213">
        <v>-251</v>
      </c>
      <c r="D213">
        <v>276</v>
      </c>
      <c r="H213">
        <v>228</v>
      </c>
      <c r="I213" s="1">
        <v>42360</v>
      </c>
      <c r="J213">
        <v>-251</v>
      </c>
      <c r="K213">
        <v>276</v>
      </c>
      <c r="L213" t="str">
        <f t="shared" si="5"/>
        <v/>
      </c>
    </row>
    <row r="214" spans="1:12" x14ac:dyDescent="0.2">
      <c r="A214">
        <v>78</v>
      </c>
      <c r="B214" s="1">
        <v>42641</v>
      </c>
      <c r="C214">
        <v>0</v>
      </c>
      <c r="D214">
        <v>0</v>
      </c>
      <c r="H214">
        <v>229</v>
      </c>
      <c r="I214" s="1">
        <v>42360</v>
      </c>
      <c r="J214">
        <v>-251</v>
      </c>
      <c r="K214">
        <v>276</v>
      </c>
      <c r="L214" t="str">
        <f t="shared" si="5"/>
        <v/>
      </c>
    </row>
    <row r="215" spans="1:12" x14ac:dyDescent="0.2">
      <c r="A215">
        <v>205</v>
      </c>
      <c r="B215" s="1">
        <v>42392</v>
      </c>
      <c r="C215">
        <v>-251</v>
      </c>
      <c r="D215">
        <v>129</v>
      </c>
      <c r="H215">
        <v>231</v>
      </c>
      <c r="I215" s="1">
        <v>42360</v>
      </c>
      <c r="J215">
        <v>-251</v>
      </c>
      <c r="K215">
        <v>276</v>
      </c>
      <c r="L215" t="str">
        <f t="shared" si="5"/>
        <v/>
      </c>
    </row>
    <row r="216" spans="1:12" x14ac:dyDescent="0.2">
      <c r="A216">
        <v>215</v>
      </c>
      <c r="B216" s="1">
        <v>42360</v>
      </c>
      <c r="C216">
        <v>-251</v>
      </c>
      <c r="D216">
        <v>276</v>
      </c>
      <c r="H216">
        <v>217</v>
      </c>
      <c r="I216" s="1">
        <v>42465</v>
      </c>
      <c r="J216">
        <v>-4</v>
      </c>
      <c r="K216">
        <v>173</v>
      </c>
      <c r="L216">
        <f t="shared" si="5"/>
        <v>-43.25</v>
      </c>
    </row>
    <row r="217" spans="1:12" x14ac:dyDescent="0.2">
      <c r="A217">
        <v>163</v>
      </c>
      <c r="B217" s="1">
        <v>42465</v>
      </c>
      <c r="C217">
        <v>-27</v>
      </c>
      <c r="D217">
        <v>173</v>
      </c>
      <c r="H217">
        <v>233</v>
      </c>
      <c r="I217" s="1">
        <v>42360</v>
      </c>
      <c r="J217">
        <v>-251</v>
      </c>
      <c r="K217">
        <v>276</v>
      </c>
      <c r="L217" t="str">
        <f t="shared" si="5"/>
        <v/>
      </c>
    </row>
    <row r="218" spans="1:12" x14ac:dyDescent="0.2">
      <c r="A218">
        <v>217</v>
      </c>
      <c r="B218" s="1">
        <v>42360</v>
      </c>
      <c r="C218">
        <v>-251</v>
      </c>
      <c r="D218">
        <v>276</v>
      </c>
      <c r="H218">
        <v>234</v>
      </c>
      <c r="I218" s="1">
        <v>42360</v>
      </c>
      <c r="J218">
        <v>-251</v>
      </c>
      <c r="K218">
        <v>276</v>
      </c>
      <c r="L218" t="str">
        <f t="shared" si="5"/>
        <v/>
      </c>
    </row>
    <row r="219" spans="1:12" x14ac:dyDescent="0.2">
      <c r="A219">
        <v>164</v>
      </c>
      <c r="B219" s="1">
        <v>42523</v>
      </c>
      <c r="C219">
        <v>-12</v>
      </c>
      <c r="D219">
        <v>116</v>
      </c>
      <c r="H219">
        <v>235</v>
      </c>
      <c r="I219" s="1">
        <v>42360</v>
      </c>
      <c r="J219">
        <v>-251</v>
      </c>
      <c r="K219">
        <v>276</v>
      </c>
      <c r="L219" t="str">
        <f t="shared" si="5"/>
        <v/>
      </c>
    </row>
    <row r="220" spans="1:12" x14ac:dyDescent="0.2">
      <c r="A220">
        <v>209</v>
      </c>
      <c r="B220" s="1">
        <v>42392</v>
      </c>
      <c r="C220">
        <v>-251</v>
      </c>
      <c r="D220">
        <v>245</v>
      </c>
      <c r="H220">
        <v>236</v>
      </c>
      <c r="I220" s="1">
        <v>42360</v>
      </c>
      <c r="J220">
        <v>-251</v>
      </c>
      <c r="K220">
        <v>276</v>
      </c>
      <c r="L220" t="str">
        <f t="shared" si="5"/>
        <v/>
      </c>
    </row>
    <row r="221" spans="1:12" x14ac:dyDescent="0.2">
      <c r="A221">
        <v>220</v>
      </c>
      <c r="B221" s="1">
        <v>42360</v>
      </c>
      <c r="C221">
        <v>-29</v>
      </c>
      <c r="D221">
        <v>276</v>
      </c>
      <c r="H221">
        <v>237</v>
      </c>
      <c r="I221" s="1">
        <v>42360</v>
      </c>
      <c r="J221">
        <v>-251</v>
      </c>
      <c r="K221">
        <v>276</v>
      </c>
      <c r="L221" t="str">
        <f t="shared" si="5"/>
        <v/>
      </c>
    </row>
    <row r="222" spans="1:12" x14ac:dyDescent="0.2">
      <c r="A222">
        <v>221</v>
      </c>
      <c r="B222" s="1">
        <v>42360</v>
      </c>
      <c r="C222">
        <v>-251</v>
      </c>
      <c r="D222">
        <v>276</v>
      </c>
      <c r="H222">
        <v>239</v>
      </c>
      <c r="I222" s="1">
        <v>42360</v>
      </c>
      <c r="J222">
        <v>-251</v>
      </c>
      <c r="K222">
        <v>276</v>
      </c>
      <c r="L222" t="str">
        <f t="shared" si="5"/>
        <v/>
      </c>
    </row>
    <row r="223" spans="1:12" x14ac:dyDescent="0.2">
      <c r="A223">
        <v>222</v>
      </c>
      <c r="B223" s="1">
        <v>42360</v>
      </c>
      <c r="C223">
        <v>-251</v>
      </c>
      <c r="D223">
        <v>276</v>
      </c>
      <c r="H223">
        <v>232</v>
      </c>
      <c r="I223" s="1">
        <v>42465</v>
      </c>
      <c r="J223">
        <v>-8</v>
      </c>
      <c r="K223">
        <v>173</v>
      </c>
      <c r="L223">
        <f t="shared" si="5"/>
        <v>-21.625</v>
      </c>
    </row>
    <row r="224" spans="1:12" x14ac:dyDescent="0.2">
      <c r="A224">
        <v>223</v>
      </c>
      <c r="B224" s="1">
        <v>42360</v>
      </c>
      <c r="C224">
        <v>-251</v>
      </c>
      <c r="D224">
        <v>276</v>
      </c>
      <c r="H224">
        <v>241</v>
      </c>
      <c r="I224" s="1">
        <v>42360</v>
      </c>
      <c r="J224">
        <v>-251</v>
      </c>
      <c r="K224">
        <v>276</v>
      </c>
      <c r="L224" t="str">
        <f t="shared" si="5"/>
        <v/>
      </c>
    </row>
    <row r="225" spans="1:12" x14ac:dyDescent="0.2">
      <c r="A225">
        <v>224</v>
      </c>
      <c r="B225" s="1">
        <v>42360</v>
      </c>
      <c r="C225">
        <v>-251</v>
      </c>
      <c r="D225">
        <v>276</v>
      </c>
      <c r="H225">
        <v>211</v>
      </c>
      <c r="I225" s="1">
        <v>42465</v>
      </c>
      <c r="J225">
        <v>-251</v>
      </c>
      <c r="K225">
        <v>173</v>
      </c>
      <c r="L225" t="str">
        <f t="shared" si="5"/>
        <v/>
      </c>
    </row>
    <row r="226" spans="1:12" x14ac:dyDescent="0.2">
      <c r="A226">
        <v>216</v>
      </c>
      <c r="B226" s="1">
        <v>42392</v>
      </c>
      <c r="C226">
        <v>-251</v>
      </c>
      <c r="D226">
        <v>245</v>
      </c>
      <c r="H226">
        <v>243</v>
      </c>
      <c r="I226" s="1">
        <v>42360</v>
      </c>
      <c r="J226">
        <v>-251</v>
      </c>
      <c r="K226">
        <v>276</v>
      </c>
      <c r="L226" t="str">
        <f t="shared" si="5"/>
        <v/>
      </c>
    </row>
    <row r="227" spans="1:12" x14ac:dyDescent="0.2">
      <c r="A227">
        <v>226</v>
      </c>
      <c r="B227" s="1">
        <v>42360</v>
      </c>
      <c r="C227">
        <v>-251</v>
      </c>
      <c r="D227">
        <v>276</v>
      </c>
      <c r="H227">
        <v>244</v>
      </c>
      <c r="I227" s="1">
        <v>42360</v>
      </c>
      <c r="J227">
        <v>-251</v>
      </c>
      <c r="K227">
        <v>276</v>
      </c>
      <c r="L227" t="str">
        <f t="shared" si="5"/>
        <v/>
      </c>
    </row>
    <row r="228" spans="1:12" x14ac:dyDescent="0.2">
      <c r="A228">
        <v>227</v>
      </c>
      <c r="B228" s="1">
        <v>42360</v>
      </c>
      <c r="C228">
        <v>-251</v>
      </c>
      <c r="D228">
        <v>276</v>
      </c>
      <c r="H228">
        <v>246</v>
      </c>
      <c r="I228" s="1">
        <v>42360</v>
      </c>
      <c r="J228">
        <v>-251</v>
      </c>
      <c r="K228">
        <v>276</v>
      </c>
      <c r="L228" t="str">
        <f t="shared" si="5"/>
        <v/>
      </c>
    </row>
    <row r="229" spans="1:12" x14ac:dyDescent="0.2">
      <c r="A229">
        <v>228</v>
      </c>
      <c r="B229" s="1">
        <v>42360</v>
      </c>
      <c r="C229">
        <v>-251</v>
      </c>
      <c r="D229">
        <v>276</v>
      </c>
      <c r="H229">
        <v>247</v>
      </c>
      <c r="I229" s="1">
        <v>42360</v>
      </c>
      <c r="J229">
        <v>-251</v>
      </c>
      <c r="K229">
        <v>276</v>
      </c>
      <c r="L229" t="str">
        <f t="shared" si="5"/>
        <v/>
      </c>
    </row>
    <row r="230" spans="1:12" x14ac:dyDescent="0.2">
      <c r="A230">
        <v>229</v>
      </c>
      <c r="B230" s="1">
        <v>42360</v>
      </c>
      <c r="C230">
        <v>-251</v>
      </c>
      <c r="D230">
        <v>276</v>
      </c>
      <c r="H230">
        <v>248</v>
      </c>
      <c r="I230" s="1">
        <v>42360</v>
      </c>
      <c r="J230">
        <v>-251</v>
      </c>
      <c r="K230">
        <v>276</v>
      </c>
      <c r="L230" t="str">
        <f t="shared" si="5"/>
        <v/>
      </c>
    </row>
    <row r="231" spans="1:12" x14ac:dyDescent="0.2">
      <c r="A231">
        <v>108</v>
      </c>
      <c r="B231" s="1">
        <v>42641</v>
      </c>
      <c r="C231">
        <v>0</v>
      </c>
      <c r="D231">
        <v>0</v>
      </c>
      <c r="H231">
        <v>238</v>
      </c>
      <c r="I231" s="1">
        <v>42392</v>
      </c>
      <c r="J231">
        <v>-251</v>
      </c>
      <c r="K231">
        <v>245</v>
      </c>
      <c r="L231" t="str">
        <f t="shared" si="5"/>
        <v/>
      </c>
    </row>
    <row r="232" spans="1:12" x14ac:dyDescent="0.2">
      <c r="A232">
        <v>231</v>
      </c>
      <c r="B232" s="1">
        <v>42360</v>
      </c>
      <c r="C232">
        <v>-251</v>
      </c>
      <c r="D232">
        <v>276</v>
      </c>
      <c r="H232">
        <v>250</v>
      </c>
      <c r="I232" s="1">
        <v>42360</v>
      </c>
      <c r="J232">
        <v>-251</v>
      </c>
      <c r="K232">
        <v>276</v>
      </c>
      <c r="L232" t="str">
        <f t="shared" si="5"/>
        <v/>
      </c>
    </row>
    <row r="233" spans="1:12" x14ac:dyDescent="0.2">
      <c r="A233">
        <v>217</v>
      </c>
      <c r="B233" s="1">
        <v>42465</v>
      </c>
      <c r="C233">
        <v>-4</v>
      </c>
      <c r="D233">
        <v>173</v>
      </c>
      <c r="H233">
        <v>118</v>
      </c>
      <c r="I233" s="1">
        <v>42465</v>
      </c>
      <c r="J233">
        <v>-20</v>
      </c>
      <c r="K233">
        <v>173</v>
      </c>
      <c r="L233">
        <f t="shared" si="5"/>
        <v>-8.65</v>
      </c>
    </row>
    <row r="234" spans="1:12" x14ac:dyDescent="0.2">
      <c r="A234">
        <v>233</v>
      </c>
      <c r="B234" s="1">
        <v>42360</v>
      </c>
      <c r="C234">
        <v>-251</v>
      </c>
      <c r="D234">
        <v>276</v>
      </c>
      <c r="H234">
        <v>163</v>
      </c>
      <c r="I234" s="1">
        <v>42392</v>
      </c>
      <c r="J234">
        <v>-10</v>
      </c>
      <c r="K234">
        <v>245</v>
      </c>
      <c r="L234">
        <f t="shared" si="5"/>
        <v>-24.5</v>
      </c>
    </row>
    <row r="235" spans="1:12" x14ac:dyDescent="0.2">
      <c r="A235">
        <v>234</v>
      </c>
      <c r="B235" s="1">
        <v>42360</v>
      </c>
      <c r="C235">
        <v>-251</v>
      </c>
      <c r="D235">
        <v>276</v>
      </c>
      <c r="H235">
        <v>142</v>
      </c>
      <c r="I235" s="1">
        <v>42465</v>
      </c>
      <c r="J235">
        <v>-28</v>
      </c>
      <c r="K235">
        <v>173</v>
      </c>
      <c r="L235">
        <f t="shared" si="5"/>
        <v>-6.1785714285714288</v>
      </c>
    </row>
    <row r="236" spans="1:12" x14ac:dyDescent="0.2">
      <c r="A236">
        <v>235</v>
      </c>
      <c r="B236" s="1">
        <v>42360</v>
      </c>
      <c r="C236">
        <v>-251</v>
      </c>
      <c r="D236">
        <v>276</v>
      </c>
      <c r="H236">
        <v>171</v>
      </c>
      <c r="I236" s="1">
        <v>42465</v>
      </c>
      <c r="J236">
        <v>-21</v>
      </c>
      <c r="K236">
        <v>173</v>
      </c>
      <c r="L236">
        <f t="shared" si="5"/>
        <v>-8.2380952380952372</v>
      </c>
    </row>
    <row r="237" spans="1:12" x14ac:dyDescent="0.2">
      <c r="A237">
        <v>236</v>
      </c>
      <c r="B237" s="1">
        <v>42360</v>
      </c>
      <c r="C237">
        <v>-251</v>
      </c>
      <c r="D237">
        <v>276</v>
      </c>
      <c r="H237">
        <v>98</v>
      </c>
      <c r="I237" s="1">
        <v>42523</v>
      </c>
      <c r="J237">
        <v>-9</v>
      </c>
      <c r="K237">
        <v>116</v>
      </c>
      <c r="L237">
        <f t="shared" si="5"/>
        <v>-12.888888888888889</v>
      </c>
    </row>
    <row r="238" spans="1:12" x14ac:dyDescent="0.2">
      <c r="A238">
        <v>237</v>
      </c>
      <c r="B238" s="1">
        <v>42360</v>
      </c>
      <c r="C238">
        <v>-251</v>
      </c>
      <c r="D238">
        <v>276</v>
      </c>
      <c r="H238">
        <v>230</v>
      </c>
      <c r="I238" s="1">
        <v>42392</v>
      </c>
      <c r="J238">
        <v>-251</v>
      </c>
      <c r="K238">
        <v>245</v>
      </c>
      <c r="L238" t="str">
        <f t="shared" si="5"/>
        <v/>
      </c>
    </row>
    <row r="239" spans="1:12" x14ac:dyDescent="0.2">
      <c r="A239">
        <v>154</v>
      </c>
      <c r="B239" s="1">
        <v>42641</v>
      </c>
      <c r="C239">
        <v>0</v>
      </c>
      <c r="D239">
        <v>0</v>
      </c>
      <c r="H239">
        <v>231</v>
      </c>
      <c r="I239" s="1">
        <v>42392</v>
      </c>
      <c r="J239">
        <v>-251</v>
      </c>
      <c r="K239">
        <v>245</v>
      </c>
      <c r="L239" t="str">
        <f t="shared" si="5"/>
        <v/>
      </c>
    </row>
    <row r="240" spans="1:12" x14ac:dyDescent="0.2">
      <c r="A240">
        <v>239</v>
      </c>
      <c r="B240" s="1">
        <v>42360</v>
      </c>
      <c r="C240">
        <v>-251</v>
      </c>
      <c r="D240">
        <v>276</v>
      </c>
      <c r="H240">
        <v>245</v>
      </c>
      <c r="I240" s="1">
        <v>42392</v>
      </c>
      <c r="J240">
        <v>-251</v>
      </c>
      <c r="K240">
        <v>245</v>
      </c>
      <c r="L240" t="str">
        <f t="shared" si="5"/>
        <v/>
      </c>
    </row>
    <row r="241" spans="1:12" x14ac:dyDescent="0.2">
      <c r="A241">
        <v>232</v>
      </c>
      <c r="B241" s="1">
        <v>42465</v>
      </c>
      <c r="C241">
        <v>-8</v>
      </c>
      <c r="D241">
        <v>173</v>
      </c>
      <c r="H241">
        <v>101</v>
      </c>
      <c r="I241" s="1">
        <v>42465</v>
      </c>
      <c r="J241">
        <v>-20</v>
      </c>
      <c r="K241">
        <v>173</v>
      </c>
      <c r="L241">
        <f t="shared" si="5"/>
        <v>-8.65</v>
      </c>
    </row>
    <row r="242" spans="1:12" x14ac:dyDescent="0.2">
      <c r="A242">
        <v>241</v>
      </c>
      <c r="B242" s="1">
        <v>42360</v>
      </c>
      <c r="C242">
        <v>-251</v>
      </c>
      <c r="D242">
        <v>276</v>
      </c>
      <c r="H242">
        <v>131</v>
      </c>
      <c r="I242" s="1">
        <v>42465</v>
      </c>
      <c r="J242">
        <v>-251</v>
      </c>
      <c r="K242">
        <v>173</v>
      </c>
      <c r="L242" t="str">
        <f t="shared" si="5"/>
        <v/>
      </c>
    </row>
    <row r="243" spans="1:12" x14ac:dyDescent="0.2">
      <c r="A243">
        <v>211</v>
      </c>
      <c r="B243" s="1">
        <v>42465</v>
      </c>
      <c r="C243">
        <v>-251</v>
      </c>
      <c r="D243">
        <v>173</v>
      </c>
      <c r="H243">
        <v>143</v>
      </c>
      <c r="I243" s="1">
        <v>42523</v>
      </c>
      <c r="J243">
        <v>-37</v>
      </c>
      <c r="K243">
        <v>116</v>
      </c>
      <c r="L243">
        <f t="shared" si="5"/>
        <v>-3.1351351351351351</v>
      </c>
    </row>
    <row r="244" spans="1:12" x14ac:dyDescent="0.2">
      <c r="A244">
        <v>243</v>
      </c>
      <c r="B244" s="1">
        <v>42360</v>
      </c>
      <c r="C244">
        <v>-251</v>
      </c>
      <c r="D244">
        <v>276</v>
      </c>
      <c r="H244">
        <v>161</v>
      </c>
      <c r="I244" s="1">
        <v>42465</v>
      </c>
      <c r="J244">
        <v>-4</v>
      </c>
      <c r="K244">
        <v>173</v>
      </c>
      <c r="L244">
        <f t="shared" si="5"/>
        <v>-43.25</v>
      </c>
    </row>
    <row r="245" spans="1:12" x14ac:dyDescent="0.2">
      <c r="A245">
        <v>244</v>
      </c>
      <c r="B245" s="1">
        <v>42360</v>
      </c>
      <c r="C245">
        <v>-251</v>
      </c>
      <c r="D245">
        <v>276</v>
      </c>
      <c r="H245">
        <v>164</v>
      </c>
      <c r="I245" s="1">
        <v>42465</v>
      </c>
      <c r="J245">
        <v>-251</v>
      </c>
      <c r="K245">
        <v>173</v>
      </c>
      <c r="L245" t="str">
        <f t="shared" si="5"/>
        <v/>
      </c>
    </row>
    <row r="246" spans="1:12" x14ac:dyDescent="0.2">
      <c r="A246">
        <v>122</v>
      </c>
      <c r="B246" s="1">
        <v>42641</v>
      </c>
      <c r="C246">
        <v>0</v>
      </c>
      <c r="D246">
        <v>0</v>
      </c>
      <c r="H246">
        <v>174</v>
      </c>
      <c r="I246" s="1">
        <v>42465</v>
      </c>
      <c r="J246">
        <v>-17</v>
      </c>
      <c r="K246">
        <v>173</v>
      </c>
      <c r="L246">
        <f t="shared" si="5"/>
        <v>-10.176470588235293</v>
      </c>
    </row>
    <row r="247" spans="1:12" x14ac:dyDescent="0.2">
      <c r="A247">
        <v>246</v>
      </c>
      <c r="B247" s="1">
        <v>42360</v>
      </c>
      <c r="C247">
        <v>-251</v>
      </c>
      <c r="D247">
        <v>276</v>
      </c>
      <c r="H247">
        <v>156</v>
      </c>
      <c r="I247" s="1">
        <v>42523</v>
      </c>
      <c r="J247">
        <v>-40</v>
      </c>
      <c r="K247">
        <v>116</v>
      </c>
      <c r="L247">
        <f t="shared" si="5"/>
        <v>-2.9</v>
      </c>
    </row>
    <row r="248" spans="1:12" x14ac:dyDescent="0.2">
      <c r="A248">
        <v>247</v>
      </c>
      <c r="B248" s="1">
        <v>42360</v>
      </c>
      <c r="C248">
        <v>-251</v>
      </c>
      <c r="D248">
        <v>276</v>
      </c>
      <c r="H248">
        <v>188</v>
      </c>
      <c r="I248" s="1">
        <v>42465</v>
      </c>
      <c r="J248">
        <v>-25</v>
      </c>
      <c r="K248">
        <v>173</v>
      </c>
      <c r="L248">
        <f t="shared" si="5"/>
        <v>-6.92</v>
      </c>
    </row>
    <row r="249" spans="1:12" x14ac:dyDescent="0.2">
      <c r="A249">
        <v>248</v>
      </c>
      <c r="B249" s="1">
        <v>42360</v>
      </c>
      <c r="C249">
        <v>-251</v>
      </c>
      <c r="D249">
        <v>276</v>
      </c>
      <c r="H249">
        <v>197</v>
      </c>
      <c r="I249" s="1">
        <v>42465</v>
      </c>
      <c r="J249">
        <v>-251</v>
      </c>
      <c r="K249">
        <v>173</v>
      </c>
      <c r="L249" t="str">
        <f t="shared" si="5"/>
        <v/>
      </c>
    </row>
    <row r="250" spans="1:12" x14ac:dyDescent="0.2">
      <c r="A250">
        <v>238</v>
      </c>
      <c r="B250" s="1">
        <v>42392</v>
      </c>
      <c r="C250">
        <v>-251</v>
      </c>
      <c r="D250">
        <v>245</v>
      </c>
      <c r="H250">
        <v>198</v>
      </c>
      <c r="I250" s="1">
        <v>42465</v>
      </c>
      <c r="J250">
        <v>-37</v>
      </c>
      <c r="K250">
        <v>173</v>
      </c>
      <c r="L250">
        <f t="shared" si="5"/>
        <v>-4.6756756756756754</v>
      </c>
    </row>
    <row r="251" spans="1:12" x14ac:dyDescent="0.2">
      <c r="A251">
        <v>250</v>
      </c>
      <c r="B251" s="1">
        <v>42360</v>
      </c>
      <c r="C251">
        <v>-251</v>
      </c>
      <c r="D251">
        <v>276</v>
      </c>
      <c r="H251">
        <v>194</v>
      </c>
      <c r="I251" s="1">
        <v>42523</v>
      </c>
      <c r="J251">
        <v>-18</v>
      </c>
      <c r="K251">
        <v>116</v>
      </c>
      <c r="L251">
        <f t="shared" si="5"/>
        <v>-6.4444444444444446</v>
      </c>
    </row>
    <row r="252" spans="1:12" x14ac:dyDescent="0.2">
      <c r="A252">
        <v>10</v>
      </c>
      <c r="B252" s="1">
        <v>42641</v>
      </c>
      <c r="C252">
        <v>0</v>
      </c>
      <c r="D252">
        <v>0</v>
      </c>
      <c r="H252">
        <v>220</v>
      </c>
      <c r="I252" s="1">
        <v>42465</v>
      </c>
      <c r="J252">
        <v>-251</v>
      </c>
      <c r="K252">
        <v>173</v>
      </c>
      <c r="L252" t="str">
        <f t="shared" si="5"/>
        <v/>
      </c>
    </row>
    <row r="253" spans="1:12" x14ac:dyDescent="0.2">
      <c r="A253">
        <v>118</v>
      </c>
      <c r="B253" s="1">
        <v>42465</v>
      </c>
      <c r="C253">
        <v>-20</v>
      </c>
      <c r="D253">
        <v>173</v>
      </c>
      <c r="H253">
        <v>205</v>
      </c>
      <c r="I253" s="1">
        <v>42523</v>
      </c>
      <c r="J253">
        <v>-251</v>
      </c>
      <c r="K253">
        <v>116</v>
      </c>
      <c r="L253" t="str">
        <f t="shared" si="5"/>
        <v/>
      </c>
    </row>
    <row r="254" spans="1:12" x14ac:dyDescent="0.2">
      <c r="A254">
        <v>163</v>
      </c>
      <c r="B254" s="1">
        <v>42392</v>
      </c>
      <c r="C254">
        <v>-10</v>
      </c>
      <c r="D254">
        <v>245</v>
      </c>
      <c r="H254">
        <v>229</v>
      </c>
      <c r="I254" s="1">
        <v>42465</v>
      </c>
      <c r="J254">
        <v>-251</v>
      </c>
      <c r="K254">
        <v>173</v>
      </c>
      <c r="L254" t="str">
        <f t="shared" si="5"/>
        <v/>
      </c>
    </row>
    <row r="255" spans="1:12" x14ac:dyDescent="0.2">
      <c r="A255">
        <v>142</v>
      </c>
      <c r="B255" s="1">
        <v>42465</v>
      </c>
      <c r="C255">
        <v>-28</v>
      </c>
      <c r="D255">
        <v>173</v>
      </c>
      <c r="H255">
        <v>217</v>
      </c>
      <c r="I255" s="1">
        <v>42523</v>
      </c>
      <c r="J255">
        <v>-251</v>
      </c>
      <c r="K255">
        <v>116</v>
      </c>
      <c r="L255" t="str">
        <f t="shared" si="5"/>
        <v/>
      </c>
    </row>
    <row r="256" spans="1:12" x14ac:dyDescent="0.2">
      <c r="A256">
        <v>171</v>
      </c>
      <c r="B256" s="1">
        <v>42465</v>
      </c>
      <c r="C256">
        <v>-21</v>
      </c>
      <c r="D256">
        <v>173</v>
      </c>
      <c r="H256">
        <v>245</v>
      </c>
      <c r="I256" s="1">
        <v>42465</v>
      </c>
      <c r="J256">
        <v>-251</v>
      </c>
      <c r="K256">
        <v>173</v>
      </c>
      <c r="L256" t="str">
        <f t="shared" si="5"/>
        <v/>
      </c>
    </row>
    <row r="257" spans="1:12" x14ac:dyDescent="0.2">
      <c r="A257">
        <v>98</v>
      </c>
      <c r="B257" s="1">
        <v>42523</v>
      </c>
      <c r="C257">
        <v>-9</v>
      </c>
      <c r="D257">
        <v>116</v>
      </c>
      <c r="H257">
        <v>44</v>
      </c>
      <c r="I257" s="1">
        <v>42523</v>
      </c>
      <c r="J257">
        <v>-10</v>
      </c>
      <c r="K257">
        <v>116</v>
      </c>
      <c r="L257">
        <f t="shared" si="5"/>
        <v>-11.6</v>
      </c>
    </row>
    <row r="258" spans="1:12" x14ac:dyDescent="0.2">
      <c r="A258">
        <v>27</v>
      </c>
      <c r="B258" s="1">
        <v>42641</v>
      </c>
      <c r="C258">
        <v>0</v>
      </c>
      <c r="D258">
        <v>0</v>
      </c>
      <c r="H258">
        <v>66</v>
      </c>
      <c r="I258" s="1">
        <v>42523</v>
      </c>
      <c r="J258">
        <v>-7</v>
      </c>
      <c r="K258">
        <v>116</v>
      </c>
      <c r="L258">
        <f t="shared" si="5"/>
        <v>-16.571428571428573</v>
      </c>
    </row>
    <row r="259" spans="1:12" x14ac:dyDescent="0.2">
      <c r="A259">
        <v>230</v>
      </c>
      <c r="B259" s="1">
        <v>42392</v>
      </c>
      <c r="C259">
        <v>-251</v>
      </c>
      <c r="D259">
        <v>245</v>
      </c>
      <c r="H259">
        <v>116</v>
      </c>
      <c r="I259" s="1">
        <v>42523</v>
      </c>
      <c r="J259">
        <v>-63</v>
      </c>
      <c r="K259">
        <v>116</v>
      </c>
      <c r="L259">
        <f t="shared" si="5"/>
        <v>-1.8412698412698412</v>
      </c>
    </row>
    <row r="260" spans="1:12" x14ac:dyDescent="0.2">
      <c r="A260">
        <v>231</v>
      </c>
      <c r="B260" s="1">
        <v>42392</v>
      </c>
      <c r="C260">
        <v>-251</v>
      </c>
      <c r="D260">
        <v>245</v>
      </c>
      <c r="H260">
        <v>180</v>
      </c>
      <c r="I260" s="1">
        <v>42523</v>
      </c>
      <c r="J260">
        <v>-3</v>
      </c>
      <c r="K260">
        <v>116</v>
      </c>
      <c r="L260">
        <f t="shared" si="5"/>
        <v>-38.666666666666664</v>
      </c>
    </row>
    <row r="261" spans="1:12" x14ac:dyDescent="0.2">
      <c r="A261">
        <v>245</v>
      </c>
      <c r="B261" s="1">
        <v>42392</v>
      </c>
      <c r="C261">
        <v>-251</v>
      </c>
      <c r="D261">
        <v>245</v>
      </c>
      <c r="L261">
        <f>AVERAGE(L2:L257)</f>
        <v>-20.368833513928887</v>
      </c>
    </row>
    <row r="262" spans="1:12" x14ac:dyDescent="0.2">
      <c r="A262">
        <v>247</v>
      </c>
      <c r="B262" s="1">
        <v>42641</v>
      </c>
      <c r="C262">
        <v>0</v>
      </c>
      <c r="D262">
        <v>0</v>
      </c>
    </row>
    <row r="263" spans="1:12" x14ac:dyDescent="0.2">
      <c r="A263">
        <v>8</v>
      </c>
      <c r="B263" s="1">
        <v>42465</v>
      </c>
      <c r="C263">
        <v>0</v>
      </c>
      <c r="D263">
        <v>173</v>
      </c>
    </row>
    <row r="264" spans="1:12" x14ac:dyDescent="0.2">
      <c r="A264">
        <v>9</v>
      </c>
      <c r="B264" s="1">
        <v>42641</v>
      </c>
      <c r="C264">
        <v>0</v>
      </c>
      <c r="D264">
        <v>0</v>
      </c>
    </row>
    <row r="265" spans="1:12" x14ac:dyDescent="0.2">
      <c r="A265">
        <v>34</v>
      </c>
      <c r="B265" s="1">
        <v>42641</v>
      </c>
      <c r="C265">
        <v>0</v>
      </c>
      <c r="D265">
        <v>0</v>
      </c>
    </row>
    <row r="266" spans="1:12" x14ac:dyDescent="0.2">
      <c r="A266">
        <v>38</v>
      </c>
      <c r="B266" s="1">
        <v>42523</v>
      </c>
      <c r="C266">
        <v>0</v>
      </c>
      <c r="D266">
        <v>116</v>
      </c>
    </row>
    <row r="267" spans="1:12" x14ac:dyDescent="0.2">
      <c r="A267">
        <v>101</v>
      </c>
      <c r="B267" s="1">
        <v>42465</v>
      </c>
      <c r="C267">
        <v>-20</v>
      </c>
      <c r="D267">
        <v>173</v>
      </c>
    </row>
    <row r="268" spans="1:12" x14ac:dyDescent="0.2">
      <c r="A268">
        <v>79</v>
      </c>
      <c r="B268" s="1">
        <v>42641</v>
      </c>
      <c r="C268">
        <v>0</v>
      </c>
      <c r="D268">
        <v>0</v>
      </c>
    </row>
    <row r="269" spans="1:12" x14ac:dyDescent="0.2">
      <c r="A269">
        <v>131</v>
      </c>
      <c r="B269" s="1">
        <v>42465</v>
      </c>
      <c r="C269">
        <v>-251</v>
      </c>
      <c r="D269">
        <v>173</v>
      </c>
    </row>
    <row r="270" spans="1:12" x14ac:dyDescent="0.2">
      <c r="A270">
        <v>143</v>
      </c>
      <c r="B270" s="1">
        <v>42523</v>
      </c>
      <c r="C270">
        <v>-37</v>
      </c>
      <c r="D270">
        <v>116</v>
      </c>
    </row>
    <row r="271" spans="1:12" x14ac:dyDescent="0.2">
      <c r="A271">
        <v>161</v>
      </c>
      <c r="B271" s="1">
        <v>42465</v>
      </c>
      <c r="C271">
        <v>-4</v>
      </c>
      <c r="D271">
        <v>173</v>
      </c>
    </row>
    <row r="272" spans="1:12" x14ac:dyDescent="0.2">
      <c r="A272">
        <v>164</v>
      </c>
      <c r="B272" s="1">
        <v>42465</v>
      </c>
      <c r="C272">
        <v>-251</v>
      </c>
      <c r="D272">
        <v>173</v>
      </c>
    </row>
    <row r="273" spans="1:4" x14ac:dyDescent="0.2">
      <c r="A273">
        <v>174</v>
      </c>
      <c r="B273" s="1">
        <v>42465</v>
      </c>
      <c r="C273">
        <v>-17</v>
      </c>
      <c r="D273">
        <v>173</v>
      </c>
    </row>
    <row r="274" spans="1:4" x14ac:dyDescent="0.2">
      <c r="A274">
        <v>156</v>
      </c>
      <c r="B274" s="1">
        <v>42523</v>
      </c>
      <c r="C274">
        <v>-40</v>
      </c>
      <c r="D274">
        <v>116</v>
      </c>
    </row>
    <row r="275" spans="1:4" x14ac:dyDescent="0.2">
      <c r="A275">
        <v>168</v>
      </c>
      <c r="B275" s="1">
        <v>42641</v>
      </c>
      <c r="C275">
        <v>0</v>
      </c>
      <c r="D275">
        <v>0</v>
      </c>
    </row>
    <row r="276" spans="1:4" x14ac:dyDescent="0.2">
      <c r="A276">
        <v>188</v>
      </c>
      <c r="B276" s="1">
        <v>42465</v>
      </c>
      <c r="C276">
        <v>-25</v>
      </c>
      <c r="D276">
        <v>173</v>
      </c>
    </row>
    <row r="277" spans="1:4" x14ac:dyDescent="0.2">
      <c r="A277">
        <v>197</v>
      </c>
      <c r="B277" s="1">
        <v>42465</v>
      </c>
      <c r="C277">
        <v>-251</v>
      </c>
      <c r="D277">
        <v>173</v>
      </c>
    </row>
    <row r="278" spans="1:4" x14ac:dyDescent="0.2">
      <c r="A278">
        <v>198</v>
      </c>
      <c r="B278" s="1">
        <v>42465</v>
      </c>
      <c r="C278">
        <v>-37</v>
      </c>
      <c r="D278">
        <v>173</v>
      </c>
    </row>
    <row r="279" spans="1:4" x14ac:dyDescent="0.2">
      <c r="A279">
        <v>194</v>
      </c>
      <c r="B279" s="1">
        <v>42523</v>
      </c>
      <c r="C279">
        <v>-18</v>
      </c>
      <c r="D279">
        <v>116</v>
      </c>
    </row>
    <row r="280" spans="1:4" x14ac:dyDescent="0.2">
      <c r="A280">
        <v>152</v>
      </c>
      <c r="B280" s="1">
        <v>42641</v>
      </c>
      <c r="C280">
        <v>0</v>
      </c>
      <c r="D280">
        <v>0</v>
      </c>
    </row>
    <row r="281" spans="1:4" x14ac:dyDescent="0.2">
      <c r="A281">
        <v>220</v>
      </c>
      <c r="B281" s="1">
        <v>42465</v>
      </c>
      <c r="C281">
        <v>-251</v>
      </c>
      <c r="D281">
        <v>173</v>
      </c>
    </row>
    <row r="282" spans="1:4" x14ac:dyDescent="0.2">
      <c r="A282">
        <v>205</v>
      </c>
      <c r="B282" s="1">
        <v>42523</v>
      </c>
      <c r="C282">
        <v>-251</v>
      </c>
      <c r="D282">
        <v>116</v>
      </c>
    </row>
    <row r="283" spans="1:4" x14ac:dyDescent="0.2">
      <c r="A283">
        <v>229</v>
      </c>
      <c r="B283" s="1">
        <v>42465</v>
      </c>
      <c r="C283">
        <v>-251</v>
      </c>
      <c r="D283">
        <v>173</v>
      </c>
    </row>
    <row r="284" spans="1:4" x14ac:dyDescent="0.2">
      <c r="A284">
        <v>217</v>
      </c>
      <c r="B284" s="1">
        <v>42523</v>
      </c>
      <c r="C284">
        <v>-251</v>
      </c>
      <c r="D284">
        <v>116</v>
      </c>
    </row>
    <row r="285" spans="1:4" x14ac:dyDescent="0.2">
      <c r="A285">
        <v>197</v>
      </c>
      <c r="B285" s="1">
        <v>42641</v>
      </c>
      <c r="C285">
        <v>0</v>
      </c>
      <c r="D285">
        <v>0</v>
      </c>
    </row>
    <row r="286" spans="1:4" x14ac:dyDescent="0.2">
      <c r="A286">
        <v>236</v>
      </c>
      <c r="B286" s="1">
        <v>42641</v>
      </c>
      <c r="C286">
        <v>0</v>
      </c>
      <c r="D286">
        <v>0</v>
      </c>
    </row>
    <row r="287" spans="1:4" x14ac:dyDescent="0.2">
      <c r="A287">
        <v>243</v>
      </c>
      <c r="B287" s="1">
        <v>42465</v>
      </c>
      <c r="C287" t="e">
        <v>#VALUE!</v>
      </c>
      <c r="D287">
        <v>173</v>
      </c>
    </row>
    <row r="288" spans="1:4" x14ac:dyDescent="0.2">
      <c r="A288">
        <v>245</v>
      </c>
      <c r="B288" s="1">
        <v>42465</v>
      </c>
      <c r="C288">
        <v>-251</v>
      </c>
      <c r="D288">
        <v>173</v>
      </c>
    </row>
    <row r="289" spans="1:4" x14ac:dyDescent="0.2">
      <c r="A289">
        <v>5</v>
      </c>
      <c r="B289" s="1">
        <v>42523</v>
      </c>
      <c r="C289">
        <v>0</v>
      </c>
      <c r="D289">
        <v>116</v>
      </c>
    </row>
    <row r="290" spans="1:4" x14ac:dyDescent="0.2">
      <c r="A290">
        <v>12</v>
      </c>
      <c r="B290" s="1">
        <v>42523</v>
      </c>
      <c r="C290">
        <v>0</v>
      </c>
      <c r="D290">
        <v>116</v>
      </c>
    </row>
    <row r="291" spans="1:4" x14ac:dyDescent="0.2">
      <c r="A291">
        <v>44</v>
      </c>
      <c r="B291" s="1">
        <v>42523</v>
      </c>
      <c r="C291">
        <v>-10</v>
      </c>
      <c r="D291">
        <v>116</v>
      </c>
    </row>
    <row r="292" spans="1:4" x14ac:dyDescent="0.2">
      <c r="A292">
        <v>66</v>
      </c>
      <c r="B292" s="1">
        <v>42523</v>
      </c>
      <c r="C292">
        <v>-7</v>
      </c>
      <c r="D292">
        <v>116</v>
      </c>
    </row>
    <row r="293" spans="1:4" x14ac:dyDescent="0.2">
      <c r="A293">
        <v>116</v>
      </c>
      <c r="B293" s="1">
        <v>42523</v>
      </c>
      <c r="C293">
        <v>-63</v>
      </c>
      <c r="D293">
        <v>116</v>
      </c>
    </row>
    <row r="294" spans="1:4" x14ac:dyDescent="0.2">
      <c r="A294">
        <v>106</v>
      </c>
      <c r="B294" s="1">
        <v>42641</v>
      </c>
      <c r="C294">
        <v>0</v>
      </c>
      <c r="D294">
        <v>0</v>
      </c>
    </row>
    <row r="295" spans="1:4" x14ac:dyDescent="0.2">
      <c r="A295">
        <v>74</v>
      </c>
      <c r="B295" s="1">
        <v>42641</v>
      </c>
      <c r="C295">
        <v>0</v>
      </c>
      <c r="D295">
        <v>0</v>
      </c>
    </row>
    <row r="296" spans="1:4" x14ac:dyDescent="0.2">
      <c r="A296">
        <v>25</v>
      </c>
      <c r="B296" s="1">
        <v>42641</v>
      </c>
      <c r="C296">
        <v>0</v>
      </c>
      <c r="D296">
        <v>0</v>
      </c>
    </row>
    <row r="297" spans="1:4" x14ac:dyDescent="0.2">
      <c r="A297">
        <v>180</v>
      </c>
      <c r="B297" s="1">
        <v>42523</v>
      </c>
      <c r="C297">
        <v>-3</v>
      </c>
      <c r="D297">
        <v>116</v>
      </c>
    </row>
    <row r="298" spans="1:4" x14ac:dyDescent="0.2">
      <c r="A298">
        <v>163</v>
      </c>
      <c r="B298" s="1">
        <v>42641</v>
      </c>
      <c r="C298">
        <v>0</v>
      </c>
      <c r="D298">
        <v>0</v>
      </c>
    </row>
    <row r="299" spans="1:4" x14ac:dyDescent="0.2">
      <c r="A299">
        <v>198</v>
      </c>
      <c r="B299" s="1">
        <v>42523</v>
      </c>
      <c r="C299" t="e">
        <v>#VALUE!</v>
      </c>
      <c r="D299">
        <v>116</v>
      </c>
    </row>
    <row r="300" spans="1:4" x14ac:dyDescent="0.2">
      <c r="A300">
        <v>166</v>
      </c>
      <c r="B300" s="1">
        <v>42641</v>
      </c>
      <c r="C300">
        <v>0</v>
      </c>
      <c r="D300">
        <v>0</v>
      </c>
    </row>
    <row r="301" spans="1:4" x14ac:dyDescent="0.2">
      <c r="A301">
        <v>200</v>
      </c>
      <c r="B301" s="1">
        <v>42523</v>
      </c>
      <c r="C301" t="e">
        <v>#VALUE!</v>
      </c>
      <c r="D301">
        <v>116</v>
      </c>
    </row>
    <row r="302" spans="1:4" x14ac:dyDescent="0.2">
      <c r="A302">
        <v>184</v>
      </c>
      <c r="B302" s="1">
        <v>42641</v>
      </c>
      <c r="C302">
        <v>0</v>
      </c>
      <c r="D302">
        <v>0</v>
      </c>
    </row>
    <row r="303" spans="1:4" x14ac:dyDescent="0.2">
      <c r="A303">
        <v>203</v>
      </c>
      <c r="B303" s="1">
        <v>42641</v>
      </c>
      <c r="C303">
        <v>0</v>
      </c>
      <c r="D303">
        <v>0</v>
      </c>
    </row>
    <row r="304" spans="1:4" x14ac:dyDescent="0.2">
      <c r="A304">
        <v>136</v>
      </c>
      <c r="B304" s="1">
        <v>42641</v>
      </c>
      <c r="C304">
        <v>0</v>
      </c>
      <c r="D304">
        <v>0</v>
      </c>
    </row>
    <row r="305" spans="1:4" x14ac:dyDescent="0.2">
      <c r="A305">
        <v>238</v>
      </c>
      <c r="B305" s="1">
        <v>42523</v>
      </c>
      <c r="C305">
        <v>0</v>
      </c>
      <c r="D305">
        <v>116</v>
      </c>
    </row>
    <row r="306" spans="1:4" x14ac:dyDescent="0.2">
      <c r="A306">
        <v>153</v>
      </c>
      <c r="B306" s="1">
        <v>42641</v>
      </c>
      <c r="C306">
        <v>0</v>
      </c>
      <c r="D306">
        <v>0</v>
      </c>
    </row>
    <row r="307" spans="1:4" x14ac:dyDescent="0.2">
      <c r="A307">
        <v>246</v>
      </c>
      <c r="B307" s="1">
        <v>42523</v>
      </c>
      <c r="C307" t="e">
        <v>#VALUE!</v>
      </c>
      <c r="D307">
        <v>116</v>
      </c>
    </row>
    <row r="308" spans="1:4" x14ac:dyDescent="0.2">
      <c r="A308">
        <v>243</v>
      </c>
      <c r="B308" s="1">
        <v>42641</v>
      </c>
      <c r="C308">
        <v>0</v>
      </c>
      <c r="D308">
        <v>0</v>
      </c>
    </row>
    <row r="309" spans="1:4" x14ac:dyDescent="0.2">
      <c r="A309">
        <v>13</v>
      </c>
      <c r="B309" s="1">
        <v>42641</v>
      </c>
      <c r="C309">
        <v>0</v>
      </c>
      <c r="D309">
        <v>0</v>
      </c>
    </row>
    <row r="310" spans="1:4" x14ac:dyDescent="0.2">
      <c r="A310">
        <v>51</v>
      </c>
      <c r="B310" s="1">
        <v>42641</v>
      </c>
      <c r="C310">
        <v>0</v>
      </c>
      <c r="D310">
        <v>0</v>
      </c>
    </row>
    <row r="311" spans="1:4" x14ac:dyDescent="0.2">
      <c r="A311">
        <v>67</v>
      </c>
      <c r="B311" s="1">
        <v>42641</v>
      </c>
      <c r="C311">
        <v>0</v>
      </c>
      <c r="D311">
        <v>0</v>
      </c>
    </row>
    <row r="312" spans="1:4" x14ac:dyDescent="0.2">
      <c r="A312">
        <v>97</v>
      </c>
      <c r="B312" s="1">
        <v>42641</v>
      </c>
      <c r="C312">
        <v>0</v>
      </c>
      <c r="D312">
        <v>0</v>
      </c>
    </row>
    <row r="313" spans="1:4" x14ac:dyDescent="0.2">
      <c r="A313">
        <v>119</v>
      </c>
      <c r="B313" s="1">
        <v>42641</v>
      </c>
      <c r="C313">
        <v>0</v>
      </c>
      <c r="D313">
        <v>0</v>
      </c>
    </row>
    <row r="314" spans="1:4" x14ac:dyDescent="0.2">
      <c r="A314">
        <v>135</v>
      </c>
      <c r="B314" s="1">
        <v>42641</v>
      </c>
      <c r="C314">
        <v>0</v>
      </c>
      <c r="D314">
        <v>0</v>
      </c>
    </row>
    <row r="315" spans="1:4" x14ac:dyDescent="0.2">
      <c r="A315">
        <v>140</v>
      </c>
      <c r="B315" s="1">
        <v>42641</v>
      </c>
      <c r="C315">
        <v>0</v>
      </c>
      <c r="D315">
        <v>0</v>
      </c>
    </row>
    <row r="316" spans="1:4" x14ac:dyDescent="0.2">
      <c r="A316">
        <v>144</v>
      </c>
      <c r="B316" s="1">
        <v>42641</v>
      </c>
      <c r="C316">
        <v>0</v>
      </c>
      <c r="D316">
        <v>0</v>
      </c>
    </row>
    <row r="317" spans="1:4" x14ac:dyDescent="0.2">
      <c r="A317">
        <v>150</v>
      </c>
      <c r="B317" s="1">
        <v>42641</v>
      </c>
      <c r="C317">
        <v>0</v>
      </c>
      <c r="D317">
        <v>0</v>
      </c>
    </row>
    <row r="318" spans="1:4" x14ac:dyDescent="0.2">
      <c r="A318">
        <v>160</v>
      </c>
      <c r="B318" s="1">
        <v>42641</v>
      </c>
      <c r="C318">
        <v>0</v>
      </c>
      <c r="D318">
        <v>0</v>
      </c>
    </row>
    <row r="319" spans="1:4" x14ac:dyDescent="0.2">
      <c r="A319">
        <v>206</v>
      </c>
      <c r="B319" s="1">
        <v>42641</v>
      </c>
      <c r="C319">
        <v>0</v>
      </c>
      <c r="D319">
        <v>0</v>
      </c>
    </row>
    <row r="320" spans="1:4" x14ac:dyDescent="0.2">
      <c r="A320">
        <v>207</v>
      </c>
      <c r="B320" s="1">
        <v>42641</v>
      </c>
      <c r="C320">
        <v>0</v>
      </c>
      <c r="D320">
        <v>0</v>
      </c>
    </row>
    <row r="321" spans="1:4" x14ac:dyDescent="0.2">
      <c r="A321">
        <v>210</v>
      </c>
      <c r="B321" s="1">
        <v>42641</v>
      </c>
      <c r="C321">
        <v>0</v>
      </c>
      <c r="D321">
        <v>0</v>
      </c>
    </row>
    <row r="322" spans="1:4" x14ac:dyDescent="0.2">
      <c r="A322">
        <v>215</v>
      </c>
      <c r="B322" s="1">
        <v>42641</v>
      </c>
      <c r="C322">
        <v>0</v>
      </c>
      <c r="D322">
        <v>0</v>
      </c>
    </row>
    <row r="323" spans="1:4" x14ac:dyDescent="0.2">
      <c r="A323">
        <v>217</v>
      </c>
      <c r="B323" s="1">
        <v>42641</v>
      </c>
      <c r="C323">
        <v>0</v>
      </c>
      <c r="D323">
        <v>0</v>
      </c>
    </row>
    <row r="324" spans="1:4" x14ac:dyDescent="0.2">
      <c r="A324">
        <v>218</v>
      </c>
      <c r="B324" s="1">
        <v>42641</v>
      </c>
      <c r="C324">
        <v>0</v>
      </c>
      <c r="D324">
        <v>0</v>
      </c>
    </row>
    <row r="325" spans="1:4" x14ac:dyDescent="0.2">
      <c r="A325">
        <v>220</v>
      </c>
      <c r="B325" s="1">
        <v>42641</v>
      </c>
      <c r="C325">
        <v>0</v>
      </c>
      <c r="D325">
        <v>0</v>
      </c>
    </row>
    <row r="326" spans="1:4" x14ac:dyDescent="0.2">
      <c r="A326">
        <v>230</v>
      </c>
      <c r="B326" s="1">
        <v>42641</v>
      </c>
      <c r="C326">
        <v>0</v>
      </c>
      <c r="D326">
        <v>0</v>
      </c>
    </row>
    <row r="327" spans="1:4" x14ac:dyDescent="0.2">
      <c r="A327">
        <v>231</v>
      </c>
      <c r="B327" s="1">
        <v>42641</v>
      </c>
      <c r="C327">
        <v>0</v>
      </c>
      <c r="D327">
        <v>0</v>
      </c>
    </row>
    <row r="328" spans="1:4" x14ac:dyDescent="0.2">
      <c r="A328">
        <v>246</v>
      </c>
      <c r="B328" s="1">
        <v>42641</v>
      </c>
      <c r="C328">
        <v>0</v>
      </c>
      <c r="D328">
        <v>0</v>
      </c>
    </row>
    <row r="329" spans="1:4" x14ac:dyDescent="0.2">
      <c r="A329">
        <v>250</v>
      </c>
      <c r="B329" s="1">
        <v>42641</v>
      </c>
      <c r="C329">
        <v>0</v>
      </c>
      <c r="D329">
        <v>0</v>
      </c>
    </row>
  </sheetData>
  <sortState ref="U3:V8">
    <sortCondition ref="V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9"/>
  <sheetViews>
    <sheetView tabSelected="1" workbookViewId="0">
      <selection activeCell="F313" sqref="F313"/>
    </sheetView>
  </sheetViews>
  <sheetFormatPr defaultRowHeight="12.75" x14ac:dyDescent="0.2"/>
  <cols>
    <col min="1" max="1" width="60.5703125" bestFit="1" customWidth="1"/>
    <col min="2" max="2" width="10.140625" bestFit="1" customWidth="1"/>
    <col min="12" max="12" width="10.140625" bestFit="1" customWidth="1"/>
    <col min="15" max="15" width="10.140625" bestFit="1" customWidth="1"/>
    <col min="17" max="17" width="10.140625" bestFit="1" customWidth="1"/>
    <col min="19" max="19" width="11.7109375" bestFit="1" customWidth="1"/>
  </cols>
  <sheetData>
    <row r="1" spans="1:27" x14ac:dyDescent="0.2">
      <c r="A1" t="s">
        <v>328</v>
      </c>
      <c r="B1" s="1">
        <v>42360</v>
      </c>
      <c r="C1" s="1">
        <v>42392</v>
      </c>
      <c r="D1" s="1">
        <v>42465</v>
      </c>
      <c r="E1" s="1">
        <v>42523</v>
      </c>
      <c r="F1" s="1">
        <v>42641</v>
      </c>
      <c r="I1" t="s">
        <v>337</v>
      </c>
      <c r="J1" t="s">
        <v>338</v>
      </c>
      <c r="K1" t="s">
        <v>331</v>
      </c>
      <c r="L1" t="s">
        <v>332</v>
      </c>
      <c r="M1" t="s">
        <v>333</v>
      </c>
      <c r="N1" t="s">
        <v>334</v>
      </c>
      <c r="O1" s="1"/>
      <c r="P1" t="s">
        <v>339</v>
      </c>
      <c r="Q1" t="s">
        <v>340</v>
      </c>
      <c r="R1" s="1"/>
      <c r="U1" s="1"/>
      <c r="AA1" s="1"/>
    </row>
    <row r="2" spans="1:27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f t="shared" ref="G2:G65" si="0">IF(F2&gt;0,B2-F2,B2-251)</f>
        <v>0</v>
      </c>
      <c r="H2" t="str">
        <f>IF(F2&gt;0,"Top","Not Top")</f>
        <v>Top</v>
      </c>
      <c r="I2">
        <v>0</v>
      </c>
      <c r="K2">
        <f>MIN(B2:F2)</f>
        <v>1</v>
      </c>
      <c r="L2" s="1">
        <f>INDEX($B$1:$F$1,1,MATCH(K2,B2:F2,1))</f>
        <v>42641</v>
      </c>
      <c r="M2">
        <f>K2-F2</f>
        <v>0</v>
      </c>
      <c r="N2">
        <f>DAYS360(L2,$F$1)</f>
        <v>0</v>
      </c>
      <c r="P2">
        <f>MAX(B2:F2)</f>
        <v>1</v>
      </c>
      <c r="Q2" s="1">
        <f>INDEX($B$1:$F$1,1,MATCH(P2,B2:F2,-1))</f>
        <v>42360</v>
      </c>
      <c r="R2">
        <f t="shared" ref="R2:R13" si="1">IF(Q2&lt;L2,P2-K2,K2-P2)</f>
        <v>0</v>
      </c>
      <c r="V2" t="s">
        <v>329</v>
      </c>
      <c r="W2">
        <f>MAX(R2:R251)</f>
        <v>152</v>
      </c>
      <c r="X2" t="str">
        <f>INDEX(A2:A251,MATCH(W2,I2:I251))</f>
        <v>Heavy Mettle</v>
      </c>
    </row>
    <row r="3" spans="1:27" x14ac:dyDescent="0.2">
      <c r="A3" t="s">
        <v>1</v>
      </c>
      <c r="B3">
        <v>2</v>
      </c>
      <c r="C3">
        <v>2</v>
      </c>
      <c r="D3">
        <v>2</v>
      </c>
      <c r="E3">
        <v>2</v>
      </c>
      <c r="F3">
        <v>2</v>
      </c>
      <c r="G3">
        <f t="shared" si="0"/>
        <v>0</v>
      </c>
      <c r="H3" t="str">
        <f t="shared" ref="H3:H66" si="2">IF(F3&gt;0,"Top","Not Top")</f>
        <v>Top</v>
      </c>
      <c r="I3">
        <v>0</v>
      </c>
      <c r="K3">
        <f t="shared" ref="K3:K66" si="3">MIN(B3:F3)</f>
        <v>2</v>
      </c>
      <c r="L3" s="1">
        <f t="shared" ref="L3:L7" si="4">INDEX($B$1:$F$1,1,MATCH(K3,B3:F3,1))</f>
        <v>42641</v>
      </c>
      <c r="M3">
        <f t="shared" ref="M3:M9" si="5">K3-F3</f>
        <v>0</v>
      </c>
      <c r="N3">
        <f t="shared" ref="N3:N66" si="6">DAYS360(L3,$F$1)</f>
        <v>0</v>
      </c>
      <c r="P3">
        <f t="shared" ref="P3:P66" si="7">MAX(B3:F3)</f>
        <v>2</v>
      </c>
      <c r="Q3" s="1">
        <f t="shared" ref="Q3:Q5" si="8">INDEX($B$1:$F$1,1,MATCH(P3,B3:F3,-1))</f>
        <v>42360</v>
      </c>
      <c r="R3">
        <f t="shared" si="1"/>
        <v>0</v>
      </c>
      <c r="V3" t="s">
        <v>330</v>
      </c>
      <c r="W3">
        <f>MIN(R2:R251)</f>
        <v>-252</v>
      </c>
      <c r="X3" t="e">
        <f>INDEX(A2:A251,MATCH(W3,I2:I251,0))</f>
        <v>#N/A</v>
      </c>
    </row>
    <row r="4" spans="1:27" x14ac:dyDescent="0.2">
      <c r="A4" t="s">
        <v>2</v>
      </c>
      <c r="B4">
        <v>3</v>
      </c>
      <c r="C4">
        <v>3</v>
      </c>
      <c r="D4">
        <v>3</v>
      </c>
      <c r="E4">
        <v>3</v>
      </c>
      <c r="F4">
        <v>3</v>
      </c>
      <c r="G4">
        <f t="shared" si="0"/>
        <v>0</v>
      </c>
      <c r="H4" t="str">
        <f t="shared" si="2"/>
        <v>Top</v>
      </c>
      <c r="I4">
        <v>0</v>
      </c>
      <c r="K4">
        <f t="shared" si="3"/>
        <v>3</v>
      </c>
      <c r="L4" s="1">
        <f t="shared" si="4"/>
        <v>42641</v>
      </c>
      <c r="M4">
        <f t="shared" si="5"/>
        <v>0</v>
      </c>
      <c r="N4">
        <f t="shared" si="6"/>
        <v>0</v>
      </c>
      <c r="P4">
        <f t="shared" si="7"/>
        <v>3</v>
      </c>
      <c r="Q4" s="1">
        <f t="shared" si="8"/>
        <v>42360</v>
      </c>
      <c r="R4">
        <f t="shared" si="1"/>
        <v>0</v>
      </c>
    </row>
    <row r="5" spans="1:27" x14ac:dyDescent="0.2">
      <c r="A5" t="s">
        <v>3</v>
      </c>
      <c r="B5">
        <v>4</v>
      </c>
      <c r="C5">
        <v>4</v>
      </c>
      <c r="D5">
        <v>4</v>
      </c>
      <c r="E5">
        <v>4</v>
      </c>
      <c r="F5">
        <v>4</v>
      </c>
      <c r="G5">
        <f t="shared" si="0"/>
        <v>0</v>
      </c>
      <c r="H5" t="str">
        <f t="shared" si="2"/>
        <v>Top</v>
      </c>
      <c r="I5">
        <v>0</v>
      </c>
      <c r="K5">
        <f t="shared" si="3"/>
        <v>4</v>
      </c>
      <c r="L5" s="1">
        <f t="shared" si="4"/>
        <v>42641</v>
      </c>
      <c r="M5">
        <f t="shared" si="5"/>
        <v>0</v>
      </c>
      <c r="N5">
        <f t="shared" si="6"/>
        <v>0</v>
      </c>
      <c r="P5">
        <f t="shared" si="7"/>
        <v>4</v>
      </c>
      <c r="Q5" s="1">
        <f t="shared" si="8"/>
        <v>42360</v>
      </c>
      <c r="R5">
        <f t="shared" si="1"/>
        <v>0</v>
      </c>
    </row>
    <row r="6" spans="1:27" x14ac:dyDescent="0.2">
      <c r="A6" t="s">
        <v>5</v>
      </c>
      <c r="B6">
        <v>5</v>
      </c>
      <c r="C6">
        <v>5</v>
      </c>
      <c r="D6">
        <v>5</v>
      </c>
      <c r="E6">
        <v>6</v>
      </c>
      <c r="F6">
        <v>6</v>
      </c>
      <c r="G6">
        <f t="shared" si="0"/>
        <v>-1</v>
      </c>
      <c r="H6" t="str">
        <f t="shared" si="2"/>
        <v>Top</v>
      </c>
      <c r="I6">
        <v>-1</v>
      </c>
      <c r="K6">
        <f t="shared" si="3"/>
        <v>5</v>
      </c>
      <c r="L6" s="1">
        <f t="shared" si="4"/>
        <v>42465</v>
      </c>
      <c r="M6">
        <f t="shared" si="5"/>
        <v>-1</v>
      </c>
      <c r="N6">
        <f t="shared" si="6"/>
        <v>173</v>
      </c>
      <c r="P6">
        <f t="shared" si="7"/>
        <v>6</v>
      </c>
      <c r="Q6" s="1">
        <f>INDEX($B$1:$F$1,1,MATCH(P6,B6:F6,0))</f>
        <v>42523</v>
      </c>
      <c r="R6">
        <f t="shared" si="1"/>
        <v>-1</v>
      </c>
    </row>
    <row r="7" spans="1:27" x14ac:dyDescent="0.2">
      <c r="A7" t="s">
        <v>10</v>
      </c>
      <c r="B7">
        <v>6</v>
      </c>
      <c r="C7">
        <v>6</v>
      </c>
      <c r="D7">
        <v>6</v>
      </c>
      <c r="E7">
        <v>9</v>
      </c>
      <c r="F7">
        <v>11</v>
      </c>
      <c r="G7">
        <f t="shared" si="0"/>
        <v>-5</v>
      </c>
      <c r="H7" t="str">
        <f t="shared" si="2"/>
        <v>Top</v>
      </c>
      <c r="I7">
        <v>-5</v>
      </c>
      <c r="K7">
        <f t="shared" si="3"/>
        <v>6</v>
      </c>
      <c r="L7" s="1">
        <f t="shared" si="4"/>
        <v>42465</v>
      </c>
      <c r="M7">
        <f t="shared" si="5"/>
        <v>-5</v>
      </c>
      <c r="N7">
        <f t="shared" si="6"/>
        <v>173</v>
      </c>
      <c r="P7">
        <f t="shared" si="7"/>
        <v>11</v>
      </c>
      <c r="Q7" s="1">
        <f>INDEX($B$1:$F$1,1,MATCH(P7,B7:F7,0))</f>
        <v>42641</v>
      </c>
      <c r="R7">
        <f t="shared" si="1"/>
        <v>-5</v>
      </c>
    </row>
    <row r="8" spans="1:27" x14ac:dyDescent="0.2">
      <c r="A8" t="s">
        <v>13</v>
      </c>
      <c r="B8">
        <v>7</v>
      </c>
      <c r="C8">
        <v>7</v>
      </c>
      <c r="D8">
        <v>9</v>
      </c>
      <c r="E8">
        <v>10</v>
      </c>
      <c r="F8">
        <v>14</v>
      </c>
      <c r="G8">
        <f t="shared" si="0"/>
        <v>-7</v>
      </c>
      <c r="H8" t="str">
        <f t="shared" si="2"/>
        <v>Top</v>
      </c>
      <c r="I8">
        <v>-7</v>
      </c>
      <c r="K8">
        <f t="shared" si="3"/>
        <v>7</v>
      </c>
      <c r="L8" s="1">
        <f>INDEX($B$1:$F$1,1,MATCH(K8,B8:F8,-1))</f>
        <v>42360</v>
      </c>
      <c r="M8">
        <f t="shared" si="5"/>
        <v>-7</v>
      </c>
      <c r="N8">
        <f t="shared" si="6"/>
        <v>276</v>
      </c>
      <c r="P8">
        <f t="shared" si="7"/>
        <v>14</v>
      </c>
      <c r="Q8" s="1">
        <f t="shared" ref="Q8:Q71" si="9">INDEX($B$1:$F$1,1,MATCH(P8,B8:F8,0))</f>
        <v>42641</v>
      </c>
      <c r="R8">
        <f t="shared" si="1"/>
        <v>-7</v>
      </c>
    </row>
    <row r="9" spans="1:27" x14ac:dyDescent="0.2">
      <c r="A9" t="s">
        <v>14</v>
      </c>
      <c r="B9">
        <v>8</v>
      </c>
      <c r="C9">
        <v>10</v>
      </c>
      <c r="D9">
        <v>11</v>
      </c>
      <c r="E9">
        <v>11</v>
      </c>
      <c r="F9">
        <v>15</v>
      </c>
      <c r="G9">
        <f t="shared" si="0"/>
        <v>-7</v>
      </c>
      <c r="H9" t="str">
        <f t="shared" si="2"/>
        <v>Top</v>
      </c>
      <c r="I9">
        <v>-7</v>
      </c>
      <c r="K9">
        <f t="shared" si="3"/>
        <v>8</v>
      </c>
      <c r="L9" s="1">
        <f t="shared" ref="L9:L72" si="10">INDEX($B$1:$F$1,1,MATCH(K9,B9:F9,-1))</f>
        <v>42360</v>
      </c>
      <c r="M9">
        <f t="shared" si="5"/>
        <v>-7</v>
      </c>
      <c r="N9">
        <f t="shared" si="6"/>
        <v>276</v>
      </c>
      <c r="P9">
        <f t="shared" si="7"/>
        <v>15</v>
      </c>
      <c r="Q9" s="1">
        <f t="shared" si="9"/>
        <v>42641</v>
      </c>
      <c r="R9">
        <f t="shared" si="1"/>
        <v>-7</v>
      </c>
    </row>
    <row r="10" spans="1:27" x14ac:dyDescent="0.2">
      <c r="A10" t="s">
        <v>250</v>
      </c>
      <c r="B10">
        <v>9</v>
      </c>
      <c r="C10">
        <v>8</v>
      </c>
      <c r="D10">
        <v>10</v>
      </c>
      <c r="E10">
        <v>260</v>
      </c>
      <c r="F10">
        <v>260</v>
      </c>
      <c r="G10">
        <f t="shared" si="0"/>
        <v>-251</v>
      </c>
      <c r="H10" t="str">
        <f t="shared" si="2"/>
        <v>Top</v>
      </c>
      <c r="K10">
        <f t="shared" si="3"/>
        <v>8</v>
      </c>
      <c r="L10" s="1">
        <f t="shared" si="10"/>
        <v>42392</v>
      </c>
      <c r="M10">
        <f>IF(F10&lt;1,-251,K10-F10)</f>
        <v>-252</v>
      </c>
      <c r="N10">
        <f t="shared" si="6"/>
        <v>245</v>
      </c>
      <c r="P10">
        <f t="shared" si="7"/>
        <v>260</v>
      </c>
      <c r="Q10" s="1">
        <f t="shared" si="9"/>
        <v>42523</v>
      </c>
      <c r="R10">
        <f t="shared" si="1"/>
        <v>-252</v>
      </c>
    </row>
    <row r="11" spans="1:27" x14ac:dyDescent="0.2">
      <c r="A11" t="s">
        <v>15</v>
      </c>
      <c r="B11">
        <v>10</v>
      </c>
      <c r="C11">
        <v>9</v>
      </c>
      <c r="D11">
        <v>12</v>
      </c>
      <c r="E11">
        <v>13</v>
      </c>
      <c r="F11">
        <v>16</v>
      </c>
      <c r="G11">
        <f t="shared" si="0"/>
        <v>-6</v>
      </c>
      <c r="H11" t="str">
        <f t="shared" si="2"/>
        <v>Top</v>
      </c>
      <c r="I11">
        <v>-6</v>
      </c>
      <c r="K11">
        <f t="shared" si="3"/>
        <v>9</v>
      </c>
      <c r="L11" s="1">
        <f t="shared" si="10"/>
        <v>42392</v>
      </c>
      <c r="M11">
        <f t="shared" ref="M11:M34" si="11">IF(F11&lt;1,-251,K11-F11)</f>
        <v>-7</v>
      </c>
      <c r="N11">
        <f t="shared" si="6"/>
        <v>245</v>
      </c>
      <c r="P11">
        <f t="shared" si="7"/>
        <v>16</v>
      </c>
      <c r="Q11" s="1">
        <f t="shared" si="9"/>
        <v>42641</v>
      </c>
      <c r="R11">
        <f t="shared" si="1"/>
        <v>-7</v>
      </c>
    </row>
    <row r="12" spans="1:27" x14ac:dyDescent="0.2">
      <c r="A12" t="s">
        <v>16</v>
      </c>
      <c r="B12">
        <v>11</v>
      </c>
      <c r="C12">
        <v>11</v>
      </c>
      <c r="D12">
        <v>13</v>
      </c>
      <c r="E12">
        <v>15</v>
      </c>
      <c r="F12">
        <v>17</v>
      </c>
      <c r="G12">
        <f t="shared" si="0"/>
        <v>-6</v>
      </c>
      <c r="H12" t="str">
        <f t="shared" si="2"/>
        <v>Top</v>
      </c>
      <c r="I12">
        <v>-6</v>
      </c>
      <c r="K12">
        <f t="shared" si="3"/>
        <v>11</v>
      </c>
      <c r="L12" s="1">
        <f t="shared" si="10"/>
        <v>42360</v>
      </c>
      <c r="M12">
        <f t="shared" si="11"/>
        <v>-6</v>
      </c>
      <c r="N12">
        <f t="shared" si="6"/>
        <v>276</v>
      </c>
      <c r="P12">
        <f t="shared" si="7"/>
        <v>17</v>
      </c>
      <c r="Q12" s="1">
        <f t="shared" si="9"/>
        <v>42641</v>
      </c>
      <c r="R12">
        <f t="shared" si="1"/>
        <v>-6</v>
      </c>
    </row>
    <row r="13" spans="1:27" x14ac:dyDescent="0.2">
      <c r="A13" t="s">
        <v>20</v>
      </c>
      <c r="B13">
        <v>12</v>
      </c>
      <c r="C13">
        <v>13</v>
      </c>
      <c r="D13">
        <v>15</v>
      </c>
      <c r="E13">
        <v>21</v>
      </c>
      <c r="F13">
        <v>21</v>
      </c>
      <c r="G13">
        <f t="shared" si="0"/>
        <v>-9</v>
      </c>
      <c r="H13" t="str">
        <f t="shared" si="2"/>
        <v>Top</v>
      </c>
      <c r="I13">
        <v>-9</v>
      </c>
      <c r="K13">
        <f t="shared" si="3"/>
        <v>12</v>
      </c>
      <c r="L13" s="1">
        <f>INDEX($B$1:$F$1,1,MATCH(K13,B13:F13,-1))</f>
        <v>42360</v>
      </c>
      <c r="M13">
        <f t="shared" si="11"/>
        <v>-9</v>
      </c>
      <c r="N13">
        <f t="shared" si="6"/>
        <v>276</v>
      </c>
      <c r="P13">
        <f t="shared" si="7"/>
        <v>21</v>
      </c>
      <c r="Q13" s="1">
        <f t="shared" si="9"/>
        <v>42523</v>
      </c>
      <c r="R13">
        <f t="shared" si="1"/>
        <v>-9</v>
      </c>
    </row>
    <row r="14" spans="1:27" x14ac:dyDescent="0.2">
      <c r="A14" t="s">
        <v>6</v>
      </c>
      <c r="B14">
        <v>13</v>
      </c>
      <c r="C14">
        <v>12</v>
      </c>
      <c r="D14">
        <v>7</v>
      </c>
      <c r="E14">
        <v>7</v>
      </c>
      <c r="F14">
        <v>7</v>
      </c>
      <c r="G14">
        <f t="shared" si="0"/>
        <v>6</v>
      </c>
      <c r="H14" t="str">
        <f t="shared" si="2"/>
        <v>Top</v>
      </c>
      <c r="I14">
        <v>6</v>
      </c>
      <c r="K14">
        <f t="shared" si="3"/>
        <v>7</v>
      </c>
      <c r="L14" s="1">
        <f t="shared" si="10"/>
        <v>42465</v>
      </c>
      <c r="M14">
        <f>IF(F14&lt;1,-251,K14-F14)</f>
        <v>0</v>
      </c>
      <c r="N14">
        <f t="shared" si="6"/>
        <v>173</v>
      </c>
      <c r="P14">
        <f t="shared" si="7"/>
        <v>13</v>
      </c>
      <c r="Q14" s="1">
        <f t="shared" si="9"/>
        <v>42360</v>
      </c>
      <c r="R14">
        <f>IF(Q14&lt;L14,P14-K14,K14-P14)</f>
        <v>6</v>
      </c>
    </row>
    <row r="15" spans="1:27" x14ac:dyDescent="0.2">
      <c r="A15" t="s">
        <v>18</v>
      </c>
      <c r="B15">
        <v>14</v>
      </c>
      <c r="C15">
        <v>14</v>
      </c>
      <c r="D15">
        <v>16</v>
      </c>
      <c r="E15">
        <v>17</v>
      </c>
      <c r="F15">
        <v>19</v>
      </c>
      <c r="G15">
        <f t="shared" si="0"/>
        <v>-5</v>
      </c>
      <c r="H15" t="str">
        <f t="shared" si="2"/>
        <v>Top</v>
      </c>
      <c r="I15">
        <v>-5</v>
      </c>
      <c r="K15">
        <f t="shared" si="3"/>
        <v>14</v>
      </c>
      <c r="L15" s="1">
        <f t="shared" si="10"/>
        <v>42360</v>
      </c>
      <c r="M15">
        <f t="shared" si="11"/>
        <v>-5</v>
      </c>
      <c r="N15">
        <f t="shared" si="6"/>
        <v>276</v>
      </c>
      <c r="P15">
        <f t="shared" si="7"/>
        <v>19</v>
      </c>
      <c r="Q15" s="1">
        <f t="shared" si="9"/>
        <v>42641</v>
      </c>
      <c r="R15">
        <f t="shared" ref="R15:R78" si="12">IF(Q15&lt;L15,P15-K15,K15-P15)</f>
        <v>-5</v>
      </c>
    </row>
    <row r="16" spans="1:27" x14ac:dyDescent="0.2">
      <c r="A16" t="s">
        <v>23</v>
      </c>
      <c r="B16">
        <v>15</v>
      </c>
      <c r="C16">
        <v>20</v>
      </c>
      <c r="D16">
        <v>21</v>
      </c>
      <c r="E16">
        <v>23</v>
      </c>
      <c r="F16">
        <v>24</v>
      </c>
      <c r="G16">
        <f t="shared" si="0"/>
        <v>-9</v>
      </c>
      <c r="H16" t="str">
        <f t="shared" si="2"/>
        <v>Top</v>
      </c>
      <c r="I16">
        <v>-9</v>
      </c>
      <c r="K16">
        <f t="shared" si="3"/>
        <v>15</v>
      </c>
      <c r="L16" s="1">
        <f t="shared" si="10"/>
        <v>42360</v>
      </c>
      <c r="M16">
        <f t="shared" si="11"/>
        <v>-9</v>
      </c>
      <c r="N16">
        <f t="shared" si="6"/>
        <v>276</v>
      </c>
      <c r="P16">
        <f t="shared" si="7"/>
        <v>24</v>
      </c>
      <c r="Q16" s="1">
        <f t="shared" si="9"/>
        <v>42641</v>
      </c>
      <c r="R16">
        <f t="shared" si="12"/>
        <v>-9</v>
      </c>
    </row>
    <row r="17" spans="1:18" x14ac:dyDescent="0.2">
      <c r="A17" t="s">
        <v>25</v>
      </c>
      <c r="B17">
        <v>16</v>
      </c>
      <c r="C17">
        <v>19</v>
      </c>
      <c r="D17">
        <v>20</v>
      </c>
      <c r="E17">
        <v>26</v>
      </c>
      <c r="F17">
        <v>26</v>
      </c>
      <c r="G17">
        <f t="shared" si="0"/>
        <v>-10</v>
      </c>
      <c r="H17" t="str">
        <f t="shared" si="2"/>
        <v>Top</v>
      </c>
      <c r="I17">
        <v>-10</v>
      </c>
      <c r="K17">
        <f t="shared" si="3"/>
        <v>16</v>
      </c>
      <c r="L17" s="1">
        <f t="shared" si="10"/>
        <v>42360</v>
      </c>
      <c r="M17">
        <f t="shared" si="11"/>
        <v>-10</v>
      </c>
      <c r="N17">
        <f t="shared" si="6"/>
        <v>276</v>
      </c>
      <c r="P17">
        <f t="shared" si="7"/>
        <v>26</v>
      </c>
      <c r="Q17" s="1">
        <f t="shared" si="9"/>
        <v>42523</v>
      </c>
      <c r="R17">
        <f t="shared" si="12"/>
        <v>-10</v>
      </c>
    </row>
    <row r="18" spans="1:18" x14ac:dyDescent="0.2">
      <c r="A18" t="s">
        <v>22</v>
      </c>
      <c r="B18">
        <v>17</v>
      </c>
      <c r="C18">
        <v>21</v>
      </c>
      <c r="D18">
        <v>22</v>
      </c>
      <c r="E18">
        <v>24</v>
      </c>
      <c r="F18">
        <v>23</v>
      </c>
      <c r="G18">
        <f t="shared" si="0"/>
        <v>-6</v>
      </c>
      <c r="H18" t="str">
        <f t="shared" si="2"/>
        <v>Top</v>
      </c>
      <c r="I18">
        <v>-6</v>
      </c>
      <c r="K18">
        <f t="shared" si="3"/>
        <v>17</v>
      </c>
      <c r="L18" s="1">
        <f t="shared" si="10"/>
        <v>42360</v>
      </c>
      <c r="M18">
        <f t="shared" si="11"/>
        <v>-6</v>
      </c>
      <c r="N18">
        <f t="shared" si="6"/>
        <v>276</v>
      </c>
      <c r="P18">
        <f t="shared" si="7"/>
        <v>24</v>
      </c>
      <c r="Q18" s="1">
        <f t="shared" si="9"/>
        <v>42523</v>
      </c>
      <c r="R18">
        <f t="shared" si="12"/>
        <v>-7</v>
      </c>
    </row>
    <row r="19" spans="1:18" x14ac:dyDescent="0.2">
      <c r="A19" t="s">
        <v>21</v>
      </c>
      <c r="B19">
        <v>18</v>
      </c>
      <c r="C19">
        <v>17</v>
      </c>
      <c r="D19">
        <v>18</v>
      </c>
      <c r="E19">
        <v>19</v>
      </c>
      <c r="F19">
        <v>22</v>
      </c>
      <c r="G19">
        <f t="shared" si="0"/>
        <v>-4</v>
      </c>
      <c r="H19" t="str">
        <f t="shared" si="2"/>
        <v>Top</v>
      </c>
      <c r="I19">
        <v>-4</v>
      </c>
      <c r="K19">
        <f t="shared" si="3"/>
        <v>17</v>
      </c>
      <c r="L19" s="1">
        <f t="shared" si="10"/>
        <v>42392</v>
      </c>
      <c r="M19">
        <f t="shared" si="11"/>
        <v>-5</v>
      </c>
      <c r="N19">
        <f t="shared" si="6"/>
        <v>245</v>
      </c>
      <c r="P19">
        <f t="shared" si="7"/>
        <v>22</v>
      </c>
      <c r="Q19" s="1">
        <f t="shared" si="9"/>
        <v>42641</v>
      </c>
      <c r="R19">
        <f t="shared" si="12"/>
        <v>-5</v>
      </c>
    </row>
    <row r="20" spans="1:18" x14ac:dyDescent="0.2">
      <c r="A20" t="s">
        <v>31</v>
      </c>
      <c r="B20">
        <v>19</v>
      </c>
      <c r="C20">
        <v>22</v>
      </c>
      <c r="D20">
        <v>25</v>
      </c>
      <c r="E20">
        <v>27</v>
      </c>
      <c r="F20">
        <v>32</v>
      </c>
      <c r="G20">
        <f t="shared" si="0"/>
        <v>-13</v>
      </c>
      <c r="H20" t="str">
        <f t="shared" si="2"/>
        <v>Top</v>
      </c>
      <c r="I20">
        <v>-13</v>
      </c>
      <c r="K20">
        <f t="shared" si="3"/>
        <v>19</v>
      </c>
      <c r="L20" s="1">
        <f t="shared" si="10"/>
        <v>42360</v>
      </c>
      <c r="M20">
        <f t="shared" si="11"/>
        <v>-13</v>
      </c>
      <c r="N20">
        <f t="shared" si="6"/>
        <v>276</v>
      </c>
      <c r="P20">
        <f t="shared" si="7"/>
        <v>32</v>
      </c>
      <c r="Q20" s="1">
        <f t="shared" si="9"/>
        <v>42641</v>
      </c>
      <c r="R20">
        <f t="shared" si="12"/>
        <v>-13</v>
      </c>
    </row>
    <row r="21" spans="1:18" x14ac:dyDescent="0.2">
      <c r="A21" t="s">
        <v>32</v>
      </c>
      <c r="B21">
        <v>20</v>
      </c>
      <c r="C21">
        <v>23</v>
      </c>
      <c r="D21">
        <v>26</v>
      </c>
      <c r="E21">
        <v>28</v>
      </c>
      <c r="F21">
        <v>33</v>
      </c>
      <c r="G21">
        <f t="shared" si="0"/>
        <v>-13</v>
      </c>
      <c r="H21" t="str">
        <f t="shared" si="2"/>
        <v>Top</v>
      </c>
      <c r="I21">
        <v>-13</v>
      </c>
      <c r="K21">
        <f t="shared" si="3"/>
        <v>20</v>
      </c>
      <c r="L21" s="1">
        <f t="shared" si="10"/>
        <v>42360</v>
      </c>
      <c r="M21">
        <f t="shared" si="11"/>
        <v>-13</v>
      </c>
      <c r="N21">
        <f t="shared" si="6"/>
        <v>276</v>
      </c>
      <c r="P21">
        <f t="shared" si="7"/>
        <v>33</v>
      </c>
      <c r="Q21" s="1">
        <f t="shared" si="9"/>
        <v>42641</v>
      </c>
      <c r="R21">
        <f t="shared" si="12"/>
        <v>-13</v>
      </c>
    </row>
    <row r="22" spans="1:18" x14ac:dyDescent="0.2">
      <c r="A22" t="s">
        <v>19</v>
      </c>
      <c r="B22">
        <v>21</v>
      </c>
      <c r="C22">
        <v>18</v>
      </c>
      <c r="D22">
        <v>17</v>
      </c>
      <c r="E22">
        <v>20</v>
      </c>
      <c r="F22">
        <v>20</v>
      </c>
      <c r="G22">
        <f t="shared" si="0"/>
        <v>1</v>
      </c>
      <c r="H22" t="str">
        <f t="shared" si="2"/>
        <v>Top</v>
      </c>
      <c r="I22">
        <v>1</v>
      </c>
      <c r="K22">
        <f t="shared" si="3"/>
        <v>17</v>
      </c>
      <c r="L22" s="1">
        <f t="shared" si="10"/>
        <v>42465</v>
      </c>
      <c r="M22">
        <f t="shared" si="11"/>
        <v>-3</v>
      </c>
      <c r="N22">
        <f t="shared" si="6"/>
        <v>173</v>
      </c>
      <c r="P22">
        <f t="shared" si="7"/>
        <v>21</v>
      </c>
      <c r="Q22" s="1">
        <f t="shared" si="9"/>
        <v>42360</v>
      </c>
      <c r="R22">
        <f t="shared" si="12"/>
        <v>4</v>
      </c>
    </row>
    <row r="23" spans="1:18" x14ac:dyDescent="0.2">
      <c r="A23" t="s">
        <v>17</v>
      </c>
      <c r="B23">
        <v>22</v>
      </c>
      <c r="C23">
        <v>15</v>
      </c>
      <c r="D23">
        <v>24</v>
      </c>
      <c r="E23">
        <v>25</v>
      </c>
      <c r="F23">
        <v>18</v>
      </c>
      <c r="G23">
        <f t="shared" si="0"/>
        <v>4</v>
      </c>
      <c r="H23" t="str">
        <f t="shared" si="2"/>
        <v>Top</v>
      </c>
      <c r="I23">
        <v>4</v>
      </c>
      <c r="K23">
        <f t="shared" si="3"/>
        <v>15</v>
      </c>
      <c r="L23" s="1">
        <f t="shared" si="10"/>
        <v>42392</v>
      </c>
      <c r="M23">
        <f t="shared" si="11"/>
        <v>-3</v>
      </c>
      <c r="N23">
        <f t="shared" si="6"/>
        <v>245</v>
      </c>
      <c r="P23">
        <f t="shared" si="7"/>
        <v>25</v>
      </c>
      <c r="Q23" s="1">
        <f t="shared" si="9"/>
        <v>42523</v>
      </c>
      <c r="R23">
        <f t="shared" si="12"/>
        <v>-10</v>
      </c>
    </row>
    <row r="24" spans="1:18" x14ac:dyDescent="0.2">
      <c r="A24" t="s">
        <v>251</v>
      </c>
      <c r="B24">
        <v>23</v>
      </c>
      <c r="C24">
        <v>26</v>
      </c>
      <c r="D24">
        <v>56</v>
      </c>
      <c r="E24">
        <v>70</v>
      </c>
      <c r="F24">
        <v>260</v>
      </c>
      <c r="G24">
        <f t="shared" si="0"/>
        <v>-237</v>
      </c>
      <c r="H24" t="str">
        <f t="shared" si="2"/>
        <v>Top</v>
      </c>
      <c r="K24">
        <f t="shared" si="3"/>
        <v>23</v>
      </c>
      <c r="L24" s="1">
        <f t="shared" si="10"/>
        <v>42360</v>
      </c>
      <c r="M24">
        <f t="shared" si="11"/>
        <v>-237</v>
      </c>
      <c r="N24">
        <f t="shared" si="6"/>
        <v>276</v>
      </c>
      <c r="P24">
        <f t="shared" si="7"/>
        <v>260</v>
      </c>
      <c r="Q24" s="1">
        <f t="shared" si="9"/>
        <v>42641</v>
      </c>
      <c r="R24">
        <f t="shared" si="12"/>
        <v>-237</v>
      </c>
    </row>
    <row r="25" spans="1:18" x14ac:dyDescent="0.2">
      <c r="A25" t="s">
        <v>38</v>
      </c>
      <c r="B25">
        <v>24</v>
      </c>
      <c r="C25">
        <v>27</v>
      </c>
      <c r="D25">
        <v>27</v>
      </c>
      <c r="E25">
        <v>31</v>
      </c>
      <c r="F25">
        <v>39</v>
      </c>
      <c r="G25">
        <f t="shared" si="0"/>
        <v>-15</v>
      </c>
      <c r="H25" t="str">
        <f t="shared" si="2"/>
        <v>Top</v>
      </c>
      <c r="I25">
        <v>-15</v>
      </c>
      <c r="K25">
        <f t="shared" si="3"/>
        <v>24</v>
      </c>
      <c r="L25" s="1">
        <f t="shared" si="10"/>
        <v>42360</v>
      </c>
      <c r="M25">
        <f t="shared" si="11"/>
        <v>-15</v>
      </c>
      <c r="N25">
        <f t="shared" si="6"/>
        <v>276</v>
      </c>
      <c r="P25">
        <f t="shared" si="7"/>
        <v>39</v>
      </c>
      <c r="Q25" s="1">
        <f t="shared" si="9"/>
        <v>42641</v>
      </c>
      <c r="R25">
        <f t="shared" si="12"/>
        <v>-15</v>
      </c>
    </row>
    <row r="26" spans="1:18" x14ac:dyDescent="0.2">
      <c r="A26" t="s">
        <v>35</v>
      </c>
      <c r="B26">
        <v>25</v>
      </c>
      <c r="C26">
        <v>29</v>
      </c>
      <c r="D26">
        <v>28</v>
      </c>
      <c r="E26">
        <v>32</v>
      </c>
      <c r="F26">
        <v>36</v>
      </c>
      <c r="G26">
        <f t="shared" si="0"/>
        <v>-11</v>
      </c>
      <c r="H26" t="str">
        <f t="shared" si="2"/>
        <v>Top</v>
      </c>
      <c r="I26">
        <v>-11</v>
      </c>
      <c r="K26">
        <f t="shared" si="3"/>
        <v>25</v>
      </c>
      <c r="L26" s="1">
        <f t="shared" si="10"/>
        <v>42360</v>
      </c>
      <c r="M26">
        <f t="shared" si="11"/>
        <v>-11</v>
      </c>
      <c r="N26">
        <f t="shared" si="6"/>
        <v>276</v>
      </c>
      <c r="P26">
        <f t="shared" si="7"/>
        <v>36</v>
      </c>
      <c r="Q26" s="1">
        <f t="shared" si="9"/>
        <v>42641</v>
      </c>
      <c r="R26">
        <f t="shared" si="12"/>
        <v>-11</v>
      </c>
    </row>
    <row r="27" spans="1:18" x14ac:dyDescent="0.2">
      <c r="A27" t="s">
        <v>27</v>
      </c>
      <c r="B27">
        <v>26</v>
      </c>
      <c r="C27">
        <v>28</v>
      </c>
      <c r="D27">
        <v>32</v>
      </c>
      <c r="E27">
        <v>29</v>
      </c>
      <c r="F27">
        <v>28</v>
      </c>
      <c r="G27">
        <f t="shared" si="0"/>
        <v>-2</v>
      </c>
      <c r="H27" t="str">
        <f t="shared" si="2"/>
        <v>Top</v>
      </c>
      <c r="I27">
        <v>-2</v>
      </c>
      <c r="K27">
        <f t="shared" si="3"/>
        <v>26</v>
      </c>
      <c r="L27" s="1">
        <f t="shared" si="10"/>
        <v>42360</v>
      </c>
      <c r="M27">
        <f t="shared" si="11"/>
        <v>-2</v>
      </c>
      <c r="N27">
        <f t="shared" si="6"/>
        <v>276</v>
      </c>
      <c r="P27">
        <f t="shared" si="7"/>
        <v>32</v>
      </c>
      <c r="Q27" s="1">
        <f t="shared" si="9"/>
        <v>42465</v>
      </c>
      <c r="R27">
        <f t="shared" si="12"/>
        <v>-6</v>
      </c>
    </row>
    <row r="28" spans="1:18" x14ac:dyDescent="0.2">
      <c r="A28" t="s">
        <v>252</v>
      </c>
      <c r="B28">
        <v>27</v>
      </c>
      <c r="C28">
        <v>16</v>
      </c>
      <c r="D28">
        <v>19</v>
      </c>
      <c r="E28">
        <v>18</v>
      </c>
      <c r="F28">
        <v>260</v>
      </c>
      <c r="G28">
        <f t="shared" si="0"/>
        <v>-233</v>
      </c>
      <c r="H28" t="str">
        <f t="shared" si="2"/>
        <v>Top</v>
      </c>
      <c r="K28">
        <f t="shared" si="3"/>
        <v>16</v>
      </c>
      <c r="L28" s="1">
        <f t="shared" si="10"/>
        <v>42392</v>
      </c>
      <c r="M28">
        <f t="shared" si="11"/>
        <v>-244</v>
      </c>
      <c r="N28">
        <f t="shared" si="6"/>
        <v>245</v>
      </c>
      <c r="P28">
        <f t="shared" si="7"/>
        <v>260</v>
      </c>
      <c r="Q28" s="1">
        <f t="shared" si="9"/>
        <v>42641</v>
      </c>
      <c r="R28">
        <f t="shared" si="12"/>
        <v>-244</v>
      </c>
    </row>
    <row r="29" spans="1:18" x14ac:dyDescent="0.2">
      <c r="A29" t="s">
        <v>28</v>
      </c>
      <c r="B29">
        <v>28</v>
      </c>
      <c r="C29">
        <v>24</v>
      </c>
      <c r="D29">
        <v>23</v>
      </c>
      <c r="E29">
        <v>22</v>
      </c>
      <c r="F29">
        <v>29</v>
      </c>
      <c r="G29">
        <f t="shared" si="0"/>
        <v>-1</v>
      </c>
      <c r="H29" t="str">
        <f t="shared" si="2"/>
        <v>Top</v>
      </c>
      <c r="I29">
        <v>-1</v>
      </c>
      <c r="K29">
        <f t="shared" si="3"/>
        <v>22</v>
      </c>
      <c r="L29" s="1">
        <f t="shared" si="10"/>
        <v>42523</v>
      </c>
      <c r="M29">
        <f t="shared" si="11"/>
        <v>-7</v>
      </c>
      <c r="N29">
        <f t="shared" si="6"/>
        <v>116</v>
      </c>
      <c r="P29">
        <f t="shared" si="7"/>
        <v>29</v>
      </c>
      <c r="Q29" s="1">
        <f t="shared" si="9"/>
        <v>42641</v>
      </c>
      <c r="R29">
        <f t="shared" si="12"/>
        <v>-7</v>
      </c>
    </row>
    <row r="30" spans="1:18" x14ac:dyDescent="0.2">
      <c r="A30" t="s">
        <v>29</v>
      </c>
      <c r="B30">
        <v>29</v>
      </c>
      <c r="C30">
        <v>31</v>
      </c>
      <c r="D30">
        <v>31</v>
      </c>
      <c r="E30">
        <v>30</v>
      </c>
      <c r="F30">
        <v>30</v>
      </c>
      <c r="G30">
        <f t="shared" si="0"/>
        <v>-1</v>
      </c>
      <c r="H30" t="str">
        <f t="shared" si="2"/>
        <v>Top</v>
      </c>
      <c r="I30">
        <v>-1</v>
      </c>
      <c r="K30">
        <f t="shared" si="3"/>
        <v>29</v>
      </c>
      <c r="L30" s="1">
        <f t="shared" si="10"/>
        <v>42360</v>
      </c>
      <c r="M30">
        <f t="shared" si="11"/>
        <v>-1</v>
      </c>
      <c r="N30">
        <f t="shared" si="6"/>
        <v>276</v>
      </c>
      <c r="P30">
        <f t="shared" si="7"/>
        <v>31</v>
      </c>
      <c r="Q30" s="1">
        <f t="shared" si="9"/>
        <v>42392</v>
      </c>
      <c r="R30">
        <f t="shared" si="12"/>
        <v>-2</v>
      </c>
    </row>
    <row r="31" spans="1:18" x14ac:dyDescent="0.2">
      <c r="A31" t="s">
        <v>36</v>
      </c>
      <c r="B31">
        <v>30</v>
      </c>
      <c r="C31">
        <v>30</v>
      </c>
      <c r="D31">
        <v>30</v>
      </c>
      <c r="E31">
        <v>33</v>
      </c>
      <c r="F31">
        <v>37</v>
      </c>
      <c r="G31">
        <f t="shared" si="0"/>
        <v>-7</v>
      </c>
      <c r="H31" t="str">
        <f t="shared" si="2"/>
        <v>Top</v>
      </c>
      <c r="I31">
        <v>-7</v>
      </c>
      <c r="K31">
        <f t="shared" si="3"/>
        <v>30</v>
      </c>
      <c r="L31" s="1">
        <f t="shared" si="10"/>
        <v>42360</v>
      </c>
      <c r="M31">
        <f t="shared" si="11"/>
        <v>-7</v>
      </c>
      <c r="N31">
        <f t="shared" si="6"/>
        <v>276</v>
      </c>
      <c r="P31">
        <f t="shared" si="7"/>
        <v>37</v>
      </c>
      <c r="Q31" s="1">
        <f t="shared" si="9"/>
        <v>42641</v>
      </c>
      <c r="R31">
        <f t="shared" si="12"/>
        <v>-7</v>
      </c>
    </row>
    <row r="32" spans="1:18" x14ac:dyDescent="0.2">
      <c r="A32" t="s">
        <v>52</v>
      </c>
      <c r="B32">
        <v>31</v>
      </c>
      <c r="C32">
        <v>32</v>
      </c>
      <c r="D32">
        <v>39</v>
      </c>
      <c r="E32">
        <v>49</v>
      </c>
      <c r="F32">
        <v>53</v>
      </c>
      <c r="G32">
        <f t="shared" si="0"/>
        <v>-22</v>
      </c>
      <c r="H32" t="str">
        <f t="shared" si="2"/>
        <v>Top</v>
      </c>
      <c r="I32">
        <v>-22</v>
      </c>
      <c r="K32">
        <f t="shared" si="3"/>
        <v>31</v>
      </c>
      <c r="L32" s="1">
        <f t="shared" si="10"/>
        <v>42360</v>
      </c>
      <c r="M32">
        <f t="shared" si="11"/>
        <v>-22</v>
      </c>
      <c r="N32">
        <f t="shared" si="6"/>
        <v>276</v>
      </c>
      <c r="P32">
        <f t="shared" si="7"/>
        <v>53</v>
      </c>
      <c r="Q32" s="1">
        <f t="shared" si="9"/>
        <v>42641</v>
      </c>
      <c r="R32">
        <f t="shared" si="12"/>
        <v>-22</v>
      </c>
    </row>
    <row r="33" spans="1:18" x14ac:dyDescent="0.2">
      <c r="A33" t="s">
        <v>39</v>
      </c>
      <c r="B33">
        <v>32</v>
      </c>
      <c r="C33">
        <v>33</v>
      </c>
      <c r="D33">
        <v>34</v>
      </c>
      <c r="E33">
        <v>36</v>
      </c>
      <c r="F33">
        <v>40</v>
      </c>
      <c r="G33">
        <f t="shared" si="0"/>
        <v>-8</v>
      </c>
      <c r="H33" t="str">
        <f t="shared" si="2"/>
        <v>Top</v>
      </c>
      <c r="I33">
        <v>-8</v>
      </c>
      <c r="K33">
        <f t="shared" si="3"/>
        <v>32</v>
      </c>
      <c r="L33" s="1">
        <f t="shared" si="10"/>
        <v>42360</v>
      </c>
      <c r="M33">
        <f t="shared" si="11"/>
        <v>-8</v>
      </c>
      <c r="N33">
        <f t="shared" si="6"/>
        <v>276</v>
      </c>
      <c r="P33">
        <f t="shared" si="7"/>
        <v>40</v>
      </c>
      <c r="Q33" s="1">
        <f t="shared" si="9"/>
        <v>42641</v>
      </c>
      <c r="R33">
        <f t="shared" si="12"/>
        <v>-8</v>
      </c>
    </row>
    <row r="34" spans="1:18" x14ac:dyDescent="0.2">
      <c r="A34" t="s">
        <v>40</v>
      </c>
      <c r="B34">
        <v>33</v>
      </c>
      <c r="C34">
        <v>34</v>
      </c>
      <c r="D34">
        <v>38</v>
      </c>
      <c r="E34">
        <v>39</v>
      </c>
      <c r="F34">
        <v>41</v>
      </c>
      <c r="G34">
        <f t="shared" si="0"/>
        <v>-8</v>
      </c>
      <c r="H34" t="str">
        <f t="shared" si="2"/>
        <v>Top</v>
      </c>
      <c r="I34">
        <v>-8</v>
      </c>
      <c r="K34">
        <f t="shared" si="3"/>
        <v>33</v>
      </c>
      <c r="L34" s="1">
        <f t="shared" si="10"/>
        <v>42360</v>
      </c>
      <c r="M34">
        <f t="shared" si="11"/>
        <v>-8</v>
      </c>
      <c r="N34">
        <f t="shared" si="6"/>
        <v>276</v>
      </c>
      <c r="P34">
        <f t="shared" si="7"/>
        <v>41</v>
      </c>
      <c r="Q34" s="1">
        <f t="shared" si="9"/>
        <v>42641</v>
      </c>
      <c r="R34">
        <f t="shared" si="12"/>
        <v>-8</v>
      </c>
    </row>
    <row r="35" spans="1:18" x14ac:dyDescent="0.2">
      <c r="A35" t="s">
        <v>253</v>
      </c>
      <c r="B35">
        <v>34</v>
      </c>
      <c r="C35">
        <v>260</v>
      </c>
      <c r="D35">
        <v>260</v>
      </c>
      <c r="E35">
        <v>260</v>
      </c>
      <c r="F35">
        <v>260</v>
      </c>
      <c r="G35">
        <f t="shared" si="0"/>
        <v>-226</v>
      </c>
      <c r="H35" t="str">
        <f t="shared" si="2"/>
        <v>Top</v>
      </c>
      <c r="K35">
        <f t="shared" si="3"/>
        <v>34</v>
      </c>
      <c r="L35" s="1">
        <f t="shared" si="10"/>
        <v>42360</v>
      </c>
      <c r="M35">
        <f>IF(F35&lt;1,-251,K35-F35)</f>
        <v>-226</v>
      </c>
      <c r="N35">
        <f t="shared" si="6"/>
        <v>276</v>
      </c>
      <c r="P35">
        <f t="shared" si="7"/>
        <v>260</v>
      </c>
      <c r="Q35" s="1">
        <f t="shared" si="9"/>
        <v>42392</v>
      </c>
      <c r="R35">
        <f t="shared" si="12"/>
        <v>-226</v>
      </c>
    </row>
    <row r="36" spans="1:18" x14ac:dyDescent="0.2">
      <c r="A36" t="s">
        <v>47</v>
      </c>
      <c r="B36">
        <v>35</v>
      </c>
      <c r="C36">
        <v>35</v>
      </c>
      <c r="D36">
        <v>45</v>
      </c>
      <c r="E36">
        <v>46</v>
      </c>
      <c r="F36">
        <v>48</v>
      </c>
      <c r="G36">
        <f t="shared" si="0"/>
        <v>-13</v>
      </c>
      <c r="H36" t="str">
        <f t="shared" si="2"/>
        <v>Top</v>
      </c>
      <c r="I36">
        <v>-13</v>
      </c>
      <c r="K36">
        <f t="shared" si="3"/>
        <v>35</v>
      </c>
      <c r="L36" s="1">
        <f t="shared" si="10"/>
        <v>42360</v>
      </c>
      <c r="M36">
        <f t="shared" ref="M36:M99" si="13">IF(F36&lt;1,-251,K36-F36)</f>
        <v>-13</v>
      </c>
      <c r="N36">
        <f t="shared" si="6"/>
        <v>276</v>
      </c>
      <c r="P36">
        <f t="shared" si="7"/>
        <v>48</v>
      </c>
      <c r="Q36" s="1">
        <f t="shared" si="9"/>
        <v>42641</v>
      </c>
      <c r="R36">
        <f t="shared" si="12"/>
        <v>-13</v>
      </c>
    </row>
    <row r="37" spans="1:18" x14ac:dyDescent="0.2">
      <c r="A37" t="s">
        <v>44</v>
      </c>
      <c r="B37">
        <v>36</v>
      </c>
      <c r="C37">
        <v>36</v>
      </c>
      <c r="D37">
        <v>40</v>
      </c>
      <c r="E37">
        <v>43</v>
      </c>
      <c r="F37">
        <v>45</v>
      </c>
      <c r="G37">
        <f t="shared" si="0"/>
        <v>-9</v>
      </c>
      <c r="H37" t="str">
        <f t="shared" si="2"/>
        <v>Top</v>
      </c>
      <c r="I37">
        <v>-9</v>
      </c>
      <c r="K37">
        <f t="shared" si="3"/>
        <v>36</v>
      </c>
      <c r="L37" s="1">
        <f t="shared" si="10"/>
        <v>42360</v>
      </c>
      <c r="M37">
        <f t="shared" si="13"/>
        <v>-9</v>
      </c>
      <c r="N37">
        <f t="shared" si="6"/>
        <v>276</v>
      </c>
      <c r="P37">
        <f t="shared" si="7"/>
        <v>45</v>
      </c>
      <c r="Q37" s="1">
        <f t="shared" si="9"/>
        <v>42641</v>
      </c>
      <c r="R37">
        <f t="shared" si="12"/>
        <v>-9</v>
      </c>
    </row>
    <row r="38" spans="1:18" x14ac:dyDescent="0.2">
      <c r="A38" t="s">
        <v>45</v>
      </c>
      <c r="B38">
        <v>37</v>
      </c>
      <c r="C38">
        <v>37</v>
      </c>
      <c r="D38">
        <v>42</v>
      </c>
      <c r="E38">
        <v>45</v>
      </c>
      <c r="F38">
        <v>46</v>
      </c>
      <c r="G38">
        <f t="shared" si="0"/>
        <v>-9</v>
      </c>
      <c r="H38" t="str">
        <f t="shared" si="2"/>
        <v>Top</v>
      </c>
      <c r="I38">
        <v>-9</v>
      </c>
      <c r="K38">
        <f t="shared" si="3"/>
        <v>37</v>
      </c>
      <c r="L38" s="1">
        <f t="shared" si="10"/>
        <v>42360</v>
      </c>
      <c r="M38">
        <f t="shared" si="13"/>
        <v>-9</v>
      </c>
      <c r="N38">
        <f t="shared" si="6"/>
        <v>276</v>
      </c>
      <c r="P38">
        <f t="shared" si="7"/>
        <v>46</v>
      </c>
      <c r="Q38" s="1">
        <f t="shared" si="9"/>
        <v>42641</v>
      </c>
      <c r="R38">
        <f t="shared" si="12"/>
        <v>-9</v>
      </c>
    </row>
    <row r="39" spans="1:18" x14ac:dyDescent="0.2">
      <c r="A39" t="s">
        <v>34</v>
      </c>
      <c r="B39">
        <v>38</v>
      </c>
      <c r="C39">
        <v>38</v>
      </c>
      <c r="D39">
        <v>33</v>
      </c>
      <c r="E39">
        <v>34</v>
      </c>
      <c r="F39">
        <v>35</v>
      </c>
      <c r="G39">
        <f t="shared" si="0"/>
        <v>3</v>
      </c>
      <c r="H39" t="str">
        <f t="shared" si="2"/>
        <v>Top</v>
      </c>
      <c r="I39">
        <v>3</v>
      </c>
      <c r="K39">
        <f t="shared" si="3"/>
        <v>33</v>
      </c>
      <c r="L39" s="1">
        <f t="shared" si="10"/>
        <v>42465</v>
      </c>
      <c r="M39">
        <f t="shared" si="13"/>
        <v>-2</v>
      </c>
      <c r="N39">
        <f t="shared" si="6"/>
        <v>173</v>
      </c>
      <c r="P39">
        <f t="shared" si="7"/>
        <v>38</v>
      </c>
      <c r="Q39" s="1">
        <f t="shared" si="9"/>
        <v>42360</v>
      </c>
      <c r="R39">
        <f t="shared" si="12"/>
        <v>5</v>
      </c>
    </row>
    <row r="40" spans="1:18" x14ac:dyDescent="0.2">
      <c r="A40" t="s">
        <v>49</v>
      </c>
      <c r="B40">
        <v>39</v>
      </c>
      <c r="C40">
        <v>39</v>
      </c>
      <c r="D40">
        <v>43</v>
      </c>
      <c r="E40">
        <v>47</v>
      </c>
      <c r="F40">
        <v>50</v>
      </c>
      <c r="G40">
        <f t="shared" si="0"/>
        <v>-11</v>
      </c>
      <c r="H40" t="str">
        <f t="shared" si="2"/>
        <v>Top</v>
      </c>
      <c r="I40">
        <v>-11</v>
      </c>
      <c r="K40">
        <f t="shared" si="3"/>
        <v>39</v>
      </c>
      <c r="L40" s="1">
        <f t="shared" si="10"/>
        <v>42360</v>
      </c>
      <c r="M40">
        <f t="shared" si="13"/>
        <v>-11</v>
      </c>
      <c r="N40">
        <f t="shared" si="6"/>
        <v>276</v>
      </c>
      <c r="P40">
        <f t="shared" si="7"/>
        <v>50</v>
      </c>
      <c r="Q40" s="1">
        <f t="shared" si="9"/>
        <v>42641</v>
      </c>
      <c r="R40">
        <f t="shared" si="12"/>
        <v>-11</v>
      </c>
    </row>
    <row r="41" spans="1:18" x14ac:dyDescent="0.2">
      <c r="A41" t="s">
        <v>55</v>
      </c>
      <c r="B41">
        <v>40</v>
      </c>
      <c r="C41">
        <v>41</v>
      </c>
      <c r="D41">
        <v>46</v>
      </c>
      <c r="E41">
        <v>50</v>
      </c>
      <c r="F41">
        <v>56</v>
      </c>
      <c r="G41">
        <f t="shared" si="0"/>
        <v>-16</v>
      </c>
      <c r="H41" t="str">
        <f t="shared" si="2"/>
        <v>Top</v>
      </c>
      <c r="I41">
        <v>-16</v>
      </c>
      <c r="K41">
        <f t="shared" si="3"/>
        <v>40</v>
      </c>
      <c r="L41" s="1">
        <f t="shared" si="10"/>
        <v>42360</v>
      </c>
      <c r="M41">
        <f t="shared" si="13"/>
        <v>-16</v>
      </c>
      <c r="N41">
        <f t="shared" si="6"/>
        <v>276</v>
      </c>
      <c r="P41">
        <f t="shared" si="7"/>
        <v>56</v>
      </c>
      <c r="Q41" s="1">
        <f t="shared" si="9"/>
        <v>42641</v>
      </c>
      <c r="R41">
        <f t="shared" si="12"/>
        <v>-16</v>
      </c>
    </row>
    <row r="42" spans="1:18" x14ac:dyDescent="0.2">
      <c r="A42" t="s">
        <v>60</v>
      </c>
      <c r="B42">
        <v>41</v>
      </c>
      <c r="C42">
        <v>44</v>
      </c>
      <c r="D42">
        <v>53</v>
      </c>
      <c r="E42">
        <v>55</v>
      </c>
      <c r="F42">
        <v>61</v>
      </c>
      <c r="G42">
        <f t="shared" si="0"/>
        <v>-20</v>
      </c>
      <c r="H42" t="str">
        <f t="shared" si="2"/>
        <v>Top</v>
      </c>
      <c r="I42">
        <v>-20</v>
      </c>
      <c r="K42">
        <f t="shared" si="3"/>
        <v>41</v>
      </c>
      <c r="L42" s="1">
        <f t="shared" si="10"/>
        <v>42360</v>
      </c>
      <c r="M42">
        <f t="shared" si="13"/>
        <v>-20</v>
      </c>
      <c r="N42">
        <f t="shared" si="6"/>
        <v>276</v>
      </c>
      <c r="P42">
        <f t="shared" si="7"/>
        <v>61</v>
      </c>
      <c r="Q42" s="1">
        <f t="shared" si="9"/>
        <v>42641</v>
      </c>
      <c r="R42">
        <f t="shared" si="12"/>
        <v>-20</v>
      </c>
    </row>
    <row r="43" spans="1:18" x14ac:dyDescent="0.2">
      <c r="A43" t="s">
        <v>58</v>
      </c>
      <c r="B43">
        <v>42</v>
      </c>
      <c r="C43">
        <v>45</v>
      </c>
      <c r="D43">
        <v>52</v>
      </c>
      <c r="E43">
        <v>53</v>
      </c>
      <c r="F43">
        <v>59</v>
      </c>
      <c r="G43">
        <f t="shared" si="0"/>
        <v>-17</v>
      </c>
      <c r="H43" t="str">
        <f t="shared" si="2"/>
        <v>Top</v>
      </c>
      <c r="I43">
        <v>-17</v>
      </c>
      <c r="K43">
        <f t="shared" si="3"/>
        <v>42</v>
      </c>
      <c r="L43" s="1">
        <f t="shared" si="10"/>
        <v>42360</v>
      </c>
      <c r="M43">
        <f t="shared" si="13"/>
        <v>-17</v>
      </c>
      <c r="N43">
        <f t="shared" si="6"/>
        <v>276</v>
      </c>
      <c r="P43">
        <f t="shared" si="7"/>
        <v>59</v>
      </c>
      <c r="Q43" s="1">
        <f t="shared" si="9"/>
        <v>42641</v>
      </c>
      <c r="R43">
        <f t="shared" si="12"/>
        <v>-17</v>
      </c>
    </row>
    <row r="44" spans="1:18" x14ac:dyDescent="0.2">
      <c r="A44" t="s">
        <v>68</v>
      </c>
      <c r="B44">
        <v>43</v>
      </c>
      <c r="C44">
        <v>46</v>
      </c>
      <c r="D44">
        <v>54</v>
      </c>
      <c r="E44">
        <v>62</v>
      </c>
      <c r="F44">
        <v>69</v>
      </c>
      <c r="G44">
        <f t="shared" si="0"/>
        <v>-26</v>
      </c>
      <c r="H44" t="str">
        <f t="shared" si="2"/>
        <v>Top</v>
      </c>
      <c r="I44">
        <v>-26</v>
      </c>
      <c r="K44">
        <f t="shared" si="3"/>
        <v>43</v>
      </c>
      <c r="L44" s="1">
        <f t="shared" si="10"/>
        <v>42360</v>
      </c>
      <c r="M44">
        <f t="shared" si="13"/>
        <v>-26</v>
      </c>
      <c r="N44">
        <f t="shared" si="6"/>
        <v>276</v>
      </c>
      <c r="P44">
        <f t="shared" si="7"/>
        <v>69</v>
      </c>
      <c r="Q44" s="1">
        <f t="shared" si="9"/>
        <v>42641</v>
      </c>
      <c r="R44">
        <f t="shared" si="12"/>
        <v>-26</v>
      </c>
    </row>
    <row r="45" spans="1:18" x14ac:dyDescent="0.2">
      <c r="A45" t="s">
        <v>41</v>
      </c>
      <c r="B45">
        <v>44</v>
      </c>
      <c r="C45">
        <v>40</v>
      </c>
      <c r="D45">
        <v>36</v>
      </c>
      <c r="E45">
        <v>37</v>
      </c>
      <c r="F45">
        <v>42</v>
      </c>
      <c r="G45">
        <f t="shared" si="0"/>
        <v>2</v>
      </c>
      <c r="H45" t="str">
        <f t="shared" si="2"/>
        <v>Top</v>
      </c>
      <c r="I45">
        <v>2</v>
      </c>
      <c r="K45">
        <f t="shared" si="3"/>
        <v>36</v>
      </c>
      <c r="L45" s="1">
        <f t="shared" si="10"/>
        <v>42465</v>
      </c>
      <c r="M45">
        <f t="shared" si="13"/>
        <v>-6</v>
      </c>
      <c r="N45">
        <f t="shared" si="6"/>
        <v>173</v>
      </c>
      <c r="P45">
        <f t="shared" si="7"/>
        <v>44</v>
      </c>
      <c r="Q45" s="1">
        <f t="shared" si="9"/>
        <v>42360</v>
      </c>
      <c r="R45">
        <f t="shared" si="12"/>
        <v>8</v>
      </c>
    </row>
    <row r="46" spans="1:18" x14ac:dyDescent="0.2">
      <c r="A46" t="s">
        <v>67</v>
      </c>
      <c r="B46">
        <v>45</v>
      </c>
      <c r="C46">
        <v>47</v>
      </c>
      <c r="D46">
        <v>57</v>
      </c>
      <c r="E46">
        <v>64</v>
      </c>
      <c r="F46">
        <v>68</v>
      </c>
      <c r="G46">
        <f t="shared" si="0"/>
        <v>-23</v>
      </c>
      <c r="H46" t="str">
        <f t="shared" si="2"/>
        <v>Top</v>
      </c>
      <c r="I46">
        <v>-23</v>
      </c>
      <c r="K46">
        <f t="shared" si="3"/>
        <v>45</v>
      </c>
      <c r="L46" s="1">
        <f t="shared" si="10"/>
        <v>42360</v>
      </c>
      <c r="M46">
        <f t="shared" si="13"/>
        <v>-23</v>
      </c>
      <c r="N46">
        <f t="shared" si="6"/>
        <v>276</v>
      </c>
      <c r="P46">
        <f t="shared" si="7"/>
        <v>68</v>
      </c>
      <c r="Q46" s="1">
        <f t="shared" si="9"/>
        <v>42641</v>
      </c>
      <c r="R46">
        <f t="shared" si="12"/>
        <v>-23</v>
      </c>
    </row>
    <row r="47" spans="1:18" x14ac:dyDescent="0.2">
      <c r="A47" t="s">
        <v>75</v>
      </c>
      <c r="B47">
        <v>46</v>
      </c>
      <c r="C47">
        <v>48</v>
      </c>
      <c r="D47">
        <v>66</v>
      </c>
      <c r="E47">
        <v>71</v>
      </c>
      <c r="F47">
        <v>76</v>
      </c>
      <c r="G47">
        <f t="shared" si="0"/>
        <v>-30</v>
      </c>
      <c r="H47" t="str">
        <f t="shared" si="2"/>
        <v>Top</v>
      </c>
      <c r="I47">
        <v>-30</v>
      </c>
      <c r="K47">
        <f t="shared" si="3"/>
        <v>46</v>
      </c>
      <c r="L47" s="1">
        <f t="shared" si="10"/>
        <v>42360</v>
      </c>
      <c r="M47">
        <f t="shared" si="13"/>
        <v>-30</v>
      </c>
      <c r="N47">
        <f t="shared" si="6"/>
        <v>276</v>
      </c>
      <c r="P47">
        <f t="shared" si="7"/>
        <v>76</v>
      </c>
      <c r="Q47" s="1">
        <f t="shared" si="9"/>
        <v>42641</v>
      </c>
      <c r="R47">
        <f t="shared" si="12"/>
        <v>-30</v>
      </c>
    </row>
    <row r="48" spans="1:18" x14ac:dyDescent="0.2">
      <c r="A48" t="s">
        <v>61</v>
      </c>
      <c r="B48">
        <v>47</v>
      </c>
      <c r="C48">
        <v>49</v>
      </c>
      <c r="D48">
        <v>48</v>
      </c>
      <c r="E48">
        <v>51</v>
      </c>
      <c r="F48">
        <v>62</v>
      </c>
      <c r="G48">
        <f t="shared" si="0"/>
        <v>-15</v>
      </c>
      <c r="H48" t="str">
        <f t="shared" si="2"/>
        <v>Top</v>
      </c>
      <c r="I48">
        <v>-15</v>
      </c>
      <c r="K48">
        <f t="shared" si="3"/>
        <v>47</v>
      </c>
      <c r="L48" s="1">
        <f t="shared" si="10"/>
        <v>42360</v>
      </c>
      <c r="M48">
        <f t="shared" si="13"/>
        <v>-15</v>
      </c>
      <c r="N48">
        <f t="shared" si="6"/>
        <v>276</v>
      </c>
      <c r="P48">
        <f t="shared" si="7"/>
        <v>62</v>
      </c>
      <c r="Q48" s="1">
        <f t="shared" si="9"/>
        <v>42641</v>
      </c>
      <c r="R48">
        <f t="shared" si="12"/>
        <v>-15</v>
      </c>
    </row>
    <row r="49" spans="1:18" x14ac:dyDescent="0.2">
      <c r="A49" t="s">
        <v>70</v>
      </c>
      <c r="B49">
        <v>48</v>
      </c>
      <c r="C49">
        <v>54</v>
      </c>
      <c r="D49">
        <v>62</v>
      </c>
      <c r="E49">
        <v>68</v>
      </c>
      <c r="F49">
        <v>71</v>
      </c>
      <c r="G49">
        <f t="shared" si="0"/>
        <v>-23</v>
      </c>
      <c r="H49" t="str">
        <f t="shared" si="2"/>
        <v>Top</v>
      </c>
      <c r="I49">
        <v>-23</v>
      </c>
      <c r="K49">
        <f t="shared" si="3"/>
        <v>48</v>
      </c>
      <c r="L49" s="1">
        <f t="shared" si="10"/>
        <v>42360</v>
      </c>
      <c r="M49">
        <f t="shared" si="13"/>
        <v>-23</v>
      </c>
      <c r="N49">
        <f t="shared" si="6"/>
        <v>276</v>
      </c>
      <c r="P49">
        <f t="shared" si="7"/>
        <v>71</v>
      </c>
      <c r="Q49" s="1">
        <f t="shared" si="9"/>
        <v>42641</v>
      </c>
      <c r="R49">
        <f t="shared" si="12"/>
        <v>-23</v>
      </c>
    </row>
    <row r="50" spans="1:18" x14ac:dyDescent="0.2">
      <c r="A50" t="s">
        <v>57</v>
      </c>
      <c r="B50">
        <v>49</v>
      </c>
      <c r="C50">
        <v>50</v>
      </c>
      <c r="D50">
        <v>49</v>
      </c>
      <c r="E50">
        <v>52</v>
      </c>
      <c r="F50">
        <v>58</v>
      </c>
      <c r="G50">
        <f t="shared" si="0"/>
        <v>-9</v>
      </c>
      <c r="H50" t="str">
        <f t="shared" si="2"/>
        <v>Top</v>
      </c>
      <c r="I50">
        <v>-9</v>
      </c>
      <c r="K50">
        <f t="shared" si="3"/>
        <v>49</v>
      </c>
      <c r="L50" s="1">
        <f t="shared" si="10"/>
        <v>42360</v>
      </c>
      <c r="M50">
        <f t="shared" si="13"/>
        <v>-9</v>
      </c>
      <c r="N50">
        <f t="shared" si="6"/>
        <v>276</v>
      </c>
      <c r="P50">
        <f t="shared" si="7"/>
        <v>58</v>
      </c>
      <c r="Q50" s="1">
        <f t="shared" si="9"/>
        <v>42641</v>
      </c>
      <c r="R50">
        <f t="shared" si="12"/>
        <v>-9</v>
      </c>
    </row>
    <row r="51" spans="1:18" x14ac:dyDescent="0.2">
      <c r="A51" t="s">
        <v>62</v>
      </c>
      <c r="B51">
        <v>50</v>
      </c>
      <c r="C51">
        <v>51</v>
      </c>
      <c r="D51">
        <v>55</v>
      </c>
      <c r="E51">
        <v>59</v>
      </c>
      <c r="F51">
        <v>63</v>
      </c>
      <c r="G51">
        <f t="shared" si="0"/>
        <v>-13</v>
      </c>
      <c r="H51" t="str">
        <f t="shared" si="2"/>
        <v>Top</v>
      </c>
      <c r="I51">
        <v>-13</v>
      </c>
      <c r="K51">
        <f t="shared" si="3"/>
        <v>50</v>
      </c>
      <c r="L51" s="1">
        <f t="shared" si="10"/>
        <v>42360</v>
      </c>
      <c r="M51">
        <f t="shared" si="13"/>
        <v>-13</v>
      </c>
      <c r="N51">
        <f t="shared" si="6"/>
        <v>276</v>
      </c>
      <c r="P51">
        <f t="shared" si="7"/>
        <v>63</v>
      </c>
      <c r="Q51" s="1">
        <f t="shared" si="9"/>
        <v>42641</v>
      </c>
      <c r="R51">
        <f t="shared" si="12"/>
        <v>-13</v>
      </c>
    </row>
    <row r="52" spans="1:18" x14ac:dyDescent="0.2">
      <c r="A52" t="s">
        <v>85</v>
      </c>
      <c r="B52">
        <v>51</v>
      </c>
      <c r="C52">
        <v>52</v>
      </c>
      <c r="D52">
        <v>59</v>
      </c>
      <c r="E52">
        <v>65</v>
      </c>
      <c r="F52">
        <v>86</v>
      </c>
      <c r="G52">
        <f t="shared" si="0"/>
        <v>-35</v>
      </c>
      <c r="H52" t="str">
        <f t="shared" si="2"/>
        <v>Top</v>
      </c>
      <c r="I52">
        <v>-35</v>
      </c>
      <c r="K52">
        <f t="shared" si="3"/>
        <v>51</v>
      </c>
      <c r="L52" s="1">
        <f t="shared" si="10"/>
        <v>42360</v>
      </c>
      <c r="M52">
        <f t="shared" si="13"/>
        <v>-35</v>
      </c>
      <c r="N52">
        <f t="shared" si="6"/>
        <v>276</v>
      </c>
      <c r="P52">
        <f t="shared" si="7"/>
        <v>86</v>
      </c>
      <c r="Q52" s="1">
        <f t="shared" si="9"/>
        <v>42641</v>
      </c>
      <c r="R52">
        <f t="shared" si="12"/>
        <v>-35</v>
      </c>
    </row>
    <row r="53" spans="1:18" x14ac:dyDescent="0.2">
      <c r="A53" t="s">
        <v>48</v>
      </c>
      <c r="B53">
        <v>52</v>
      </c>
      <c r="C53">
        <v>42</v>
      </c>
      <c r="D53">
        <v>44</v>
      </c>
      <c r="E53">
        <v>42</v>
      </c>
      <c r="F53">
        <v>49</v>
      </c>
      <c r="G53">
        <f t="shared" si="0"/>
        <v>3</v>
      </c>
      <c r="H53" t="str">
        <f t="shared" si="2"/>
        <v>Top</v>
      </c>
      <c r="I53">
        <v>3</v>
      </c>
      <c r="K53">
        <f t="shared" si="3"/>
        <v>42</v>
      </c>
      <c r="L53" s="1">
        <f t="shared" si="10"/>
        <v>42392</v>
      </c>
      <c r="M53">
        <f t="shared" si="13"/>
        <v>-7</v>
      </c>
      <c r="N53">
        <f t="shared" si="6"/>
        <v>245</v>
      </c>
      <c r="P53">
        <f t="shared" si="7"/>
        <v>52</v>
      </c>
      <c r="Q53" s="1">
        <f t="shared" si="9"/>
        <v>42360</v>
      </c>
      <c r="R53">
        <f t="shared" si="12"/>
        <v>10</v>
      </c>
    </row>
    <row r="54" spans="1:18" x14ac:dyDescent="0.2">
      <c r="A54" t="s">
        <v>79</v>
      </c>
      <c r="B54">
        <v>53</v>
      </c>
      <c r="C54">
        <v>60</v>
      </c>
      <c r="D54">
        <v>60</v>
      </c>
      <c r="E54">
        <v>76</v>
      </c>
      <c r="F54">
        <v>80</v>
      </c>
      <c r="G54">
        <f t="shared" si="0"/>
        <v>-27</v>
      </c>
      <c r="H54" t="str">
        <f t="shared" si="2"/>
        <v>Top</v>
      </c>
      <c r="I54">
        <v>-27</v>
      </c>
      <c r="K54">
        <f t="shared" si="3"/>
        <v>53</v>
      </c>
      <c r="L54" s="1">
        <f t="shared" si="10"/>
        <v>42360</v>
      </c>
      <c r="M54">
        <f t="shared" si="13"/>
        <v>-27</v>
      </c>
      <c r="N54">
        <f t="shared" si="6"/>
        <v>276</v>
      </c>
      <c r="P54">
        <f t="shared" si="7"/>
        <v>80</v>
      </c>
      <c r="Q54" s="1">
        <f t="shared" si="9"/>
        <v>42641</v>
      </c>
      <c r="R54">
        <f t="shared" si="12"/>
        <v>-27</v>
      </c>
    </row>
    <row r="55" spans="1:18" x14ac:dyDescent="0.2">
      <c r="A55" t="s">
        <v>71</v>
      </c>
      <c r="B55">
        <v>54</v>
      </c>
      <c r="C55">
        <v>53</v>
      </c>
      <c r="D55">
        <v>61</v>
      </c>
      <c r="E55">
        <v>67</v>
      </c>
      <c r="F55">
        <v>72</v>
      </c>
      <c r="G55">
        <f t="shared" si="0"/>
        <v>-18</v>
      </c>
      <c r="H55" t="str">
        <f t="shared" si="2"/>
        <v>Top</v>
      </c>
      <c r="I55">
        <v>-18</v>
      </c>
      <c r="K55">
        <f t="shared" si="3"/>
        <v>53</v>
      </c>
      <c r="L55" s="1">
        <f t="shared" si="10"/>
        <v>42392</v>
      </c>
      <c r="M55">
        <f t="shared" si="13"/>
        <v>-19</v>
      </c>
      <c r="N55">
        <f t="shared" si="6"/>
        <v>245</v>
      </c>
      <c r="P55">
        <f t="shared" si="7"/>
        <v>72</v>
      </c>
      <c r="Q55" s="1">
        <f t="shared" si="9"/>
        <v>42641</v>
      </c>
      <c r="R55">
        <f t="shared" si="12"/>
        <v>-19</v>
      </c>
    </row>
    <row r="56" spans="1:18" x14ac:dyDescent="0.2">
      <c r="A56" t="s">
        <v>83</v>
      </c>
      <c r="B56">
        <v>55</v>
      </c>
      <c r="C56">
        <v>61</v>
      </c>
      <c r="D56">
        <v>71</v>
      </c>
      <c r="E56">
        <v>80</v>
      </c>
      <c r="F56">
        <v>84</v>
      </c>
      <c r="G56">
        <f t="shared" si="0"/>
        <v>-29</v>
      </c>
      <c r="H56" t="str">
        <f t="shared" si="2"/>
        <v>Top</v>
      </c>
      <c r="I56">
        <v>-29</v>
      </c>
      <c r="K56">
        <f t="shared" si="3"/>
        <v>55</v>
      </c>
      <c r="L56" s="1">
        <f t="shared" si="10"/>
        <v>42360</v>
      </c>
      <c r="M56">
        <f t="shared" si="13"/>
        <v>-29</v>
      </c>
      <c r="N56">
        <f t="shared" si="6"/>
        <v>276</v>
      </c>
      <c r="P56">
        <f t="shared" si="7"/>
        <v>84</v>
      </c>
      <c r="Q56" s="1">
        <f t="shared" si="9"/>
        <v>42641</v>
      </c>
      <c r="R56">
        <f t="shared" si="12"/>
        <v>-29</v>
      </c>
    </row>
    <row r="57" spans="1:18" x14ac:dyDescent="0.2">
      <c r="A57" t="s">
        <v>74</v>
      </c>
      <c r="B57">
        <v>56</v>
      </c>
      <c r="C57">
        <v>55</v>
      </c>
      <c r="D57">
        <v>63</v>
      </c>
      <c r="E57">
        <v>69</v>
      </c>
      <c r="F57">
        <v>75</v>
      </c>
      <c r="G57">
        <f t="shared" si="0"/>
        <v>-19</v>
      </c>
      <c r="H57" t="str">
        <f t="shared" si="2"/>
        <v>Top</v>
      </c>
      <c r="I57">
        <v>-19</v>
      </c>
      <c r="K57">
        <f t="shared" si="3"/>
        <v>55</v>
      </c>
      <c r="L57" s="1">
        <f t="shared" si="10"/>
        <v>42392</v>
      </c>
      <c r="M57">
        <f t="shared" si="13"/>
        <v>-20</v>
      </c>
      <c r="N57">
        <f t="shared" si="6"/>
        <v>245</v>
      </c>
      <c r="P57">
        <f t="shared" si="7"/>
        <v>75</v>
      </c>
      <c r="Q57" s="1">
        <f t="shared" si="9"/>
        <v>42641</v>
      </c>
      <c r="R57">
        <f t="shared" si="12"/>
        <v>-20</v>
      </c>
    </row>
    <row r="58" spans="1:18" x14ac:dyDescent="0.2">
      <c r="A58" t="s">
        <v>76</v>
      </c>
      <c r="B58">
        <v>57</v>
      </c>
      <c r="C58">
        <v>57</v>
      </c>
      <c r="D58">
        <v>65</v>
      </c>
      <c r="E58">
        <v>72</v>
      </c>
      <c r="F58">
        <v>77</v>
      </c>
      <c r="G58">
        <f t="shared" si="0"/>
        <v>-20</v>
      </c>
      <c r="H58" t="str">
        <f t="shared" si="2"/>
        <v>Top</v>
      </c>
      <c r="I58">
        <v>-20</v>
      </c>
      <c r="K58">
        <f t="shared" si="3"/>
        <v>57</v>
      </c>
      <c r="L58" s="1">
        <f t="shared" si="10"/>
        <v>42360</v>
      </c>
      <c r="M58">
        <f t="shared" si="13"/>
        <v>-20</v>
      </c>
      <c r="N58">
        <f t="shared" si="6"/>
        <v>276</v>
      </c>
      <c r="P58">
        <f t="shared" si="7"/>
        <v>77</v>
      </c>
      <c r="Q58" s="1">
        <f t="shared" si="9"/>
        <v>42641</v>
      </c>
      <c r="R58">
        <f t="shared" si="12"/>
        <v>-20</v>
      </c>
    </row>
    <row r="59" spans="1:18" x14ac:dyDescent="0.2">
      <c r="A59" t="s">
        <v>69</v>
      </c>
      <c r="B59">
        <v>58</v>
      </c>
      <c r="C59">
        <v>58</v>
      </c>
      <c r="D59">
        <v>67</v>
      </c>
      <c r="E59">
        <v>60</v>
      </c>
      <c r="F59">
        <v>70</v>
      </c>
      <c r="G59">
        <f t="shared" si="0"/>
        <v>-12</v>
      </c>
      <c r="H59" t="str">
        <f t="shared" si="2"/>
        <v>Top</v>
      </c>
      <c r="I59">
        <v>-12</v>
      </c>
      <c r="K59">
        <f t="shared" si="3"/>
        <v>58</v>
      </c>
      <c r="L59" s="1">
        <f t="shared" si="10"/>
        <v>42360</v>
      </c>
      <c r="M59">
        <f t="shared" si="13"/>
        <v>-12</v>
      </c>
      <c r="N59">
        <f t="shared" si="6"/>
        <v>276</v>
      </c>
      <c r="P59">
        <f t="shared" si="7"/>
        <v>70</v>
      </c>
      <c r="Q59" s="1">
        <f t="shared" si="9"/>
        <v>42641</v>
      </c>
      <c r="R59">
        <f t="shared" si="12"/>
        <v>-12</v>
      </c>
    </row>
    <row r="60" spans="1:18" x14ac:dyDescent="0.2">
      <c r="A60" t="s">
        <v>43</v>
      </c>
      <c r="B60">
        <v>59</v>
      </c>
      <c r="C60">
        <v>56</v>
      </c>
      <c r="D60">
        <v>41</v>
      </c>
      <c r="E60">
        <v>58</v>
      </c>
      <c r="F60">
        <v>44</v>
      </c>
      <c r="G60">
        <f t="shared" si="0"/>
        <v>15</v>
      </c>
      <c r="H60" t="str">
        <f t="shared" si="2"/>
        <v>Top</v>
      </c>
      <c r="I60">
        <v>15</v>
      </c>
      <c r="K60">
        <f t="shared" si="3"/>
        <v>41</v>
      </c>
      <c r="L60" s="1">
        <f t="shared" si="10"/>
        <v>42465</v>
      </c>
      <c r="M60">
        <f t="shared" si="13"/>
        <v>-3</v>
      </c>
      <c r="N60">
        <f t="shared" si="6"/>
        <v>173</v>
      </c>
      <c r="P60">
        <f t="shared" si="7"/>
        <v>59</v>
      </c>
      <c r="Q60" s="1">
        <f t="shared" si="9"/>
        <v>42360</v>
      </c>
      <c r="R60">
        <f t="shared" si="12"/>
        <v>18</v>
      </c>
    </row>
    <row r="61" spans="1:18" x14ac:dyDescent="0.2">
      <c r="A61" t="s">
        <v>81</v>
      </c>
      <c r="B61">
        <v>60</v>
      </c>
      <c r="C61">
        <v>59</v>
      </c>
      <c r="D61">
        <v>68</v>
      </c>
      <c r="E61">
        <v>77</v>
      </c>
      <c r="F61">
        <v>82</v>
      </c>
      <c r="G61">
        <f t="shared" si="0"/>
        <v>-22</v>
      </c>
      <c r="H61" t="str">
        <f t="shared" si="2"/>
        <v>Top</v>
      </c>
      <c r="I61">
        <v>-22</v>
      </c>
      <c r="K61">
        <f t="shared" si="3"/>
        <v>59</v>
      </c>
      <c r="L61" s="1">
        <f t="shared" si="10"/>
        <v>42392</v>
      </c>
      <c r="M61">
        <f t="shared" si="13"/>
        <v>-23</v>
      </c>
      <c r="N61">
        <f t="shared" si="6"/>
        <v>245</v>
      </c>
      <c r="P61">
        <f t="shared" si="7"/>
        <v>82</v>
      </c>
      <c r="Q61" s="1">
        <f t="shared" si="9"/>
        <v>42641</v>
      </c>
      <c r="R61">
        <f t="shared" si="12"/>
        <v>-23</v>
      </c>
    </row>
    <row r="62" spans="1:18" x14ac:dyDescent="0.2">
      <c r="A62" t="s">
        <v>80</v>
      </c>
      <c r="B62">
        <v>61</v>
      </c>
      <c r="C62">
        <v>64</v>
      </c>
      <c r="D62">
        <v>58</v>
      </c>
      <c r="E62">
        <v>73</v>
      </c>
      <c r="F62">
        <v>81</v>
      </c>
      <c r="G62">
        <f t="shared" si="0"/>
        <v>-20</v>
      </c>
      <c r="H62" t="str">
        <f t="shared" si="2"/>
        <v>Top</v>
      </c>
      <c r="I62">
        <v>-20</v>
      </c>
      <c r="K62">
        <f t="shared" si="3"/>
        <v>58</v>
      </c>
      <c r="L62" s="1">
        <f t="shared" si="10"/>
        <v>42465</v>
      </c>
      <c r="M62">
        <f t="shared" si="13"/>
        <v>-23</v>
      </c>
      <c r="N62">
        <f t="shared" si="6"/>
        <v>173</v>
      </c>
      <c r="P62">
        <f t="shared" si="7"/>
        <v>81</v>
      </c>
      <c r="Q62" s="1">
        <f t="shared" si="9"/>
        <v>42641</v>
      </c>
      <c r="R62">
        <f t="shared" si="12"/>
        <v>-23</v>
      </c>
    </row>
    <row r="63" spans="1:18" x14ac:dyDescent="0.2">
      <c r="A63" t="s">
        <v>117</v>
      </c>
      <c r="B63">
        <v>62</v>
      </c>
      <c r="C63">
        <v>89</v>
      </c>
      <c r="D63">
        <v>98</v>
      </c>
      <c r="E63">
        <v>113</v>
      </c>
      <c r="F63">
        <v>118</v>
      </c>
      <c r="G63">
        <f t="shared" si="0"/>
        <v>-56</v>
      </c>
      <c r="H63" t="str">
        <f t="shared" si="2"/>
        <v>Top</v>
      </c>
      <c r="I63">
        <v>-56</v>
      </c>
      <c r="K63">
        <f t="shared" si="3"/>
        <v>62</v>
      </c>
      <c r="L63" s="1">
        <f t="shared" si="10"/>
        <v>42360</v>
      </c>
      <c r="M63">
        <f t="shared" si="13"/>
        <v>-56</v>
      </c>
      <c r="N63">
        <f t="shared" si="6"/>
        <v>276</v>
      </c>
      <c r="P63">
        <f t="shared" si="7"/>
        <v>118</v>
      </c>
      <c r="Q63" s="1">
        <f t="shared" si="9"/>
        <v>42641</v>
      </c>
      <c r="R63">
        <f t="shared" si="12"/>
        <v>-56</v>
      </c>
    </row>
    <row r="64" spans="1:18" x14ac:dyDescent="0.2">
      <c r="A64" t="s">
        <v>87</v>
      </c>
      <c r="B64">
        <v>63</v>
      </c>
      <c r="C64">
        <v>62</v>
      </c>
      <c r="D64">
        <v>73</v>
      </c>
      <c r="E64">
        <v>83</v>
      </c>
      <c r="F64">
        <v>88</v>
      </c>
      <c r="G64">
        <f t="shared" si="0"/>
        <v>-25</v>
      </c>
      <c r="H64" t="str">
        <f t="shared" si="2"/>
        <v>Top</v>
      </c>
      <c r="I64">
        <v>-25</v>
      </c>
      <c r="K64">
        <f t="shared" si="3"/>
        <v>62</v>
      </c>
      <c r="L64" s="1">
        <f t="shared" si="10"/>
        <v>42392</v>
      </c>
      <c r="M64">
        <f t="shared" si="13"/>
        <v>-26</v>
      </c>
      <c r="N64">
        <f t="shared" si="6"/>
        <v>245</v>
      </c>
      <c r="P64">
        <f t="shared" si="7"/>
        <v>88</v>
      </c>
      <c r="Q64" s="1">
        <f t="shared" si="9"/>
        <v>42641</v>
      </c>
      <c r="R64">
        <f t="shared" si="12"/>
        <v>-26</v>
      </c>
    </row>
    <row r="65" spans="1:18" x14ac:dyDescent="0.2">
      <c r="A65" t="s">
        <v>86</v>
      </c>
      <c r="B65">
        <v>64</v>
      </c>
      <c r="C65">
        <v>63</v>
      </c>
      <c r="D65">
        <v>74</v>
      </c>
      <c r="E65">
        <v>82</v>
      </c>
      <c r="F65">
        <v>87</v>
      </c>
      <c r="G65">
        <f t="shared" si="0"/>
        <v>-23</v>
      </c>
      <c r="H65" t="str">
        <f t="shared" si="2"/>
        <v>Top</v>
      </c>
      <c r="I65">
        <v>-23</v>
      </c>
      <c r="K65">
        <f t="shared" si="3"/>
        <v>63</v>
      </c>
      <c r="L65" s="1">
        <f t="shared" si="10"/>
        <v>42392</v>
      </c>
      <c r="M65">
        <f t="shared" si="13"/>
        <v>-24</v>
      </c>
      <c r="N65">
        <f t="shared" si="6"/>
        <v>245</v>
      </c>
      <c r="P65">
        <f t="shared" si="7"/>
        <v>87</v>
      </c>
      <c r="Q65" s="1">
        <f t="shared" si="9"/>
        <v>42641</v>
      </c>
      <c r="R65">
        <f t="shared" si="12"/>
        <v>-24</v>
      </c>
    </row>
    <row r="66" spans="1:18" x14ac:dyDescent="0.2">
      <c r="A66" t="s">
        <v>254</v>
      </c>
      <c r="B66">
        <v>65</v>
      </c>
      <c r="C66">
        <v>74</v>
      </c>
      <c r="D66">
        <v>77</v>
      </c>
      <c r="E66">
        <v>78</v>
      </c>
      <c r="F66">
        <v>260</v>
      </c>
      <c r="G66">
        <f t="shared" ref="G66:G119" si="14">IF(F66&gt;0,B66-F66,B66-251)</f>
        <v>-195</v>
      </c>
      <c r="H66" t="str">
        <f t="shared" si="2"/>
        <v>Top</v>
      </c>
      <c r="K66">
        <f t="shared" si="3"/>
        <v>65</v>
      </c>
      <c r="L66" s="1">
        <f t="shared" si="10"/>
        <v>42360</v>
      </c>
      <c r="M66">
        <f t="shared" si="13"/>
        <v>-195</v>
      </c>
      <c r="N66">
        <f t="shared" si="6"/>
        <v>276</v>
      </c>
      <c r="P66">
        <f t="shared" si="7"/>
        <v>260</v>
      </c>
      <c r="Q66" s="1">
        <f t="shared" si="9"/>
        <v>42641</v>
      </c>
      <c r="R66">
        <f t="shared" si="12"/>
        <v>-195</v>
      </c>
    </row>
    <row r="67" spans="1:18" x14ac:dyDescent="0.2">
      <c r="A67" t="s">
        <v>95</v>
      </c>
      <c r="B67">
        <v>66</v>
      </c>
      <c r="C67">
        <v>66</v>
      </c>
      <c r="D67">
        <v>83</v>
      </c>
      <c r="E67">
        <v>94</v>
      </c>
      <c r="F67">
        <v>96</v>
      </c>
      <c r="G67">
        <f t="shared" si="14"/>
        <v>-30</v>
      </c>
      <c r="H67" t="str">
        <f t="shared" ref="H67:H130" si="15">IF(F67&gt;0,"Top","Not Top")</f>
        <v>Top</v>
      </c>
      <c r="I67">
        <v>-30</v>
      </c>
      <c r="K67">
        <f t="shared" ref="K67:K130" si="16">MIN(B67:F67)</f>
        <v>66</v>
      </c>
      <c r="L67" s="1">
        <f t="shared" si="10"/>
        <v>42360</v>
      </c>
      <c r="M67">
        <f t="shared" si="13"/>
        <v>-30</v>
      </c>
      <c r="N67">
        <f t="shared" ref="N67:N130" si="17">DAYS360(L67,$F$1)</f>
        <v>276</v>
      </c>
      <c r="P67">
        <f t="shared" ref="P67:P130" si="18">MAX(B67:F67)</f>
        <v>96</v>
      </c>
      <c r="Q67" s="1">
        <f t="shared" si="9"/>
        <v>42641</v>
      </c>
      <c r="R67">
        <f t="shared" si="12"/>
        <v>-30</v>
      </c>
    </row>
    <row r="68" spans="1:18" x14ac:dyDescent="0.2">
      <c r="A68" t="s">
        <v>56</v>
      </c>
      <c r="B68">
        <v>67</v>
      </c>
      <c r="C68">
        <v>65</v>
      </c>
      <c r="D68">
        <v>70</v>
      </c>
      <c r="E68">
        <v>56</v>
      </c>
      <c r="F68">
        <v>57</v>
      </c>
      <c r="G68">
        <f t="shared" si="14"/>
        <v>10</v>
      </c>
      <c r="H68" t="str">
        <f t="shared" si="15"/>
        <v>Top</v>
      </c>
      <c r="I68">
        <v>10</v>
      </c>
      <c r="K68">
        <f t="shared" si="16"/>
        <v>56</v>
      </c>
      <c r="L68" s="1">
        <f t="shared" si="10"/>
        <v>42523</v>
      </c>
      <c r="M68">
        <f t="shared" si="13"/>
        <v>-1</v>
      </c>
      <c r="N68">
        <f t="shared" si="17"/>
        <v>116</v>
      </c>
      <c r="P68">
        <f t="shared" si="18"/>
        <v>70</v>
      </c>
      <c r="Q68" s="1">
        <f t="shared" si="9"/>
        <v>42465</v>
      </c>
      <c r="R68">
        <f t="shared" si="12"/>
        <v>14</v>
      </c>
    </row>
    <row r="69" spans="1:18" x14ac:dyDescent="0.2">
      <c r="A69" t="s">
        <v>93</v>
      </c>
      <c r="B69">
        <v>68</v>
      </c>
      <c r="C69">
        <v>67</v>
      </c>
      <c r="D69">
        <v>78</v>
      </c>
      <c r="E69">
        <v>90</v>
      </c>
      <c r="F69">
        <v>94</v>
      </c>
      <c r="G69">
        <f t="shared" si="14"/>
        <v>-26</v>
      </c>
      <c r="H69" t="str">
        <f t="shared" si="15"/>
        <v>Top</v>
      </c>
      <c r="I69">
        <v>-26</v>
      </c>
      <c r="K69">
        <f t="shared" si="16"/>
        <v>67</v>
      </c>
      <c r="L69" s="1">
        <f t="shared" si="10"/>
        <v>42392</v>
      </c>
      <c r="M69">
        <f t="shared" si="13"/>
        <v>-27</v>
      </c>
      <c r="N69">
        <f t="shared" si="17"/>
        <v>245</v>
      </c>
      <c r="P69">
        <f t="shared" si="18"/>
        <v>94</v>
      </c>
      <c r="Q69" s="1">
        <f t="shared" si="9"/>
        <v>42641</v>
      </c>
      <c r="R69">
        <f t="shared" si="12"/>
        <v>-27</v>
      </c>
    </row>
    <row r="70" spans="1:18" x14ac:dyDescent="0.2">
      <c r="A70" t="s">
        <v>82</v>
      </c>
      <c r="B70">
        <v>69</v>
      </c>
      <c r="C70">
        <v>68</v>
      </c>
      <c r="D70">
        <v>72</v>
      </c>
      <c r="E70">
        <v>81</v>
      </c>
      <c r="F70">
        <v>83</v>
      </c>
      <c r="G70">
        <f t="shared" si="14"/>
        <v>-14</v>
      </c>
      <c r="H70" t="str">
        <f t="shared" si="15"/>
        <v>Top</v>
      </c>
      <c r="I70">
        <v>-14</v>
      </c>
      <c r="K70">
        <f t="shared" si="16"/>
        <v>68</v>
      </c>
      <c r="L70" s="1">
        <f t="shared" si="10"/>
        <v>42392</v>
      </c>
      <c r="M70">
        <f t="shared" si="13"/>
        <v>-15</v>
      </c>
      <c r="N70">
        <f t="shared" si="17"/>
        <v>245</v>
      </c>
      <c r="P70">
        <f t="shared" si="18"/>
        <v>83</v>
      </c>
      <c r="Q70" s="1">
        <f t="shared" si="9"/>
        <v>42641</v>
      </c>
      <c r="R70">
        <f t="shared" si="12"/>
        <v>-15</v>
      </c>
    </row>
    <row r="71" spans="1:18" x14ac:dyDescent="0.2">
      <c r="A71" t="s">
        <v>108</v>
      </c>
      <c r="B71">
        <v>70</v>
      </c>
      <c r="C71">
        <v>69</v>
      </c>
      <c r="D71">
        <v>90</v>
      </c>
      <c r="E71">
        <v>102</v>
      </c>
      <c r="F71">
        <v>109</v>
      </c>
      <c r="G71">
        <f t="shared" si="14"/>
        <v>-39</v>
      </c>
      <c r="H71" t="str">
        <f t="shared" si="15"/>
        <v>Top</v>
      </c>
      <c r="I71">
        <v>-39</v>
      </c>
      <c r="K71">
        <f t="shared" si="16"/>
        <v>69</v>
      </c>
      <c r="L71" s="1">
        <f t="shared" si="10"/>
        <v>42392</v>
      </c>
      <c r="M71">
        <f t="shared" si="13"/>
        <v>-40</v>
      </c>
      <c r="N71">
        <f t="shared" si="17"/>
        <v>245</v>
      </c>
      <c r="P71">
        <f t="shared" si="18"/>
        <v>109</v>
      </c>
      <c r="Q71" s="1">
        <f t="shared" si="9"/>
        <v>42641</v>
      </c>
      <c r="R71">
        <f t="shared" si="12"/>
        <v>-40</v>
      </c>
    </row>
    <row r="72" spans="1:18" x14ac:dyDescent="0.2">
      <c r="A72" t="s">
        <v>98</v>
      </c>
      <c r="B72">
        <v>71</v>
      </c>
      <c r="C72">
        <v>71</v>
      </c>
      <c r="D72">
        <v>81</v>
      </c>
      <c r="E72">
        <v>93</v>
      </c>
      <c r="F72">
        <v>99</v>
      </c>
      <c r="G72">
        <f t="shared" si="14"/>
        <v>-28</v>
      </c>
      <c r="H72" t="str">
        <f t="shared" si="15"/>
        <v>Top</v>
      </c>
      <c r="I72">
        <v>-28</v>
      </c>
      <c r="K72">
        <f t="shared" si="16"/>
        <v>71</v>
      </c>
      <c r="L72" s="1">
        <f t="shared" si="10"/>
        <v>42360</v>
      </c>
      <c r="M72">
        <f t="shared" si="13"/>
        <v>-28</v>
      </c>
      <c r="N72">
        <f t="shared" si="17"/>
        <v>276</v>
      </c>
      <c r="P72">
        <f t="shared" si="18"/>
        <v>99</v>
      </c>
      <c r="Q72" s="1">
        <f t="shared" ref="Q72:Q135" si="19">INDEX($B$1:$F$1,1,MATCH(P72,B72:F72,0))</f>
        <v>42641</v>
      </c>
      <c r="R72">
        <f t="shared" si="12"/>
        <v>-28</v>
      </c>
    </row>
    <row r="73" spans="1:18" x14ac:dyDescent="0.2">
      <c r="A73" t="s">
        <v>97</v>
      </c>
      <c r="B73">
        <v>72</v>
      </c>
      <c r="C73">
        <v>72</v>
      </c>
      <c r="D73">
        <v>82</v>
      </c>
      <c r="E73">
        <v>92</v>
      </c>
      <c r="F73">
        <v>98</v>
      </c>
      <c r="G73">
        <f t="shared" si="14"/>
        <v>-26</v>
      </c>
      <c r="H73" t="str">
        <f t="shared" si="15"/>
        <v>Top</v>
      </c>
      <c r="I73">
        <v>-26</v>
      </c>
      <c r="K73">
        <f t="shared" si="16"/>
        <v>72</v>
      </c>
      <c r="L73" s="1">
        <f t="shared" ref="L73:L136" si="20">INDEX($B$1:$F$1,1,MATCH(K73,B73:F73,-1))</f>
        <v>42360</v>
      </c>
      <c r="M73">
        <f t="shared" si="13"/>
        <v>-26</v>
      </c>
      <c r="N73">
        <f t="shared" si="17"/>
        <v>276</v>
      </c>
      <c r="P73">
        <f t="shared" si="18"/>
        <v>98</v>
      </c>
      <c r="Q73" s="1">
        <f t="shared" si="19"/>
        <v>42641</v>
      </c>
      <c r="R73">
        <f t="shared" si="12"/>
        <v>-26</v>
      </c>
    </row>
    <row r="74" spans="1:18" x14ac:dyDescent="0.2">
      <c r="A74" t="s">
        <v>255</v>
      </c>
      <c r="B74">
        <v>73</v>
      </c>
      <c r="C74">
        <v>70</v>
      </c>
      <c r="D74">
        <v>260</v>
      </c>
      <c r="E74">
        <v>260</v>
      </c>
      <c r="F74">
        <v>260</v>
      </c>
      <c r="G74">
        <f t="shared" si="14"/>
        <v>-187</v>
      </c>
      <c r="H74" t="str">
        <f t="shared" si="15"/>
        <v>Top</v>
      </c>
      <c r="K74">
        <f t="shared" si="16"/>
        <v>70</v>
      </c>
      <c r="L74" s="1">
        <f t="shared" si="20"/>
        <v>42392</v>
      </c>
      <c r="M74">
        <f t="shared" si="13"/>
        <v>-190</v>
      </c>
      <c r="N74">
        <f t="shared" si="17"/>
        <v>245</v>
      </c>
      <c r="P74">
        <f t="shared" si="18"/>
        <v>260</v>
      </c>
      <c r="Q74" s="1">
        <f t="shared" si="19"/>
        <v>42465</v>
      </c>
      <c r="R74">
        <f t="shared" si="12"/>
        <v>-190</v>
      </c>
    </row>
    <row r="75" spans="1:18" x14ac:dyDescent="0.2">
      <c r="A75" t="s">
        <v>91</v>
      </c>
      <c r="B75">
        <v>74</v>
      </c>
      <c r="C75">
        <v>75</v>
      </c>
      <c r="D75">
        <v>86</v>
      </c>
      <c r="E75">
        <v>88</v>
      </c>
      <c r="F75">
        <v>92</v>
      </c>
      <c r="G75">
        <f t="shared" si="14"/>
        <v>-18</v>
      </c>
      <c r="H75" t="str">
        <f t="shared" si="15"/>
        <v>Top</v>
      </c>
      <c r="I75">
        <v>-18</v>
      </c>
      <c r="K75">
        <f t="shared" si="16"/>
        <v>74</v>
      </c>
      <c r="L75" s="1">
        <f t="shared" si="20"/>
        <v>42360</v>
      </c>
      <c r="M75">
        <f t="shared" si="13"/>
        <v>-18</v>
      </c>
      <c r="N75">
        <f t="shared" si="17"/>
        <v>276</v>
      </c>
      <c r="P75">
        <f t="shared" si="18"/>
        <v>92</v>
      </c>
      <c r="Q75" s="1">
        <f t="shared" si="19"/>
        <v>42641</v>
      </c>
      <c r="R75">
        <f t="shared" si="12"/>
        <v>-18</v>
      </c>
    </row>
    <row r="76" spans="1:18" x14ac:dyDescent="0.2">
      <c r="A76" t="s">
        <v>89</v>
      </c>
      <c r="B76">
        <v>75</v>
      </c>
      <c r="C76">
        <v>76</v>
      </c>
      <c r="D76">
        <v>89</v>
      </c>
      <c r="E76">
        <v>89</v>
      </c>
      <c r="F76">
        <v>90</v>
      </c>
      <c r="G76">
        <f t="shared" si="14"/>
        <v>-15</v>
      </c>
      <c r="H76" t="str">
        <f t="shared" si="15"/>
        <v>Top</v>
      </c>
      <c r="I76">
        <v>-15</v>
      </c>
      <c r="K76">
        <f t="shared" si="16"/>
        <v>75</v>
      </c>
      <c r="L76" s="1">
        <f t="shared" si="20"/>
        <v>42360</v>
      </c>
      <c r="M76">
        <f t="shared" si="13"/>
        <v>-15</v>
      </c>
      <c r="N76">
        <f t="shared" si="17"/>
        <v>276</v>
      </c>
      <c r="P76">
        <f t="shared" si="18"/>
        <v>90</v>
      </c>
      <c r="Q76" s="1">
        <f t="shared" si="19"/>
        <v>42641</v>
      </c>
      <c r="R76">
        <f t="shared" si="12"/>
        <v>-15</v>
      </c>
    </row>
    <row r="77" spans="1:18" x14ac:dyDescent="0.2">
      <c r="A77" t="s">
        <v>92</v>
      </c>
      <c r="B77">
        <v>76</v>
      </c>
      <c r="C77">
        <v>77</v>
      </c>
      <c r="D77">
        <v>88</v>
      </c>
      <c r="E77">
        <v>101</v>
      </c>
      <c r="F77">
        <v>93</v>
      </c>
      <c r="G77">
        <f t="shared" si="14"/>
        <v>-17</v>
      </c>
      <c r="H77" t="str">
        <f t="shared" si="15"/>
        <v>Top</v>
      </c>
      <c r="I77">
        <v>-17</v>
      </c>
      <c r="K77">
        <f t="shared" si="16"/>
        <v>76</v>
      </c>
      <c r="L77" s="1">
        <f t="shared" si="20"/>
        <v>42360</v>
      </c>
      <c r="M77">
        <f t="shared" si="13"/>
        <v>-17</v>
      </c>
      <c r="N77">
        <f t="shared" si="17"/>
        <v>276</v>
      </c>
      <c r="P77">
        <f t="shared" si="18"/>
        <v>101</v>
      </c>
      <c r="Q77" s="1">
        <f t="shared" si="19"/>
        <v>42523</v>
      </c>
      <c r="R77">
        <f t="shared" si="12"/>
        <v>-25</v>
      </c>
    </row>
    <row r="78" spans="1:18" x14ac:dyDescent="0.2">
      <c r="A78" t="s">
        <v>114</v>
      </c>
      <c r="B78">
        <v>77</v>
      </c>
      <c r="C78">
        <v>78</v>
      </c>
      <c r="D78">
        <v>91</v>
      </c>
      <c r="E78">
        <v>108</v>
      </c>
      <c r="F78">
        <v>115</v>
      </c>
      <c r="G78">
        <f t="shared" si="14"/>
        <v>-38</v>
      </c>
      <c r="H78" t="str">
        <f t="shared" si="15"/>
        <v>Top</v>
      </c>
      <c r="I78">
        <v>-38</v>
      </c>
      <c r="K78">
        <f t="shared" si="16"/>
        <v>77</v>
      </c>
      <c r="L78" s="1">
        <f t="shared" si="20"/>
        <v>42360</v>
      </c>
      <c r="M78">
        <f t="shared" si="13"/>
        <v>-38</v>
      </c>
      <c r="N78">
        <f t="shared" si="17"/>
        <v>276</v>
      </c>
      <c r="P78">
        <f t="shared" si="18"/>
        <v>115</v>
      </c>
      <c r="Q78" s="1">
        <f t="shared" si="19"/>
        <v>42641</v>
      </c>
      <c r="R78">
        <f t="shared" si="12"/>
        <v>-38</v>
      </c>
    </row>
    <row r="79" spans="1:18" x14ac:dyDescent="0.2">
      <c r="A79" t="s">
        <v>110</v>
      </c>
      <c r="B79">
        <v>78</v>
      </c>
      <c r="C79">
        <v>80</v>
      </c>
      <c r="D79">
        <v>94</v>
      </c>
      <c r="E79">
        <v>104</v>
      </c>
      <c r="F79">
        <v>111</v>
      </c>
      <c r="G79">
        <f t="shared" si="14"/>
        <v>-33</v>
      </c>
      <c r="H79" t="str">
        <f t="shared" si="15"/>
        <v>Top</v>
      </c>
      <c r="I79">
        <v>-33</v>
      </c>
      <c r="K79">
        <f t="shared" si="16"/>
        <v>78</v>
      </c>
      <c r="L79" s="1">
        <f t="shared" si="20"/>
        <v>42360</v>
      </c>
      <c r="M79">
        <f t="shared" si="13"/>
        <v>-33</v>
      </c>
      <c r="N79">
        <f t="shared" si="17"/>
        <v>276</v>
      </c>
      <c r="P79">
        <f t="shared" si="18"/>
        <v>111</v>
      </c>
      <c r="Q79" s="1">
        <f t="shared" si="19"/>
        <v>42641</v>
      </c>
      <c r="R79">
        <f t="shared" ref="R79:R142" si="21">IF(Q79&lt;L79,P79-K79,K79-P79)</f>
        <v>-33</v>
      </c>
    </row>
    <row r="80" spans="1:18" x14ac:dyDescent="0.2">
      <c r="A80" t="s">
        <v>112</v>
      </c>
      <c r="B80">
        <v>79</v>
      </c>
      <c r="C80">
        <v>81</v>
      </c>
      <c r="D80">
        <v>102</v>
      </c>
      <c r="E80">
        <v>106</v>
      </c>
      <c r="F80">
        <v>113</v>
      </c>
      <c r="G80">
        <f t="shared" si="14"/>
        <v>-34</v>
      </c>
      <c r="H80" t="str">
        <f t="shared" si="15"/>
        <v>Top</v>
      </c>
      <c r="I80">
        <v>-34</v>
      </c>
      <c r="K80">
        <f t="shared" si="16"/>
        <v>79</v>
      </c>
      <c r="L80" s="1">
        <f t="shared" si="20"/>
        <v>42360</v>
      </c>
      <c r="M80">
        <f t="shared" si="13"/>
        <v>-34</v>
      </c>
      <c r="N80">
        <f t="shared" si="17"/>
        <v>276</v>
      </c>
      <c r="P80">
        <f t="shared" si="18"/>
        <v>113</v>
      </c>
      <c r="Q80" s="1">
        <f t="shared" si="19"/>
        <v>42641</v>
      </c>
      <c r="R80">
        <f t="shared" si="21"/>
        <v>-34</v>
      </c>
    </row>
    <row r="81" spans="1:18" x14ac:dyDescent="0.2">
      <c r="A81" t="s">
        <v>109</v>
      </c>
      <c r="B81">
        <v>80</v>
      </c>
      <c r="C81">
        <v>83</v>
      </c>
      <c r="D81">
        <v>97</v>
      </c>
      <c r="E81">
        <v>112</v>
      </c>
      <c r="F81">
        <v>110</v>
      </c>
      <c r="G81">
        <f t="shared" si="14"/>
        <v>-30</v>
      </c>
      <c r="H81" t="str">
        <f t="shared" si="15"/>
        <v>Top</v>
      </c>
      <c r="I81">
        <v>-30</v>
      </c>
      <c r="K81">
        <f t="shared" si="16"/>
        <v>80</v>
      </c>
      <c r="L81" s="1">
        <f t="shared" si="20"/>
        <v>42360</v>
      </c>
      <c r="M81">
        <f t="shared" si="13"/>
        <v>-30</v>
      </c>
      <c r="N81">
        <f t="shared" si="17"/>
        <v>276</v>
      </c>
      <c r="P81">
        <f t="shared" si="18"/>
        <v>112</v>
      </c>
      <c r="Q81" s="1">
        <f t="shared" si="19"/>
        <v>42523</v>
      </c>
      <c r="R81">
        <f t="shared" si="21"/>
        <v>-32</v>
      </c>
    </row>
    <row r="82" spans="1:18" x14ac:dyDescent="0.2">
      <c r="A82" t="s">
        <v>122</v>
      </c>
      <c r="B82">
        <v>81</v>
      </c>
      <c r="C82">
        <v>82</v>
      </c>
      <c r="D82">
        <v>93</v>
      </c>
      <c r="E82">
        <v>103</v>
      </c>
      <c r="F82">
        <v>123</v>
      </c>
      <c r="G82">
        <f t="shared" si="14"/>
        <v>-42</v>
      </c>
      <c r="H82" t="str">
        <f t="shared" si="15"/>
        <v>Top</v>
      </c>
      <c r="I82">
        <v>-42</v>
      </c>
      <c r="K82">
        <f t="shared" si="16"/>
        <v>81</v>
      </c>
      <c r="L82" s="1">
        <f t="shared" si="20"/>
        <v>42360</v>
      </c>
      <c r="M82">
        <f t="shared" si="13"/>
        <v>-42</v>
      </c>
      <c r="N82">
        <f t="shared" si="17"/>
        <v>276</v>
      </c>
      <c r="P82">
        <f t="shared" si="18"/>
        <v>123</v>
      </c>
      <c r="Q82" s="1">
        <f t="shared" si="19"/>
        <v>42641</v>
      </c>
      <c r="R82">
        <f t="shared" si="21"/>
        <v>-42</v>
      </c>
    </row>
    <row r="83" spans="1:18" x14ac:dyDescent="0.2">
      <c r="A83" t="s">
        <v>64</v>
      </c>
      <c r="B83">
        <v>82</v>
      </c>
      <c r="C83">
        <v>73</v>
      </c>
      <c r="D83">
        <v>76</v>
      </c>
      <c r="E83">
        <v>84</v>
      </c>
      <c r="F83">
        <v>65</v>
      </c>
      <c r="G83">
        <f t="shared" si="14"/>
        <v>17</v>
      </c>
      <c r="H83" t="str">
        <f t="shared" si="15"/>
        <v>Top</v>
      </c>
      <c r="I83">
        <v>17</v>
      </c>
      <c r="K83">
        <f t="shared" si="16"/>
        <v>65</v>
      </c>
      <c r="L83" s="1">
        <f t="shared" si="20"/>
        <v>42641</v>
      </c>
      <c r="M83">
        <f t="shared" si="13"/>
        <v>0</v>
      </c>
      <c r="N83">
        <f t="shared" si="17"/>
        <v>0</v>
      </c>
      <c r="P83">
        <f t="shared" si="18"/>
        <v>84</v>
      </c>
      <c r="Q83" s="1">
        <f t="shared" si="19"/>
        <v>42523</v>
      </c>
      <c r="R83">
        <f t="shared" si="21"/>
        <v>19</v>
      </c>
    </row>
    <row r="84" spans="1:18" x14ac:dyDescent="0.2">
      <c r="A84" t="s">
        <v>65</v>
      </c>
      <c r="B84">
        <v>83</v>
      </c>
      <c r="C84">
        <v>79</v>
      </c>
      <c r="D84">
        <v>69</v>
      </c>
      <c r="E84">
        <v>63</v>
      </c>
      <c r="F84">
        <v>66</v>
      </c>
      <c r="G84">
        <f t="shared" si="14"/>
        <v>17</v>
      </c>
      <c r="H84" t="str">
        <f t="shared" si="15"/>
        <v>Top</v>
      </c>
      <c r="I84">
        <v>17</v>
      </c>
      <c r="K84">
        <f t="shared" si="16"/>
        <v>63</v>
      </c>
      <c r="L84" s="1">
        <f t="shared" si="20"/>
        <v>42523</v>
      </c>
      <c r="M84">
        <f t="shared" si="13"/>
        <v>-3</v>
      </c>
      <c r="N84">
        <f t="shared" si="17"/>
        <v>116</v>
      </c>
      <c r="P84">
        <f t="shared" si="18"/>
        <v>83</v>
      </c>
      <c r="Q84" s="1">
        <f t="shared" si="19"/>
        <v>42360</v>
      </c>
      <c r="R84">
        <f t="shared" si="21"/>
        <v>20</v>
      </c>
    </row>
    <row r="85" spans="1:18" x14ac:dyDescent="0.2">
      <c r="A85" t="s">
        <v>100</v>
      </c>
      <c r="B85">
        <v>84</v>
      </c>
      <c r="C85">
        <v>84</v>
      </c>
      <c r="D85">
        <v>79</v>
      </c>
      <c r="E85">
        <v>87</v>
      </c>
      <c r="F85">
        <v>101</v>
      </c>
      <c r="G85">
        <f t="shared" si="14"/>
        <v>-17</v>
      </c>
      <c r="H85" t="str">
        <f t="shared" si="15"/>
        <v>Top</v>
      </c>
      <c r="I85">
        <v>-17</v>
      </c>
      <c r="K85">
        <f t="shared" si="16"/>
        <v>79</v>
      </c>
      <c r="L85" s="1">
        <f t="shared" si="20"/>
        <v>42465</v>
      </c>
      <c r="M85">
        <f t="shared" si="13"/>
        <v>-22</v>
      </c>
      <c r="N85">
        <f t="shared" si="17"/>
        <v>173</v>
      </c>
      <c r="P85">
        <f t="shared" si="18"/>
        <v>101</v>
      </c>
      <c r="Q85" s="1">
        <f t="shared" si="19"/>
        <v>42641</v>
      </c>
      <c r="R85">
        <f t="shared" si="21"/>
        <v>-22</v>
      </c>
    </row>
    <row r="86" spans="1:18" x14ac:dyDescent="0.2">
      <c r="A86" t="s">
        <v>30</v>
      </c>
      <c r="B86">
        <v>85</v>
      </c>
      <c r="C86">
        <v>88</v>
      </c>
      <c r="D86">
        <v>35</v>
      </c>
      <c r="E86">
        <v>35</v>
      </c>
      <c r="F86">
        <v>31</v>
      </c>
      <c r="G86">
        <f t="shared" si="14"/>
        <v>54</v>
      </c>
      <c r="H86" t="str">
        <f t="shared" si="15"/>
        <v>Top</v>
      </c>
      <c r="I86">
        <v>54</v>
      </c>
      <c r="K86">
        <f t="shared" si="16"/>
        <v>31</v>
      </c>
      <c r="L86" s="1">
        <f t="shared" si="20"/>
        <v>42641</v>
      </c>
      <c r="M86">
        <f t="shared" si="13"/>
        <v>0</v>
      </c>
      <c r="N86">
        <f t="shared" si="17"/>
        <v>0</v>
      </c>
      <c r="P86">
        <f t="shared" si="18"/>
        <v>88</v>
      </c>
      <c r="Q86" s="1">
        <f t="shared" si="19"/>
        <v>42392</v>
      </c>
      <c r="R86">
        <f t="shared" si="21"/>
        <v>57</v>
      </c>
    </row>
    <row r="87" spans="1:18" x14ac:dyDescent="0.2">
      <c r="A87" t="s">
        <v>99</v>
      </c>
      <c r="B87">
        <v>86</v>
      </c>
      <c r="C87">
        <v>86</v>
      </c>
      <c r="D87">
        <v>92</v>
      </c>
      <c r="E87">
        <v>97</v>
      </c>
      <c r="F87">
        <v>100</v>
      </c>
      <c r="G87">
        <f t="shared" si="14"/>
        <v>-14</v>
      </c>
      <c r="H87" t="str">
        <f t="shared" si="15"/>
        <v>Top</v>
      </c>
      <c r="I87">
        <v>-14</v>
      </c>
      <c r="K87">
        <f t="shared" si="16"/>
        <v>86</v>
      </c>
      <c r="L87" s="1">
        <f t="shared" si="20"/>
        <v>42360</v>
      </c>
      <c r="M87">
        <f t="shared" si="13"/>
        <v>-14</v>
      </c>
      <c r="N87">
        <f t="shared" si="17"/>
        <v>276</v>
      </c>
      <c r="P87">
        <f t="shared" si="18"/>
        <v>100</v>
      </c>
      <c r="Q87" s="1">
        <f t="shared" si="19"/>
        <v>42641</v>
      </c>
      <c r="R87">
        <f t="shared" si="21"/>
        <v>-14</v>
      </c>
    </row>
    <row r="88" spans="1:18" x14ac:dyDescent="0.2">
      <c r="A88" t="s">
        <v>124</v>
      </c>
      <c r="B88">
        <v>87</v>
      </c>
      <c r="C88">
        <v>92</v>
      </c>
      <c r="D88">
        <v>95</v>
      </c>
      <c r="E88">
        <v>110</v>
      </c>
      <c r="F88">
        <v>125</v>
      </c>
      <c r="G88">
        <f t="shared" si="14"/>
        <v>-38</v>
      </c>
      <c r="H88" t="str">
        <f t="shared" si="15"/>
        <v>Top</v>
      </c>
      <c r="I88">
        <v>-38</v>
      </c>
      <c r="K88">
        <f t="shared" si="16"/>
        <v>87</v>
      </c>
      <c r="L88" s="1">
        <f t="shared" si="20"/>
        <v>42360</v>
      </c>
      <c r="M88">
        <f t="shared" si="13"/>
        <v>-38</v>
      </c>
      <c r="N88">
        <f t="shared" si="17"/>
        <v>276</v>
      </c>
      <c r="P88">
        <f t="shared" si="18"/>
        <v>125</v>
      </c>
      <c r="Q88" s="1">
        <f t="shared" si="19"/>
        <v>42641</v>
      </c>
      <c r="R88">
        <f t="shared" si="21"/>
        <v>-38</v>
      </c>
    </row>
    <row r="89" spans="1:18" x14ac:dyDescent="0.2">
      <c r="A89" t="s">
        <v>103</v>
      </c>
      <c r="B89">
        <v>88</v>
      </c>
      <c r="C89">
        <v>93</v>
      </c>
      <c r="D89">
        <v>87</v>
      </c>
      <c r="E89">
        <v>95</v>
      </c>
      <c r="F89">
        <v>104</v>
      </c>
      <c r="G89">
        <f t="shared" si="14"/>
        <v>-16</v>
      </c>
      <c r="H89" t="str">
        <f t="shared" si="15"/>
        <v>Top</v>
      </c>
      <c r="I89">
        <v>-16</v>
      </c>
      <c r="K89">
        <f t="shared" si="16"/>
        <v>87</v>
      </c>
      <c r="L89" s="1">
        <f t="shared" si="20"/>
        <v>42465</v>
      </c>
      <c r="M89">
        <f t="shared" si="13"/>
        <v>-17</v>
      </c>
      <c r="N89">
        <f t="shared" si="17"/>
        <v>173</v>
      </c>
      <c r="P89">
        <f t="shared" si="18"/>
        <v>104</v>
      </c>
      <c r="Q89" s="1">
        <f t="shared" si="19"/>
        <v>42641</v>
      </c>
      <c r="R89">
        <f t="shared" si="21"/>
        <v>-17</v>
      </c>
    </row>
    <row r="90" spans="1:18" x14ac:dyDescent="0.2">
      <c r="A90" t="s">
        <v>84</v>
      </c>
      <c r="B90">
        <v>89</v>
      </c>
      <c r="C90">
        <v>85</v>
      </c>
      <c r="D90">
        <v>75</v>
      </c>
      <c r="E90">
        <v>75</v>
      </c>
      <c r="F90">
        <v>85</v>
      </c>
      <c r="G90">
        <f t="shared" si="14"/>
        <v>4</v>
      </c>
      <c r="H90" t="str">
        <f t="shared" si="15"/>
        <v>Top</v>
      </c>
      <c r="I90">
        <v>4</v>
      </c>
      <c r="K90">
        <f t="shared" si="16"/>
        <v>75</v>
      </c>
      <c r="L90" s="1">
        <f t="shared" si="20"/>
        <v>42465</v>
      </c>
      <c r="M90">
        <f t="shared" si="13"/>
        <v>-10</v>
      </c>
      <c r="N90">
        <f t="shared" si="17"/>
        <v>173</v>
      </c>
      <c r="P90">
        <f t="shared" si="18"/>
        <v>89</v>
      </c>
      <c r="Q90" s="1">
        <f t="shared" si="19"/>
        <v>42360</v>
      </c>
      <c r="R90">
        <f t="shared" si="21"/>
        <v>14</v>
      </c>
    </row>
    <row r="91" spans="1:18" x14ac:dyDescent="0.2">
      <c r="A91" t="s">
        <v>256</v>
      </c>
      <c r="B91">
        <v>90</v>
      </c>
      <c r="C91">
        <v>94</v>
      </c>
      <c r="D91">
        <v>260</v>
      </c>
      <c r="E91">
        <v>154</v>
      </c>
      <c r="F91">
        <v>260</v>
      </c>
      <c r="G91">
        <f t="shared" si="14"/>
        <v>-170</v>
      </c>
      <c r="H91" t="str">
        <f t="shared" si="15"/>
        <v>Top</v>
      </c>
      <c r="K91">
        <f t="shared" si="16"/>
        <v>90</v>
      </c>
      <c r="L91" s="1">
        <f t="shared" si="20"/>
        <v>42360</v>
      </c>
      <c r="M91">
        <f t="shared" si="13"/>
        <v>-170</v>
      </c>
      <c r="N91">
        <f t="shared" si="17"/>
        <v>276</v>
      </c>
      <c r="P91">
        <f t="shared" si="18"/>
        <v>260</v>
      </c>
      <c r="Q91" s="1">
        <f t="shared" si="19"/>
        <v>42465</v>
      </c>
      <c r="R91">
        <f t="shared" si="21"/>
        <v>-170</v>
      </c>
    </row>
    <row r="92" spans="1:18" x14ac:dyDescent="0.2">
      <c r="A92" t="s">
        <v>126</v>
      </c>
      <c r="B92">
        <v>91</v>
      </c>
      <c r="C92">
        <v>96</v>
      </c>
      <c r="D92">
        <v>106</v>
      </c>
      <c r="E92">
        <v>119</v>
      </c>
      <c r="F92">
        <v>127</v>
      </c>
      <c r="G92">
        <f t="shared" si="14"/>
        <v>-36</v>
      </c>
      <c r="H92" t="str">
        <f t="shared" si="15"/>
        <v>Top</v>
      </c>
      <c r="I92">
        <v>-36</v>
      </c>
      <c r="K92">
        <f t="shared" si="16"/>
        <v>91</v>
      </c>
      <c r="L92" s="1">
        <f t="shared" si="20"/>
        <v>42360</v>
      </c>
      <c r="M92">
        <f t="shared" si="13"/>
        <v>-36</v>
      </c>
      <c r="N92">
        <f t="shared" si="17"/>
        <v>276</v>
      </c>
      <c r="P92">
        <f t="shared" si="18"/>
        <v>127</v>
      </c>
      <c r="Q92" s="1">
        <f t="shared" si="19"/>
        <v>42641</v>
      </c>
      <c r="R92">
        <f t="shared" si="21"/>
        <v>-36</v>
      </c>
    </row>
    <row r="93" spans="1:18" x14ac:dyDescent="0.2">
      <c r="A93" t="s">
        <v>125</v>
      </c>
      <c r="B93">
        <v>92</v>
      </c>
      <c r="C93">
        <v>95</v>
      </c>
      <c r="D93">
        <v>105</v>
      </c>
      <c r="E93">
        <v>120</v>
      </c>
      <c r="F93">
        <v>126</v>
      </c>
      <c r="G93">
        <f t="shared" si="14"/>
        <v>-34</v>
      </c>
      <c r="H93" t="str">
        <f t="shared" si="15"/>
        <v>Top</v>
      </c>
      <c r="I93">
        <v>-34</v>
      </c>
      <c r="K93">
        <f t="shared" si="16"/>
        <v>92</v>
      </c>
      <c r="L93" s="1">
        <f t="shared" si="20"/>
        <v>42360</v>
      </c>
      <c r="M93">
        <f t="shared" si="13"/>
        <v>-34</v>
      </c>
      <c r="N93">
        <f t="shared" si="17"/>
        <v>276</v>
      </c>
      <c r="P93">
        <f t="shared" si="18"/>
        <v>126</v>
      </c>
      <c r="Q93" s="1">
        <f t="shared" si="19"/>
        <v>42641</v>
      </c>
      <c r="R93">
        <f t="shared" si="21"/>
        <v>-34</v>
      </c>
    </row>
    <row r="94" spans="1:18" x14ac:dyDescent="0.2">
      <c r="A94" t="s">
        <v>128</v>
      </c>
      <c r="B94">
        <v>93</v>
      </c>
      <c r="C94">
        <v>99</v>
      </c>
      <c r="D94">
        <v>110</v>
      </c>
      <c r="E94">
        <v>123</v>
      </c>
      <c r="F94">
        <v>129</v>
      </c>
      <c r="G94">
        <f t="shared" si="14"/>
        <v>-36</v>
      </c>
      <c r="H94" t="str">
        <f t="shared" si="15"/>
        <v>Top</v>
      </c>
      <c r="I94">
        <v>-36</v>
      </c>
      <c r="K94">
        <f t="shared" si="16"/>
        <v>93</v>
      </c>
      <c r="L94" s="1">
        <f t="shared" si="20"/>
        <v>42360</v>
      </c>
      <c r="M94">
        <f t="shared" si="13"/>
        <v>-36</v>
      </c>
      <c r="N94">
        <f t="shared" si="17"/>
        <v>276</v>
      </c>
      <c r="P94">
        <f t="shared" si="18"/>
        <v>129</v>
      </c>
      <c r="Q94" s="1">
        <f t="shared" si="19"/>
        <v>42641</v>
      </c>
      <c r="R94">
        <f t="shared" si="21"/>
        <v>-36</v>
      </c>
    </row>
    <row r="95" spans="1:18" x14ac:dyDescent="0.2">
      <c r="A95" t="s">
        <v>113</v>
      </c>
      <c r="B95">
        <v>94</v>
      </c>
      <c r="C95">
        <v>98</v>
      </c>
      <c r="D95">
        <v>100</v>
      </c>
      <c r="E95">
        <v>118</v>
      </c>
      <c r="F95">
        <v>114</v>
      </c>
      <c r="G95">
        <f t="shared" si="14"/>
        <v>-20</v>
      </c>
      <c r="H95" t="str">
        <f t="shared" si="15"/>
        <v>Top</v>
      </c>
      <c r="I95">
        <v>-20</v>
      </c>
      <c r="K95">
        <f t="shared" si="16"/>
        <v>94</v>
      </c>
      <c r="L95" s="1">
        <f t="shared" si="20"/>
        <v>42360</v>
      </c>
      <c r="M95">
        <f t="shared" si="13"/>
        <v>-20</v>
      </c>
      <c r="N95">
        <f t="shared" si="17"/>
        <v>276</v>
      </c>
      <c r="P95">
        <f t="shared" si="18"/>
        <v>118</v>
      </c>
      <c r="Q95" s="1">
        <f t="shared" si="19"/>
        <v>42523</v>
      </c>
      <c r="R95">
        <f t="shared" si="21"/>
        <v>-24</v>
      </c>
    </row>
    <row r="96" spans="1:18" x14ac:dyDescent="0.2">
      <c r="A96" t="s">
        <v>116</v>
      </c>
      <c r="B96">
        <v>95</v>
      </c>
      <c r="C96">
        <v>100</v>
      </c>
      <c r="D96">
        <v>107</v>
      </c>
      <c r="E96">
        <v>111</v>
      </c>
      <c r="F96">
        <v>117</v>
      </c>
      <c r="G96">
        <f t="shared" si="14"/>
        <v>-22</v>
      </c>
      <c r="H96" t="str">
        <f t="shared" si="15"/>
        <v>Top</v>
      </c>
      <c r="I96">
        <v>-22</v>
      </c>
      <c r="K96">
        <f t="shared" si="16"/>
        <v>95</v>
      </c>
      <c r="L96" s="1">
        <f t="shared" si="20"/>
        <v>42360</v>
      </c>
      <c r="M96">
        <f t="shared" si="13"/>
        <v>-22</v>
      </c>
      <c r="N96">
        <f t="shared" si="17"/>
        <v>276</v>
      </c>
      <c r="P96">
        <f t="shared" si="18"/>
        <v>117</v>
      </c>
      <c r="Q96" s="1">
        <f t="shared" si="19"/>
        <v>42641</v>
      </c>
      <c r="R96">
        <f t="shared" si="21"/>
        <v>-22</v>
      </c>
    </row>
    <row r="97" spans="1:18" x14ac:dyDescent="0.2">
      <c r="A97" t="s">
        <v>46</v>
      </c>
      <c r="B97">
        <v>96</v>
      </c>
      <c r="C97">
        <v>87</v>
      </c>
      <c r="D97">
        <v>51</v>
      </c>
      <c r="E97">
        <v>41</v>
      </c>
      <c r="F97">
        <v>47</v>
      </c>
      <c r="G97">
        <f t="shared" si="14"/>
        <v>49</v>
      </c>
      <c r="H97" t="str">
        <f t="shared" si="15"/>
        <v>Top</v>
      </c>
      <c r="I97">
        <v>49</v>
      </c>
      <c r="K97">
        <f t="shared" si="16"/>
        <v>41</v>
      </c>
      <c r="L97" s="1">
        <f t="shared" si="20"/>
        <v>42523</v>
      </c>
      <c r="M97">
        <f t="shared" si="13"/>
        <v>-6</v>
      </c>
      <c r="N97">
        <f t="shared" si="17"/>
        <v>116</v>
      </c>
      <c r="P97">
        <f t="shared" si="18"/>
        <v>96</v>
      </c>
      <c r="Q97" s="1">
        <f t="shared" si="19"/>
        <v>42360</v>
      </c>
      <c r="R97">
        <f t="shared" si="21"/>
        <v>55</v>
      </c>
    </row>
    <row r="98" spans="1:18" x14ac:dyDescent="0.2">
      <c r="A98" t="s">
        <v>130</v>
      </c>
      <c r="B98">
        <v>97</v>
      </c>
      <c r="C98">
        <v>91</v>
      </c>
      <c r="D98">
        <v>99</v>
      </c>
      <c r="E98">
        <v>127</v>
      </c>
      <c r="F98">
        <v>131</v>
      </c>
      <c r="G98">
        <f t="shared" si="14"/>
        <v>-34</v>
      </c>
      <c r="H98" t="str">
        <f t="shared" si="15"/>
        <v>Top</v>
      </c>
      <c r="I98">
        <v>-34</v>
      </c>
      <c r="K98">
        <f t="shared" si="16"/>
        <v>91</v>
      </c>
      <c r="L98" s="1">
        <f t="shared" si="20"/>
        <v>42392</v>
      </c>
      <c r="M98">
        <f t="shared" si="13"/>
        <v>-40</v>
      </c>
      <c r="N98">
        <f t="shared" si="17"/>
        <v>245</v>
      </c>
      <c r="P98">
        <f t="shared" si="18"/>
        <v>131</v>
      </c>
      <c r="Q98" s="1">
        <f t="shared" si="19"/>
        <v>42641</v>
      </c>
      <c r="R98">
        <f t="shared" si="21"/>
        <v>-40</v>
      </c>
    </row>
    <row r="99" spans="1:18" x14ac:dyDescent="0.2">
      <c r="A99" t="s">
        <v>132</v>
      </c>
      <c r="B99">
        <v>98</v>
      </c>
      <c r="C99">
        <v>102</v>
      </c>
      <c r="D99">
        <v>117</v>
      </c>
      <c r="E99">
        <v>126</v>
      </c>
      <c r="F99">
        <v>133</v>
      </c>
      <c r="G99">
        <f t="shared" si="14"/>
        <v>-35</v>
      </c>
      <c r="H99" t="str">
        <f t="shared" si="15"/>
        <v>Top</v>
      </c>
      <c r="I99">
        <v>-35</v>
      </c>
      <c r="K99">
        <f t="shared" si="16"/>
        <v>98</v>
      </c>
      <c r="L99" s="1">
        <f t="shared" si="20"/>
        <v>42360</v>
      </c>
      <c r="M99">
        <f t="shared" si="13"/>
        <v>-35</v>
      </c>
      <c r="N99">
        <f t="shared" si="17"/>
        <v>276</v>
      </c>
      <c r="P99">
        <f t="shared" si="18"/>
        <v>133</v>
      </c>
      <c r="Q99" s="1">
        <f t="shared" si="19"/>
        <v>42641</v>
      </c>
      <c r="R99">
        <f t="shared" si="21"/>
        <v>-35</v>
      </c>
    </row>
    <row r="100" spans="1:18" x14ac:dyDescent="0.2">
      <c r="A100" t="s">
        <v>111</v>
      </c>
      <c r="B100">
        <v>99</v>
      </c>
      <c r="C100">
        <v>90</v>
      </c>
      <c r="D100">
        <v>96</v>
      </c>
      <c r="E100">
        <v>105</v>
      </c>
      <c r="F100">
        <v>112</v>
      </c>
      <c r="G100">
        <f t="shared" si="14"/>
        <v>-13</v>
      </c>
      <c r="H100" t="str">
        <f t="shared" si="15"/>
        <v>Top</v>
      </c>
      <c r="I100">
        <v>-13</v>
      </c>
      <c r="K100">
        <f t="shared" si="16"/>
        <v>90</v>
      </c>
      <c r="L100" s="1">
        <f t="shared" si="20"/>
        <v>42392</v>
      </c>
      <c r="M100">
        <f t="shared" ref="M100:M163" si="22">IF(F100&lt;1,-251,K100-F100)</f>
        <v>-22</v>
      </c>
      <c r="N100">
        <f t="shared" si="17"/>
        <v>245</v>
      </c>
      <c r="P100">
        <f t="shared" si="18"/>
        <v>112</v>
      </c>
      <c r="Q100" s="1">
        <f t="shared" si="19"/>
        <v>42641</v>
      </c>
      <c r="R100">
        <f t="shared" si="21"/>
        <v>-22</v>
      </c>
    </row>
    <row r="101" spans="1:18" x14ac:dyDescent="0.2">
      <c r="A101" t="s">
        <v>101</v>
      </c>
      <c r="B101">
        <v>100</v>
      </c>
      <c r="C101">
        <v>97</v>
      </c>
      <c r="D101">
        <v>108</v>
      </c>
      <c r="E101">
        <v>91</v>
      </c>
      <c r="F101">
        <v>102</v>
      </c>
      <c r="G101">
        <f t="shared" si="14"/>
        <v>-2</v>
      </c>
      <c r="H101" t="str">
        <f t="shared" si="15"/>
        <v>Top</v>
      </c>
      <c r="I101">
        <v>-2</v>
      </c>
      <c r="K101">
        <f t="shared" si="16"/>
        <v>91</v>
      </c>
      <c r="L101" s="1">
        <f t="shared" si="20"/>
        <v>42523</v>
      </c>
      <c r="M101">
        <f t="shared" si="22"/>
        <v>-11</v>
      </c>
      <c r="N101">
        <f t="shared" si="17"/>
        <v>116</v>
      </c>
      <c r="P101">
        <f t="shared" si="18"/>
        <v>108</v>
      </c>
      <c r="Q101" s="1">
        <f t="shared" si="19"/>
        <v>42465</v>
      </c>
      <c r="R101">
        <f t="shared" si="21"/>
        <v>17</v>
      </c>
    </row>
    <row r="102" spans="1:18" x14ac:dyDescent="0.2">
      <c r="A102" t="s">
        <v>123</v>
      </c>
      <c r="B102">
        <v>101</v>
      </c>
      <c r="C102">
        <v>103</v>
      </c>
      <c r="D102">
        <v>111</v>
      </c>
      <c r="E102">
        <v>121</v>
      </c>
      <c r="F102">
        <v>124</v>
      </c>
      <c r="G102">
        <f t="shared" si="14"/>
        <v>-23</v>
      </c>
      <c r="H102" t="str">
        <f t="shared" si="15"/>
        <v>Top</v>
      </c>
      <c r="I102">
        <v>-23</v>
      </c>
      <c r="K102">
        <f t="shared" si="16"/>
        <v>101</v>
      </c>
      <c r="L102" s="1">
        <f t="shared" si="20"/>
        <v>42360</v>
      </c>
      <c r="M102">
        <f t="shared" si="22"/>
        <v>-23</v>
      </c>
      <c r="N102">
        <f t="shared" si="17"/>
        <v>276</v>
      </c>
      <c r="P102">
        <f t="shared" si="18"/>
        <v>124</v>
      </c>
      <c r="Q102" s="1">
        <f t="shared" si="19"/>
        <v>42641</v>
      </c>
      <c r="R102">
        <f t="shared" si="21"/>
        <v>-23</v>
      </c>
    </row>
    <row r="103" spans="1:18" x14ac:dyDescent="0.2">
      <c r="A103" t="s">
        <v>51</v>
      </c>
      <c r="B103">
        <v>102</v>
      </c>
      <c r="C103">
        <v>105</v>
      </c>
      <c r="D103">
        <v>122</v>
      </c>
      <c r="E103">
        <v>61</v>
      </c>
      <c r="F103">
        <v>52</v>
      </c>
      <c r="G103">
        <f t="shared" si="14"/>
        <v>50</v>
      </c>
      <c r="H103" t="str">
        <f t="shared" si="15"/>
        <v>Top</v>
      </c>
      <c r="I103">
        <v>50</v>
      </c>
      <c r="K103">
        <f t="shared" si="16"/>
        <v>52</v>
      </c>
      <c r="L103" s="1">
        <f t="shared" si="20"/>
        <v>42641</v>
      </c>
      <c r="M103">
        <f t="shared" si="22"/>
        <v>0</v>
      </c>
      <c r="N103">
        <f t="shared" si="17"/>
        <v>0</v>
      </c>
      <c r="P103">
        <f t="shared" si="18"/>
        <v>122</v>
      </c>
      <c r="Q103" s="1">
        <f t="shared" si="19"/>
        <v>42465</v>
      </c>
      <c r="R103">
        <f t="shared" si="21"/>
        <v>70</v>
      </c>
    </row>
    <row r="104" spans="1:18" x14ac:dyDescent="0.2">
      <c r="A104" t="s">
        <v>142</v>
      </c>
      <c r="B104">
        <v>103</v>
      </c>
      <c r="C104">
        <v>107</v>
      </c>
      <c r="D104">
        <v>126</v>
      </c>
      <c r="E104">
        <v>139</v>
      </c>
      <c r="F104">
        <v>143</v>
      </c>
      <c r="G104">
        <f t="shared" si="14"/>
        <v>-40</v>
      </c>
      <c r="H104" t="str">
        <f t="shared" si="15"/>
        <v>Top</v>
      </c>
      <c r="I104">
        <v>-40</v>
      </c>
      <c r="K104">
        <f t="shared" si="16"/>
        <v>103</v>
      </c>
      <c r="L104" s="1">
        <f t="shared" si="20"/>
        <v>42360</v>
      </c>
      <c r="M104">
        <f t="shared" si="22"/>
        <v>-40</v>
      </c>
      <c r="N104">
        <f t="shared" si="17"/>
        <v>276</v>
      </c>
      <c r="P104">
        <f t="shared" si="18"/>
        <v>143</v>
      </c>
      <c r="Q104" s="1">
        <f t="shared" si="19"/>
        <v>42641</v>
      </c>
      <c r="R104">
        <f t="shared" si="21"/>
        <v>-40</v>
      </c>
    </row>
    <row r="105" spans="1:18" x14ac:dyDescent="0.2">
      <c r="A105" t="s">
        <v>145</v>
      </c>
      <c r="B105">
        <v>104</v>
      </c>
      <c r="C105">
        <v>108</v>
      </c>
      <c r="D105">
        <v>128</v>
      </c>
      <c r="E105">
        <v>140</v>
      </c>
      <c r="F105">
        <v>146</v>
      </c>
      <c r="G105">
        <f t="shared" si="14"/>
        <v>-42</v>
      </c>
      <c r="H105" t="str">
        <f t="shared" si="15"/>
        <v>Top</v>
      </c>
      <c r="I105">
        <v>-42</v>
      </c>
      <c r="K105">
        <f t="shared" si="16"/>
        <v>104</v>
      </c>
      <c r="L105" s="1">
        <f t="shared" si="20"/>
        <v>42360</v>
      </c>
      <c r="M105">
        <f t="shared" si="22"/>
        <v>-42</v>
      </c>
      <c r="N105">
        <f t="shared" si="17"/>
        <v>276</v>
      </c>
      <c r="P105">
        <f t="shared" si="18"/>
        <v>146</v>
      </c>
      <c r="Q105" s="1">
        <f t="shared" si="19"/>
        <v>42641</v>
      </c>
      <c r="R105">
        <f t="shared" si="21"/>
        <v>-42</v>
      </c>
    </row>
    <row r="106" spans="1:18" x14ac:dyDescent="0.2">
      <c r="A106" t="s">
        <v>127</v>
      </c>
      <c r="B106">
        <v>105</v>
      </c>
      <c r="C106">
        <v>101</v>
      </c>
      <c r="D106">
        <v>125</v>
      </c>
      <c r="E106">
        <v>122</v>
      </c>
      <c r="F106">
        <v>128</v>
      </c>
      <c r="G106">
        <f t="shared" si="14"/>
        <v>-23</v>
      </c>
      <c r="H106" t="str">
        <f t="shared" si="15"/>
        <v>Top</v>
      </c>
      <c r="I106">
        <v>-23</v>
      </c>
      <c r="K106">
        <f t="shared" si="16"/>
        <v>101</v>
      </c>
      <c r="L106" s="1">
        <f t="shared" si="20"/>
        <v>42392</v>
      </c>
      <c r="M106">
        <f t="shared" si="22"/>
        <v>-27</v>
      </c>
      <c r="N106">
        <f t="shared" si="17"/>
        <v>245</v>
      </c>
      <c r="P106">
        <f t="shared" si="18"/>
        <v>128</v>
      </c>
      <c r="Q106" s="1">
        <f t="shared" si="19"/>
        <v>42641</v>
      </c>
      <c r="R106">
        <f t="shared" si="21"/>
        <v>-27</v>
      </c>
    </row>
    <row r="107" spans="1:18" x14ac:dyDescent="0.2">
      <c r="A107" t="s">
        <v>147</v>
      </c>
      <c r="B107">
        <v>106</v>
      </c>
      <c r="C107">
        <v>111</v>
      </c>
      <c r="D107">
        <v>129</v>
      </c>
      <c r="E107">
        <v>141</v>
      </c>
      <c r="F107">
        <v>148</v>
      </c>
      <c r="G107">
        <f t="shared" si="14"/>
        <v>-42</v>
      </c>
      <c r="H107" t="str">
        <f t="shared" si="15"/>
        <v>Top</v>
      </c>
      <c r="I107">
        <v>-42</v>
      </c>
      <c r="K107">
        <f t="shared" si="16"/>
        <v>106</v>
      </c>
      <c r="L107" s="1">
        <f t="shared" si="20"/>
        <v>42360</v>
      </c>
      <c r="M107">
        <f t="shared" si="22"/>
        <v>-42</v>
      </c>
      <c r="N107">
        <f t="shared" si="17"/>
        <v>276</v>
      </c>
      <c r="P107">
        <f t="shared" si="18"/>
        <v>148</v>
      </c>
      <c r="Q107" s="1">
        <f t="shared" si="19"/>
        <v>42641</v>
      </c>
      <c r="R107">
        <f t="shared" si="21"/>
        <v>-42</v>
      </c>
    </row>
    <row r="108" spans="1:18" x14ac:dyDescent="0.2">
      <c r="A108" t="s">
        <v>141</v>
      </c>
      <c r="B108">
        <v>107</v>
      </c>
      <c r="C108">
        <v>112</v>
      </c>
      <c r="D108">
        <v>113</v>
      </c>
      <c r="E108">
        <v>138</v>
      </c>
      <c r="F108">
        <v>142</v>
      </c>
      <c r="G108">
        <f t="shared" si="14"/>
        <v>-35</v>
      </c>
      <c r="H108" t="str">
        <f t="shared" si="15"/>
        <v>Top</v>
      </c>
      <c r="I108">
        <v>-35</v>
      </c>
      <c r="K108">
        <f t="shared" si="16"/>
        <v>107</v>
      </c>
      <c r="L108" s="1">
        <f t="shared" si="20"/>
        <v>42360</v>
      </c>
      <c r="M108">
        <f t="shared" si="22"/>
        <v>-35</v>
      </c>
      <c r="N108">
        <f t="shared" si="17"/>
        <v>276</v>
      </c>
      <c r="P108">
        <f t="shared" si="18"/>
        <v>142</v>
      </c>
      <c r="Q108" s="1">
        <f t="shared" si="19"/>
        <v>42641</v>
      </c>
      <c r="R108">
        <f t="shared" si="21"/>
        <v>-35</v>
      </c>
    </row>
    <row r="109" spans="1:18" x14ac:dyDescent="0.2">
      <c r="A109" t="s">
        <v>131</v>
      </c>
      <c r="B109">
        <v>108</v>
      </c>
      <c r="C109">
        <v>113</v>
      </c>
      <c r="D109">
        <v>114</v>
      </c>
      <c r="E109">
        <v>125</v>
      </c>
      <c r="F109">
        <v>132</v>
      </c>
      <c r="G109">
        <f t="shared" si="14"/>
        <v>-24</v>
      </c>
      <c r="H109" t="str">
        <f t="shared" si="15"/>
        <v>Top</v>
      </c>
      <c r="I109">
        <v>-24</v>
      </c>
      <c r="K109">
        <f t="shared" si="16"/>
        <v>108</v>
      </c>
      <c r="L109" s="1">
        <f t="shared" si="20"/>
        <v>42360</v>
      </c>
      <c r="M109">
        <f t="shared" si="22"/>
        <v>-24</v>
      </c>
      <c r="N109">
        <f t="shared" si="17"/>
        <v>276</v>
      </c>
      <c r="P109">
        <f t="shared" si="18"/>
        <v>132</v>
      </c>
      <c r="Q109" s="1">
        <f t="shared" si="19"/>
        <v>42641</v>
      </c>
      <c r="R109">
        <f t="shared" si="21"/>
        <v>-24</v>
      </c>
    </row>
    <row r="110" spans="1:18" x14ac:dyDescent="0.2">
      <c r="A110" t="s">
        <v>140</v>
      </c>
      <c r="B110">
        <v>109</v>
      </c>
      <c r="C110">
        <v>110</v>
      </c>
      <c r="D110">
        <v>127</v>
      </c>
      <c r="E110">
        <v>134</v>
      </c>
      <c r="F110">
        <v>141</v>
      </c>
      <c r="G110">
        <f t="shared" si="14"/>
        <v>-32</v>
      </c>
      <c r="H110" t="str">
        <f t="shared" si="15"/>
        <v>Top</v>
      </c>
      <c r="I110">
        <v>-32</v>
      </c>
      <c r="K110">
        <f t="shared" si="16"/>
        <v>109</v>
      </c>
      <c r="L110" s="1">
        <f t="shared" si="20"/>
        <v>42360</v>
      </c>
      <c r="M110">
        <f t="shared" si="22"/>
        <v>-32</v>
      </c>
      <c r="N110">
        <f t="shared" si="17"/>
        <v>276</v>
      </c>
      <c r="P110">
        <f t="shared" si="18"/>
        <v>141</v>
      </c>
      <c r="Q110" s="1">
        <f t="shared" si="19"/>
        <v>42641</v>
      </c>
      <c r="R110">
        <f t="shared" si="21"/>
        <v>-32</v>
      </c>
    </row>
    <row r="111" spans="1:18" x14ac:dyDescent="0.2">
      <c r="A111" t="s">
        <v>188</v>
      </c>
      <c r="B111">
        <v>110</v>
      </c>
      <c r="C111">
        <v>125</v>
      </c>
      <c r="D111">
        <v>156</v>
      </c>
      <c r="E111">
        <v>163</v>
      </c>
      <c r="F111">
        <v>189</v>
      </c>
      <c r="G111">
        <f t="shared" si="14"/>
        <v>-79</v>
      </c>
      <c r="H111" t="str">
        <f t="shared" si="15"/>
        <v>Top</v>
      </c>
      <c r="I111">
        <v>-79</v>
      </c>
      <c r="K111">
        <f t="shared" si="16"/>
        <v>110</v>
      </c>
      <c r="L111" s="1">
        <f t="shared" si="20"/>
        <v>42360</v>
      </c>
      <c r="M111">
        <f t="shared" si="22"/>
        <v>-79</v>
      </c>
      <c r="N111">
        <f t="shared" si="17"/>
        <v>276</v>
      </c>
      <c r="P111">
        <f t="shared" si="18"/>
        <v>189</v>
      </c>
      <c r="Q111" s="1">
        <f t="shared" si="19"/>
        <v>42641</v>
      </c>
      <c r="R111">
        <f t="shared" si="21"/>
        <v>-79</v>
      </c>
    </row>
    <row r="112" spans="1:18" x14ac:dyDescent="0.2">
      <c r="A112" t="s">
        <v>136</v>
      </c>
      <c r="B112">
        <v>111</v>
      </c>
      <c r="C112">
        <v>121</v>
      </c>
      <c r="D112">
        <v>143</v>
      </c>
      <c r="E112">
        <v>137</v>
      </c>
      <c r="F112">
        <v>137</v>
      </c>
      <c r="G112">
        <f t="shared" si="14"/>
        <v>-26</v>
      </c>
      <c r="H112" t="str">
        <f t="shared" si="15"/>
        <v>Top</v>
      </c>
      <c r="I112">
        <v>-26</v>
      </c>
      <c r="K112">
        <f t="shared" si="16"/>
        <v>111</v>
      </c>
      <c r="L112" s="1">
        <f t="shared" si="20"/>
        <v>42360</v>
      </c>
      <c r="M112">
        <f t="shared" si="22"/>
        <v>-26</v>
      </c>
      <c r="N112">
        <f t="shared" si="17"/>
        <v>276</v>
      </c>
      <c r="P112">
        <f t="shared" si="18"/>
        <v>143</v>
      </c>
      <c r="Q112" s="1">
        <f t="shared" si="19"/>
        <v>42465</v>
      </c>
      <c r="R112">
        <f t="shared" si="21"/>
        <v>-32</v>
      </c>
    </row>
    <row r="113" spans="1:18" x14ac:dyDescent="0.2">
      <c r="A113" t="s">
        <v>138</v>
      </c>
      <c r="B113">
        <v>112</v>
      </c>
      <c r="C113">
        <v>115</v>
      </c>
      <c r="D113">
        <v>133</v>
      </c>
      <c r="E113">
        <v>131</v>
      </c>
      <c r="F113">
        <v>139</v>
      </c>
      <c r="G113">
        <f t="shared" si="14"/>
        <v>-27</v>
      </c>
      <c r="H113" t="str">
        <f t="shared" si="15"/>
        <v>Top</v>
      </c>
      <c r="I113">
        <v>-27</v>
      </c>
      <c r="K113">
        <f t="shared" si="16"/>
        <v>112</v>
      </c>
      <c r="L113" s="1">
        <f t="shared" si="20"/>
        <v>42360</v>
      </c>
      <c r="M113">
        <f t="shared" si="22"/>
        <v>-27</v>
      </c>
      <c r="N113">
        <f t="shared" si="17"/>
        <v>276</v>
      </c>
      <c r="P113">
        <f t="shared" si="18"/>
        <v>139</v>
      </c>
      <c r="Q113" s="1">
        <f t="shared" si="19"/>
        <v>42641</v>
      </c>
      <c r="R113">
        <f t="shared" si="21"/>
        <v>-27</v>
      </c>
    </row>
    <row r="114" spans="1:18" x14ac:dyDescent="0.2">
      <c r="A114" t="s">
        <v>156</v>
      </c>
      <c r="B114">
        <v>113</v>
      </c>
      <c r="C114">
        <v>116</v>
      </c>
      <c r="D114">
        <v>134</v>
      </c>
      <c r="E114">
        <v>147</v>
      </c>
      <c r="F114">
        <v>157</v>
      </c>
      <c r="G114">
        <f t="shared" si="14"/>
        <v>-44</v>
      </c>
      <c r="H114" t="str">
        <f t="shared" si="15"/>
        <v>Top</v>
      </c>
      <c r="I114">
        <v>-44</v>
      </c>
      <c r="K114">
        <f t="shared" si="16"/>
        <v>113</v>
      </c>
      <c r="L114" s="1">
        <f t="shared" si="20"/>
        <v>42360</v>
      </c>
      <c r="M114">
        <f t="shared" si="22"/>
        <v>-44</v>
      </c>
      <c r="N114">
        <f t="shared" si="17"/>
        <v>276</v>
      </c>
      <c r="P114">
        <f t="shared" si="18"/>
        <v>157</v>
      </c>
      <c r="Q114" s="1">
        <f t="shared" si="19"/>
        <v>42641</v>
      </c>
      <c r="R114">
        <f t="shared" si="21"/>
        <v>-44</v>
      </c>
    </row>
    <row r="115" spans="1:18" x14ac:dyDescent="0.2">
      <c r="A115" t="s">
        <v>155</v>
      </c>
      <c r="B115">
        <v>114</v>
      </c>
      <c r="C115">
        <v>117</v>
      </c>
      <c r="D115">
        <v>135</v>
      </c>
      <c r="E115">
        <v>146</v>
      </c>
      <c r="F115">
        <v>156</v>
      </c>
      <c r="G115">
        <f t="shared" si="14"/>
        <v>-42</v>
      </c>
      <c r="H115" t="str">
        <f t="shared" si="15"/>
        <v>Top</v>
      </c>
      <c r="I115">
        <v>-42</v>
      </c>
      <c r="K115">
        <f t="shared" si="16"/>
        <v>114</v>
      </c>
      <c r="L115" s="1">
        <f t="shared" si="20"/>
        <v>42360</v>
      </c>
      <c r="M115">
        <f t="shared" si="22"/>
        <v>-42</v>
      </c>
      <c r="N115">
        <f t="shared" si="17"/>
        <v>276</v>
      </c>
      <c r="P115">
        <f t="shared" si="18"/>
        <v>156</v>
      </c>
      <c r="Q115" s="1">
        <f t="shared" si="19"/>
        <v>42641</v>
      </c>
      <c r="R115">
        <f t="shared" si="21"/>
        <v>-42</v>
      </c>
    </row>
    <row r="116" spans="1:18" x14ac:dyDescent="0.2">
      <c r="A116" t="s">
        <v>160</v>
      </c>
      <c r="B116">
        <v>115</v>
      </c>
      <c r="C116">
        <v>122</v>
      </c>
      <c r="D116">
        <v>137</v>
      </c>
      <c r="E116">
        <v>149</v>
      </c>
      <c r="F116">
        <v>161</v>
      </c>
      <c r="G116">
        <f t="shared" si="14"/>
        <v>-46</v>
      </c>
      <c r="H116" t="str">
        <f t="shared" si="15"/>
        <v>Top</v>
      </c>
      <c r="I116">
        <v>-46</v>
      </c>
      <c r="K116">
        <f t="shared" si="16"/>
        <v>115</v>
      </c>
      <c r="L116" s="1">
        <f t="shared" si="20"/>
        <v>42360</v>
      </c>
      <c r="M116">
        <f t="shared" si="22"/>
        <v>-46</v>
      </c>
      <c r="N116">
        <f t="shared" si="17"/>
        <v>276</v>
      </c>
      <c r="P116">
        <f t="shared" si="18"/>
        <v>161</v>
      </c>
      <c r="Q116" s="1">
        <f t="shared" si="19"/>
        <v>42641</v>
      </c>
      <c r="R116">
        <f t="shared" si="21"/>
        <v>-46</v>
      </c>
    </row>
    <row r="117" spans="1:18" x14ac:dyDescent="0.2">
      <c r="A117" t="s">
        <v>54</v>
      </c>
      <c r="B117">
        <v>116</v>
      </c>
      <c r="C117">
        <v>118</v>
      </c>
      <c r="D117">
        <v>132</v>
      </c>
      <c r="E117">
        <v>86</v>
      </c>
      <c r="F117">
        <v>55</v>
      </c>
      <c r="G117">
        <f t="shared" si="14"/>
        <v>61</v>
      </c>
      <c r="H117" t="str">
        <f t="shared" si="15"/>
        <v>Top</v>
      </c>
      <c r="I117">
        <v>61</v>
      </c>
      <c r="K117">
        <f t="shared" si="16"/>
        <v>55</v>
      </c>
      <c r="L117" s="1">
        <f t="shared" si="20"/>
        <v>42641</v>
      </c>
      <c r="M117">
        <f t="shared" si="22"/>
        <v>0</v>
      </c>
      <c r="N117">
        <f t="shared" si="17"/>
        <v>0</v>
      </c>
      <c r="P117">
        <f t="shared" si="18"/>
        <v>132</v>
      </c>
      <c r="Q117" s="1">
        <f t="shared" si="19"/>
        <v>42465</v>
      </c>
      <c r="R117">
        <f t="shared" si="21"/>
        <v>77</v>
      </c>
    </row>
    <row r="118" spans="1:18" x14ac:dyDescent="0.2">
      <c r="A118" t="s">
        <v>94</v>
      </c>
      <c r="B118">
        <v>117</v>
      </c>
      <c r="C118">
        <v>123</v>
      </c>
      <c r="D118">
        <v>136</v>
      </c>
      <c r="E118">
        <v>114</v>
      </c>
      <c r="F118">
        <v>95</v>
      </c>
      <c r="G118">
        <f t="shared" si="14"/>
        <v>22</v>
      </c>
      <c r="H118" t="str">
        <f t="shared" si="15"/>
        <v>Top</v>
      </c>
      <c r="I118">
        <v>22</v>
      </c>
      <c r="K118">
        <f t="shared" si="16"/>
        <v>95</v>
      </c>
      <c r="L118" s="1">
        <f t="shared" si="20"/>
        <v>42641</v>
      </c>
      <c r="M118">
        <f t="shared" si="22"/>
        <v>0</v>
      </c>
      <c r="N118">
        <f t="shared" si="17"/>
        <v>0</v>
      </c>
      <c r="P118">
        <f t="shared" si="18"/>
        <v>136</v>
      </c>
      <c r="Q118" s="1">
        <f t="shared" si="19"/>
        <v>42465</v>
      </c>
      <c r="R118">
        <f t="shared" si="21"/>
        <v>41</v>
      </c>
    </row>
    <row r="119" spans="1:18" x14ac:dyDescent="0.2">
      <c r="A119" t="s">
        <v>180</v>
      </c>
      <c r="B119">
        <v>118</v>
      </c>
      <c r="C119">
        <v>124</v>
      </c>
      <c r="D119">
        <v>138</v>
      </c>
      <c r="E119">
        <v>151</v>
      </c>
      <c r="F119">
        <v>181</v>
      </c>
      <c r="G119">
        <f t="shared" si="14"/>
        <v>-63</v>
      </c>
      <c r="H119" t="str">
        <f t="shared" si="15"/>
        <v>Top</v>
      </c>
      <c r="I119">
        <v>-63</v>
      </c>
      <c r="K119">
        <f t="shared" si="16"/>
        <v>118</v>
      </c>
      <c r="L119" s="1">
        <f t="shared" si="20"/>
        <v>42360</v>
      </c>
      <c r="M119">
        <f t="shared" si="22"/>
        <v>-63</v>
      </c>
      <c r="N119">
        <f t="shared" si="17"/>
        <v>276</v>
      </c>
      <c r="P119">
        <f t="shared" si="18"/>
        <v>181</v>
      </c>
      <c r="Q119" s="1">
        <f t="shared" si="19"/>
        <v>42641</v>
      </c>
      <c r="R119">
        <f t="shared" si="21"/>
        <v>-63</v>
      </c>
    </row>
    <row r="120" spans="1:18" x14ac:dyDescent="0.2">
      <c r="A120" t="s">
        <v>257</v>
      </c>
      <c r="B120">
        <v>119</v>
      </c>
      <c r="C120">
        <v>128</v>
      </c>
      <c r="D120">
        <v>147</v>
      </c>
      <c r="E120">
        <v>173</v>
      </c>
      <c r="F120">
        <v>260</v>
      </c>
      <c r="G120">
        <f>IF(F120&gt;0,B120-F120,B120-251)</f>
        <v>-141</v>
      </c>
      <c r="H120" t="str">
        <f t="shared" si="15"/>
        <v>Top</v>
      </c>
      <c r="K120">
        <f t="shared" si="16"/>
        <v>119</v>
      </c>
      <c r="L120" s="1">
        <f t="shared" si="20"/>
        <v>42360</v>
      </c>
      <c r="M120">
        <f t="shared" si="22"/>
        <v>-141</v>
      </c>
      <c r="N120">
        <f>DAYS360(L120,$E$1)</f>
        <v>160</v>
      </c>
      <c r="P120">
        <f t="shared" si="18"/>
        <v>260</v>
      </c>
      <c r="Q120" s="1">
        <f t="shared" si="19"/>
        <v>42641</v>
      </c>
      <c r="R120">
        <f t="shared" si="21"/>
        <v>-141</v>
      </c>
    </row>
    <row r="121" spans="1:18" x14ac:dyDescent="0.2">
      <c r="A121" t="s">
        <v>258</v>
      </c>
      <c r="B121">
        <v>120</v>
      </c>
      <c r="C121">
        <v>260</v>
      </c>
      <c r="D121">
        <v>260</v>
      </c>
      <c r="E121">
        <v>260</v>
      </c>
      <c r="F121">
        <v>260</v>
      </c>
      <c r="G121">
        <f t="shared" ref="G121:G184" si="23">IF(F121&gt;0,B121-F121,B121-251)</f>
        <v>-140</v>
      </c>
      <c r="H121" t="str">
        <f t="shared" si="15"/>
        <v>Top</v>
      </c>
      <c r="K121">
        <f t="shared" si="16"/>
        <v>120</v>
      </c>
      <c r="L121" s="1">
        <f t="shared" si="20"/>
        <v>42360</v>
      </c>
      <c r="M121">
        <f t="shared" si="22"/>
        <v>-140</v>
      </c>
      <c r="N121">
        <f t="shared" si="17"/>
        <v>276</v>
      </c>
      <c r="P121">
        <f t="shared" si="18"/>
        <v>260</v>
      </c>
      <c r="Q121" s="1">
        <f t="shared" si="19"/>
        <v>42392</v>
      </c>
      <c r="R121">
        <f t="shared" si="21"/>
        <v>-140</v>
      </c>
    </row>
    <row r="122" spans="1:18" x14ac:dyDescent="0.2">
      <c r="A122" t="s">
        <v>154</v>
      </c>
      <c r="B122">
        <v>121</v>
      </c>
      <c r="C122">
        <v>135</v>
      </c>
      <c r="D122">
        <v>149</v>
      </c>
      <c r="E122">
        <v>157</v>
      </c>
      <c r="F122">
        <v>155</v>
      </c>
      <c r="G122">
        <f t="shared" si="23"/>
        <v>-34</v>
      </c>
      <c r="H122" t="str">
        <f t="shared" si="15"/>
        <v>Top</v>
      </c>
      <c r="I122">
        <v>-34</v>
      </c>
      <c r="K122">
        <f t="shared" si="16"/>
        <v>121</v>
      </c>
      <c r="L122" s="1">
        <f t="shared" si="20"/>
        <v>42360</v>
      </c>
      <c r="M122">
        <f t="shared" si="22"/>
        <v>-34</v>
      </c>
      <c r="N122">
        <f t="shared" si="17"/>
        <v>276</v>
      </c>
      <c r="P122">
        <f t="shared" si="18"/>
        <v>157</v>
      </c>
      <c r="Q122" s="1">
        <f t="shared" si="19"/>
        <v>42523</v>
      </c>
      <c r="R122">
        <f t="shared" si="21"/>
        <v>-36</v>
      </c>
    </row>
    <row r="123" spans="1:18" x14ac:dyDescent="0.2">
      <c r="A123" t="s">
        <v>166</v>
      </c>
      <c r="B123">
        <v>122</v>
      </c>
      <c r="C123">
        <v>127</v>
      </c>
      <c r="D123">
        <v>141</v>
      </c>
      <c r="E123">
        <v>155</v>
      </c>
      <c r="F123">
        <v>167</v>
      </c>
      <c r="G123">
        <f t="shared" si="23"/>
        <v>-45</v>
      </c>
      <c r="H123" t="str">
        <f t="shared" si="15"/>
        <v>Top</v>
      </c>
      <c r="I123">
        <v>-45</v>
      </c>
      <c r="K123">
        <f t="shared" si="16"/>
        <v>122</v>
      </c>
      <c r="L123" s="1">
        <f t="shared" si="20"/>
        <v>42360</v>
      </c>
      <c r="M123">
        <f t="shared" si="22"/>
        <v>-45</v>
      </c>
      <c r="N123">
        <f t="shared" si="17"/>
        <v>276</v>
      </c>
      <c r="P123">
        <f t="shared" si="18"/>
        <v>167</v>
      </c>
      <c r="Q123" s="1">
        <f t="shared" si="19"/>
        <v>42641</v>
      </c>
      <c r="R123">
        <f t="shared" si="21"/>
        <v>-45</v>
      </c>
    </row>
    <row r="124" spans="1:18" x14ac:dyDescent="0.2">
      <c r="A124" t="s">
        <v>102</v>
      </c>
      <c r="B124">
        <v>123</v>
      </c>
      <c r="C124">
        <v>109</v>
      </c>
      <c r="D124">
        <v>103</v>
      </c>
      <c r="E124">
        <v>100</v>
      </c>
      <c r="F124">
        <v>103</v>
      </c>
      <c r="G124">
        <f t="shared" si="23"/>
        <v>20</v>
      </c>
      <c r="H124" t="str">
        <f t="shared" si="15"/>
        <v>Top</v>
      </c>
      <c r="I124">
        <v>20</v>
      </c>
      <c r="K124">
        <f t="shared" si="16"/>
        <v>100</v>
      </c>
      <c r="L124" s="1">
        <f t="shared" si="20"/>
        <v>42523</v>
      </c>
      <c r="M124">
        <f t="shared" si="22"/>
        <v>-3</v>
      </c>
      <c r="N124">
        <f t="shared" si="17"/>
        <v>116</v>
      </c>
      <c r="P124">
        <f t="shared" si="18"/>
        <v>123</v>
      </c>
      <c r="Q124" s="1">
        <f t="shared" si="19"/>
        <v>42360</v>
      </c>
      <c r="R124">
        <f t="shared" si="21"/>
        <v>23</v>
      </c>
    </row>
    <row r="125" spans="1:18" x14ac:dyDescent="0.2">
      <c r="A125" t="s">
        <v>90</v>
      </c>
      <c r="B125">
        <v>124</v>
      </c>
      <c r="C125">
        <v>138</v>
      </c>
      <c r="D125">
        <v>121</v>
      </c>
      <c r="E125">
        <v>79</v>
      </c>
      <c r="F125">
        <v>91</v>
      </c>
      <c r="G125">
        <f t="shared" si="23"/>
        <v>33</v>
      </c>
      <c r="H125" t="str">
        <f t="shared" si="15"/>
        <v>Top</v>
      </c>
      <c r="I125">
        <v>33</v>
      </c>
      <c r="K125">
        <f t="shared" si="16"/>
        <v>79</v>
      </c>
      <c r="L125" s="1">
        <f t="shared" si="20"/>
        <v>42523</v>
      </c>
      <c r="M125">
        <f t="shared" si="22"/>
        <v>-12</v>
      </c>
      <c r="N125">
        <f t="shared" si="17"/>
        <v>116</v>
      </c>
      <c r="P125">
        <f t="shared" si="18"/>
        <v>138</v>
      </c>
      <c r="Q125" s="1">
        <f t="shared" si="19"/>
        <v>42392</v>
      </c>
      <c r="R125">
        <f t="shared" si="21"/>
        <v>59</v>
      </c>
    </row>
    <row r="126" spans="1:18" x14ac:dyDescent="0.2">
      <c r="A126" t="s">
        <v>144</v>
      </c>
      <c r="B126">
        <v>125</v>
      </c>
      <c r="C126">
        <v>129</v>
      </c>
      <c r="D126">
        <v>130</v>
      </c>
      <c r="E126">
        <v>142</v>
      </c>
      <c r="F126">
        <v>145</v>
      </c>
      <c r="G126">
        <f t="shared" si="23"/>
        <v>-20</v>
      </c>
      <c r="H126" t="str">
        <f t="shared" si="15"/>
        <v>Top</v>
      </c>
      <c r="I126">
        <v>-20</v>
      </c>
      <c r="K126">
        <f t="shared" si="16"/>
        <v>125</v>
      </c>
      <c r="L126" s="1">
        <f t="shared" si="20"/>
        <v>42360</v>
      </c>
      <c r="M126">
        <f t="shared" si="22"/>
        <v>-20</v>
      </c>
      <c r="N126">
        <f t="shared" si="17"/>
        <v>276</v>
      </c>
      <c r="P126">
        <f t="shared" si="18"/>
        <v>145</v>
      </c>
      <c r="Q126" s="1">
        <f t="shared" si="19"/>
        <v>42641</v>
      </c>
      <c r="R126">
        <f t="shared" si="21"/>
        <v>-20</v>
      </c>
    </row>
    <row r="127" spans="1:18" x14ac:dyDescent="0.2">
      <c r="A127" t="s">
        <v>171</v>
      </c>
      <c r="B127">
        <v>126</v>
      </c>
      <c r="C127">
        <v>130</v>
      </c>
      <c r="D127">
        <v>146</v>
      </c>
      <c r="E127">
        <v>158</v>
      </c>
      <c r="F127">
        <v>172</v>
      </c>
      <c r="G127">
        <f t="shared" si="23"/>
        <v>-46</v>
      </c>
      <c r="H127" t="str">
        <f t="shared" si="15"/>
        <v>Top</v>
      </c>
      <c r="I127">
        <v>-46</v>
      </c>
      <c r="K127">
        <f t="shared" si="16"/>
        <v>126</v>
      </c>
      <c r="L127" s="1">
        <f t="shared" si="20"/>
        <v>42360</v>
      </c>
      <c r="M127">
        <f t="shared" si="22"/>
        <v>-46</v>
      </c>
      <c r="N127">
        <f t="shared" si="17"/>
        <v>276</v>
      </c>
      <c r="P127">
        <f t="shared" si="18"/>
        <v>172</v>
      </c>
      <c r="Q127" s="1">
        <f t="shared" si="19"/>
        <v>42641</v>
      </c>
      <c r="R127">
        <f t="shared" si="21"/>
        <v>-46</v>
      </c>
    </row>
    <row r="128" spans="1:18" x14ac:dyDescent="0.2">
      <c r="A128" t="s">
        <v>146</v>
      </c>
      <c r="B128">
        <v>127</v>
      </c>
      <c r="C128">
        <v>104</v>
      </c>
      <c r="D128">
        <v>123</v>
      </c>
      <c r="E128">
        <v>130</v>
      </c>
      <c r="F128">
        <v>147</v>
      </c>
      <c r="G128">
        <f t="shared" si="23"/>
        <v>-20</v>
      </c>
      <c r="H128" t="str">
        <f t="shared" si="15"/>
        <v>Top</v>
      </c>
      <c r="I128">
        <v>-20</v>
      </c>
      <c r="K128">
        <f t="shared" si="16"/>
        <v>104</v>
      </c>
      <c r="L128" s="1">
        <f t="shared" si="20"/>
        <v>42392</v>
      </c>
      <c r="M128">
        <f t="shared" si="22"/>
        <v>-43</v>
      </c>
      <c r="N128">
        <f t="shared" si="17"/>
        <v>245</v>
      </c>
      <c r="P128">
        <f t="shared" si="18"/>
        <v>147</v>
      </c>
      <c r="Q128" s="1">
        <f t="shared" si="19"/>
        <v>42641</v>
      </c>
      <c r="R128">
        <f t="shared" si="21"/>
        <v>-43</v>
      </c>
    </row>
    <row r="129" spans="1:18" x14ac:dyDescent="0.2">
      <c r="A129" t="s">
        <v>104</v>
      </c>
      <c r="B129">
        <v>128</v>
      </c>
      <c r="C129">
        <v>120</v>
      </c>
      <c r="D129">
        <v>112</v>
      </c>
      <c r="E129">
        <v>107</v>
      </c>
      <c r="F129">
        <v>105</v>
      </c>
      <c r="G129">
        <f t="shared" si="23"/>
        <v>23</v>
      </c>
      <c r="H129" t="str">
        <f t="shared" si="15"/>
        <v>Top</v>
      </c>
      <c r="I129">
        <v>23</v>
      </c>
      <c r="K129">
        <f t="shared" si="16"/>
        <v>105</v>
      </c>
      <c r="L129" s="1">
        <f t="shared" si="20"/>
        <v>42641</v>
      </c>
      <c r="M129">
        <f t="shared" si="22"/>
        <v>0</v>
      </c>
      <c r="N129">
        <f t="shared" si="17"/>
        <v>0</v>
      </c>
      <c r="P129">
        <f t="shared" si="18"/>
        <v>128</v>
      </c>
      <c r="Q129" s="1">
        <f t="shared" si="19"/>
        <v>42360</v>
      </c>
      <c r="R129">
        <f t="shared" si="21"/>
        <v>23</v>
      </c>
    </row>
    <row r="130" spans="1:18" x14ac:dyDescent="0.2">
      <c r="A130" t="s">
        <v>177</v>
      </c>
      <c r="B130">
        <v>129</v>
      </c>
      <c r="C130">
        <v>133</v>
      </c>
      <c r="D130">
        <v>151</v>
      </c>
      <c r="E130">
        <v>162</v>
      </c>
      <c r="F130">
        <v>178</v>
      </c>
      <c r="G130">
        <f t="shared" si="23"/>
        <v>-49</v>
      </c>
      <c r="H130" t="str">
        <f t="shared" si="15"/>
        <v>Top</v>
      </c>
      <c r="I130">
        <v>-49</v>
      </c>
      <c r="K130">
        <f t="shared" si="16"/>
        <v>129</v>
      </c>
      <c r="L130" s="1">
        <f t="shared" si="20"/>
        <v>42360</v>
      </c>
      <c r="M130">
        <f t="shared" si="22"/>
        <v>-49</v>
      </c>
      <c r="N130">
        <f t="shared" si="17"/>
        <v>276</v>
      </c>
      <c r="P130">
        <f t="shared" si="18"/>
        <v>178</v>
      </c>
      <c r="Q130" s="1">
        <f t="shared" si="19"/>
        <v>42641</v>
      </c>
      <c r="R130">
        <f t="shared" si="21"/>
        <v>-49</v>
      </c>
    </row>
    <row r="131" spans="1:18" x14ac:dyDescent="0.2">
      <c r="A131" t="s">
        <v>119</v>
      </c>
      <c r="B131">
        <v>130</v>
      </c>
      <c r="C131">
        <v>119</v>
      </c>
      <c r="D131">
        <v>119</v>
      </c>
      <c r="E131">
        <v>115</v>
      </c>
      <c r="F131">
        <v>120</v>
      </c>
      <c r="G131">
        <f t="shared" si="23"/>
        <v>10</v>
      </c>
      <c r="H131" t="str">
        <f t="shared" ref="H131:H194" si="24">IF(F131&gt;0,"Top","Not Top")</f>
        <v>Top</v>
      </c>
      <c r="I131">
        <v>10</v>
      </c>
      <c r="K131">
        <f t="shared" ref="K131:K194" si="25">MIN(B131:F131)</f>
        <v>115</v>
      </c>
      <c r="L131" s="1">
        <f t="shared" si="20"/>
        <v>42523</v>
      </c>
      <c r="M131">
        <f t="shared" si="22"/>
        <v>-5</v>
      </c>
      <c r="N131">
        <f t="shared" ref="N131:N193" si="26">DAYS360(L131,$F$1)</f>
        <v>116</v>
      </c>
      <c r="P131">
        <f t="shared" ref="P131:P194" si="27">MAX(B131:F131)</f>
        <v>130</v>
      </c>
      <c r="Q131" s="1">
        <f t="shared" si="19"/>
        <v>42360</v>
      </c>
      <c r="R131">
        <f t="shared" si="21"/>
        <v>15</v>
      </c>
    </row>
    <row r="132" spans="1:18" x14ac:dyDescent="0.2">
      <c r="A132" t="s">
        <v>63</v>
      </c>
      <c r="B132">
        <v>131</v>
      </c>
      <c r="C132">
        <v>141</v>
      </c>
      <c r="D132">
        <v>104</v>
      </c>
      <c r="E132">
        <v>74</v>
      </c>
      <c r="F132">
        <v>64</v>
      </c>
      <c r="G132">
        <f t="shared" si="23"/>
        <v>67</v>
      </c>
      <c r="H132" t="str">
        <f t="shared" si="24"/>
        <v>Top</v>
      </c>
      <c r="I132">
        <v>67</v>
      </c>
      <c r="K132">
        <f t="shared" si="25"/>
        <v>64</v>
      </c>
      <c r="L132" s="1">
        <f t="shared" si="20"/>
        <v>42641</v>
      </c>
      <c r="M132">
        <f t="shared" si="22"/>
        <v>0</v>
      </c>
      <c r="N132">
        <f t="shared" si="26"/>
        <v>0</v>
      </c>
      <c r="P132">
        <f t="shared" si="27"/>
        <v>141</v>
      </c>
      <c r="Q132" s="1">
        <f t="shared" si="19"/>
        <v>42392</v>
      </c>
      <c r="R132">
        <f t="shared" si="21"/>
        <v>77</v>
      </c>
    </row>
    <row r="133" spans="1:18" x14ac:dyDescent="0.2">
      <c r="A133" t="s">
        <v>59</v>
      </c>
      <c r="B133">
        <v>132</v>
      </c>
      <c r="C133">
        <v>114</v>
      </c>
      <c r="D133">
        <v>84</v>
      </c>
      <c r="E133">
        <v>57</v>
      </c>
      <c r="F133">
        <v>60</v>
      </c>
      <c r="G133">
        <f t="shared" si="23"/>
        <v>72</v>
      </c>
      <c r="H133" t="str">
        <f t="shared" si="24"/>
        <v>Top</v>
      </c>
      <c r="I133">
        <v>72</v>
      </c>
      <c r="K133">
        <f t="shared" si="25"/>
        <v>57</v>
      </c>
      <c r="L133" s="1">
        <f t="shared" si="20"/>
        <v>42523</v>
      </c>
      <c r="M133">
        <f t="shared" si="22"/>
        <v>-3</v>
      </c>
      <c r="N133">
        <f t="shared" si="26"/>
        <v>116</v>
      </c>
      <c r="P133">
        <f t="shared" si="27"/>
        <v>132</v>
      </c>
      <c r="Q133" s="1">
        <f t="shared" si="19"/>
        <v>42360</v>
      </c>
      <c r="R133">
        <f t="shared" si="21"/>
        <v>75</v>
      </c>
    </row>
    <row r="134" spans="1:18" x14ac:dyDescent="0.2">
      <c r="A134" t="s">
        <v>199</v>
      </c>
      <c r="B134">
        <v>133</v>
      </c>
      <c r="C134">
        <v>150</v>
      </c>
      <c r="D134">
        <v>169</v>
      </c>
      <c r="E134">
        <v>190</v>
      </c>
      <c r="F134">
        <v>200</v>
      </c>
      <c r="G134">
        <f t="shared" si="23"/>
        <v>-67</v>
      </c>
      <c r="H134" t="str">
        <f t="shared" si="24"/>
        <v>Top</v>
      </c>
      <c r="I134">
        <v>-67</v>
      </c>
      <c r="K134">
        <f t="shared" si="25"/>
        <v>133</v>
      </c>
      <c r="L134" s="1">
        <f t="shared" si="20"/>
        <v>42360</v>
      </c>
      <c r="M134">
        <f t="shared" si="22"/>
        <v>-67</v>
      </c>
      <c r="N134">
        <f t="shared" si="26"/>
        <v>276</v>
      </c>
      <c r="P134">
        <f t="shared" si="27"/>
        <v>200</v>
      </c>
      <c r="Q134" s="1">
        <f t="shared" si="19"/>
        <v>42641</v>
      </c>
      <c r="R134">
        <f t="shared" si="21"/>
        <v>-67</v>
      </c>
    </row>
    <row r="135" spans="1:18" x14ac:dyDescent="0.2">
      <c r="A135" t="s">
        <v>133</v>
      </c>
      <c r="B135">
        <v>134</v>
      </c>
      <c r="C135">
        <v>136</v>
      </c>
      <c r="D135">
        <v>120</v>
      </c>
      <c r="E135">
        <v>128</v>
      </c>
      <c r="F135">
        <v>134</v>
      </c>
      <c r="G135">
        <f t="shared" si="23"/>
        <v>0</v>
      </c>
      <c r="H135" t="str">
        <f t="shared" si="24"/>
        <v>Top</v>
      </c>
      <c r="I135">
        <v>0</v>
      </c>
      <c r="K135">
        <f t="shared" si="25"/>
        <v>120</v>
      </c>
      <c r="L135" s="1">
        <f t="shared" si="20"/>
        <v>42465</v>
      </c>
      <c r="M135">
        <f t="shared" si="22"/>
        <v>-14</v>
      </c>
      <c r="N135">
        <f t="shared" si="26"/>
        <v>173</v>
      </c>
      <c r="P135">
        <f t="shared" si="27"/>
        <v>136</v>
      </c>
      <c r="Q135" s="1">
        <f t="shared" si="19"/>
        <v>42392</v>
      </c>
      <c r="R135">
        <f t="shared" si="21"/>
        <v>16</v>
      </c>
    </row>
    <row r="136" spans="1:18" x14ac:dyDescent="0.2">
      <c r="A136" t="s">
        <v>259</v>
      </c>
      <c r="B136">
        <v>135</v>
      </c>
      <c r="C136">
        <v>165</v>
      </c>
      <c r="D136">
        <v>168</v>
      </c>
      <c r="E136">
        <v>219</v>
      </c>
      <c r="F136">
        <v>260</v>
      </c>
      <c r="G136">
        <f t="shared" si="23"/>
        <v>-125</v>
      </c>
      <c r="H136" t="str">
        <f t="shared" si="24"/>
        <v>Top</v>
      </c>
      <c r="K136">
        <f t="shared" si="25"/>
        <v>135</v>
      </c>
      <c r="L136" s="1">
        <f t="shared" si="20"/>
        <v>42360</v>
      </c>
      <c r="M136">
        <f t="shared" si="22"/>
        <v>-125</v>
      </c>
      <c r="N136">
        <f>DAYS360(L136,$E$1)</f>
        <v>160</v>
      </c>
      <c r="P136">
        <f t="shared" si="27"/>
        <v>260</v>
      </c>
      <c r="Q136" s="1">
        <f t="shared" ref="Q136:Q199" si="28">INDEX($B$1:$F$1,1,MATCH(P136,B136:F136,0))</f>
        <v>42641</v>
      </c>
      <c r="R136">
        <f t="shared" si="21"/>
        <v>-125</v>
      </c>
    </row>
    <row r="137" spans="1:18" x14ac:dyDescent="0.2">
      <c r="A137" t="s">
        <v>174</v>
      </c>
      <c r="B137">
        <v>136</v>
      </c>
      <c r="C137">
        <v>137</v>
      </c>
      <c r="D137">
        <v>152</v>
      </c>
      <c r="E137">
        <v>160</v>
      </c>
      <c r="F137">
        <v>175</v>
      </c>
      <c r="G137">
        <f t="shared" si="23"/>
        <v>-39</v>
      </c>
      <c r="H137" t="str">
        <f t="shared" si="24"/>
        <v>Top</v>
      </c>
      <c r="I137">
        <v>-39</v>
      </c>
      <c r="K137">
        <f t="shared" si="25"/>
        <v>136</v>
      </c>
      <c r="L137" s="1">
        <f t="shared" ref="L137:L200" si="29">INDEX($B$1:$F$1,1,MATCH(K137,B137:F137,-1))</f>
        <v>42360</v>
      </c>
      <c r="M137">
        <f t="shared" si="22"/>
        <v>-39</v>
      </c>
      <c r="N137">
        <f t="shared" si="26"/>
        <v>276</v>
      </c>
      <c r="P137">
        <f t="shared" si="27"/>
        <v>175</v>
      </c>
      <c r="Q137" s="1">
        <f t="shared" si="28"/>
        <v>42641</v>
      </c>
      <c r="R137">
        <f t="shared" si="21"/>
        <v>-39</v>
      </c>
    </row>
    <row r="138" spans="1:18" x14ac:dyDescent="0.2">
      <c r="A138" t="s">
        <v>186</v>
      </c>
      <c r="B138">
        <v>137</v>
      </c>
      <c r="C138">
        <v>140</v>
      </c>
      <c r="D138">
        <v>159</v>
      </c>
      <c r="E138">
        <v>174</v>
      </c>
      <c r="F138">
        <v>187</v>
      </c>
      <c r="G138">
        <f t="shared" si="23"/>
        <v>-50</v>
      </c>
      <c r="H138" t="str">
        <f t="shared" si="24"/>
        <v>Top</v>
      </c>
      <c r="I138">
        <v>-50</v>
      </c>
      <c r="K138">
        <f t="shared" si="25"/>
        <v>137</v>
      </c>
      <c r="L138" s="1">
        <f t="shared" si="29"/>
        <v>42360</v>
      </c>
      <c r="M138">
        <f t="shared" si="22"/>
        <v>-50</v>
      </c>
      <c r="N138">
        <f t="shared" si="26"/>
        <v>276</v>
      </c>
      <c r="P138">
        <f t="shared" si="27"/>
        <v>187</v>
      </c>
      <c r="Q138" s="1">
        <f t="shared" si="28"/>
        <v>42641</v>
      </c>
      <c r="R138">
        <f t="shared" si="21"/>
        <v>-50</v>
      </c>
    </row>
    <row r="139" spans="1:18" x14ac:dyDescent="0.2">
      <c r="A139" t="s">
        <v>194</v>
      </c>
      <c r="B139">
        <v>138</v>
      </c>
      <c r="C139">
        <v>142</v>
      </c>
      <c r="D139">
        <v>162</v>
      </c>
      <c r="E139">
        <v>181</v>
      </c>
      <c r="F139">
        <v>195</v>
      </c>
      <c r="G139">
        <f t="shared" si="23"/>
        <v>-57</v>
      </c>
      <c r="H139" t="str">
        <f t="shared" si="24"/>
        <v>Top</v>
      </c>
      <c r="I139">
        <v>-57</v>
      </c>
      <c r="K139">
        <f t="shared" si="25"/>
        <v>138</v>
      </c>
      <c r="L139" s="1">
        <f t="shared" si="29"/>
        <v>42360</v>
      </c>
      <c r="M139">
        <f t="shared" si="22"/>
        <v>-57</v>
      </c>
      <c r="N139">
        <f t="shared" si="26"/>
        <v>276</v>
      </c>
      <c r="P139">
        <f t="shared" si="27"/>
        <v>195</v>
      </c>
      <c r="Q139" s="1">
        <f t="shared" si="28"/>
        <v>42641</v>
      </c>
      <c r="R139">
        <f t="shared" si="21"/>
        <v>-57</v>
      </c>
    </row>
    <row r="140" spans="1:18" x14ac:dyDescent="0.2">
      <c r="A140" t="s">
        <v>173</v>
      </c>
      <c r="B140">
        <v>139</v>
      </c>
      <c r="C140">
        <v>132</v>
      </c>
      <c r="D140">
        <v>150</v>
      </c>
      <c r="E140">
        <v>159</v>
      </c>
      <c r="F140">
        <v>174</v>
      </c>
      <c r="G140">
        <f t="shared" si="23"/>
        <v>-35</v>
      </c>
      <c r="H140" t="str">
        <f t="shared" si="24"/>
        <v>Top</v>
      </c>
      <c r="I140">
        <v>-35</v>
      </c>
      <c r="K140">
        <f t="shared" si="25"/>
        <v>132</v>
      </c>
      <c r="L140" s="1">
        <f t="shared" si="29"/>
        <v>42392</v>
      </c>
      <c r="M140">
        <f t="shared" si="22"/>
        <v>-42</v>
      </c>
      <c r="N140">
        <f t="shared" si="26"/>
        <v>245</v>
      </c>
      <c r="P140">
        <f t="shared" si="27"/>
        <v>174</v>
      </c>
      <c r="Q140" s="1">
        <f t="shared" si="28"/>
        <v>42641</v>
      </c>
      <c r="R140">
        <f t="shared" si="21"/>
        <v>-42</v>
      </c>
    </row>
    <row r="141" spans="1:18" x14ac:dyDescent="0.2">
      <c r="A141" t="s">
        <v>176</v>
      </c>
      <c r="B141">
        <v>140</v>
      </c>
      <c r="C141">
        <v>131</v>
      </c>
      <c r="D141">
        <v>166</v>
      </c>
      <c r="E141">
        <v>183</v>
      </c>
      <c r="F141">
        <v>177</v>
      </c>
      <c r="G141">
        <f t="shared" si="23"/>
        <v>-37</v>
      </c>
      <c r="H141" t="str">
        <f t="shared" si="24"/>
        <v>Top</v>
      </c>
      <c r="I141">
        <v>-37</v>
      </c>
      <c r="K141">
        <f t="shared" si="25"/>
        <v>131</v>
      </c>
      <c r="L141" s="1">
        <f t="shared" si="29"/>
        <v>42392</v>
      </c>
      <c r="M141">
        <f t="shared" si="22"/>
        <v>-46</v>
      </c>
      <c r="N141">
        <f t="shared" si="26"/>
        <v>245</v>
      </c>
      <c r="P141">
        <f t="shared" si="27"/>
        <v>183</v>
      </c>
      <c r="Q141" s="1">
        <f t="shared" si="28"/>
        <v>42523</v>
      </c>
      <c r="R141">
        <f t="shared" si="21"/>
        <v>-52</v>
      </c>
    </row>
    <row r="142" spans="1:18" x14ac:dyDescent="0.2">
      <c r="A142" t="s">
        <v>170</v>
      </c>
      <c r="B142">
        <v>141</v>
      </c>
      <c r="C142">
        <v>139</v>
      </c>
      <c r="D142">
        <v>154</v>
      </c>
      <c r="E142">
        <v>165</v>
      </c>
      <c r="F142">
        <v>171</v>
      </c>
      <c r="G142">
        <f t="shared" si="23"/>
        <v>-30</v>
      </c>
      <c r="H142" t="str">
        <f t="shared" si="24"/>
        <v>Top</v>
      </c>
      <c r="I142">
        <v>-30</v>
      </c>
      <c r="K142">
        <f t="shared" si="25"/>
        <v>139</v>
      </c>
      <c r="L142" s="1">
        <f t="shared" si="29"/>
        <v>42392</v>
      </c>
      <c r="M142">
        <f t="shared" si="22"/>
        <v>-32</v>
      </c>
      <c r="N142">
        <f t="shared" si="26"/>
        <v>245</v>
      </c>
      <c r="P142">
        <f t="shared" si="27"/>
        <v>171</v>
      </c>
      <c r="Q142" s="1">
        <f t="shared" si="28"/>
        <v>42641</v>
      </c>
      <c r="R142">
        <f t="shared" si="21"/>
        <v>-32</v>
      </c>
    </row>
    <row r="143" spans="1:18" x14ac:dyDescent="0.2">
      <c r="A143" t="s">
        <v>187</v>
      </c>
      <c r="B143">
        <v>142</v>
      </c>
      <c r="C143">
        <v>144</v>
      </c>
      <c r="D143">
        <v>155</v>
      </c>
      <c r="E143">
        <v>184</v>
      </c>
      <c r="F143">
        <v>188</v>
      </c>
      <c r="G143">
        <f t="shared" si="23"/>
        <v>-46</v>
      </c>
      <c r="H143" t="str">
        <f t="shared" si="24"/>
        <v>Top</v>
      </c>
      <c r="I143">
        <v>-46</v>
      </c>
      <c r="K143">
        <f t="shared" si="25"/>
        <v>142</v>
      </c>
      <c r="L143" s="1">
        <f t="shared" si="29"/>
        <v>42360</v>
      </c>
      <c r="M143">
        <f t="shared" si="22"/>
        <v>-46</v>
      </c>
      <c r="N143">
        <f t="shared" si="26"/>
        <v>276</v>
      </c>
      <c r="P143">
        <f t="shared" si="27"/>
        <v>188</v>
      </c>
      <c r="Q143" s="1">
        <f t="shared" si="28"/>
        <v>42641</v>
      </c>
      <c r="R143">
        <f t="shared" ref="R143:R206" si="30">IF(Q143&lt;L143,P143-K143,K143-P143)</f>
        <v>-46</v>
      </c>
    </row>
    <row r="144" spans="1:18" x14ac:dyDescent="0.2">
      <c r="A144" t="s">
        <v>200</v>
      </c>
      <c r="B144">
        <v>143</v>
      </c>
      <c r="C144">
        <v>143</v>
      </c>
      <c r="D144">
        <v>160</v>
      </c>
      <c r="E144">
        <v>177</v>
      </c>
      <c r="F144">
        <v>201</v>
      </c>
      <c r="G144">
        <f t="shared" si="23"/>
        <v>-58</v>
      </c>
      <c r="H144" t="str">
        <f t="shared" si="24"/>
        <v>Top</v>
      </c>
      <c r="I144">
        <v>-58</v>
      </c>
      <c r="K144">
        <f t="shared" si="25"/>
        <v>143</v>
      </c>
      <c r="L144" s="1">
        <f t="shared" si="29"/>
        <v>42360</v>
      </c>
      <c r="M144">
        <f t="shared" si="22"/>
        <v>-58</v>
      </c>
      <c r="N144">
        <f t="shared" si="26"/>
        <v>276</v>
      </c>
      <c r="P144">
        <f t="shared" si="27"/>
        <v>201</v>
      </c>
      <c r="Q144" s="1">
        <f t="shared" si="28"/>
        <v>42641</v>
      </c>
      <c r="R144">
        <f t="shared" si="30"/>
        <v>-58</v>
      </c>
    </row>
    <row r="145" spans="1:18" x14ac:dyDescent="0.2">
      <c r="A145" t="s">
        <v>197</v>
      </c>
      <c r="B145">
        <v>144</v>
      </c>
      <c r="C145">
        <v>146</v>
      </c>
      <c r="D145">
        <v>165</v>
      </c>
      <c r="E145">
        <v>187</v>
      </c>
      <c r="F145">
        <v>198</v>
      </c>
      <c r="G145">
        <f t="shared" si="23"/>
        <v>-54</v>
      </c>
      <c r="H145" t="str">
        <f t="shared" si="24"/>
        <v>Top</v>
      </c>
      <c r="I145">
        <v>-54</v>
      </c>
      <c r="K145">
        <f t="shared" si="25"/>
        <v>144</v>
      </c>
      <c r="L145" s="1">
        <f t="shared" si="29"/>
        <v>42360</v>
      </c>
      <c r="M145">
        <f t="shared" si="22"/>
        <v>-54</v>
      </c>
      <c r="N145">
        <f t="shared" si="26"/>
        <v>276</v>
      </c>
      <c r="P145">
        <f t="shared" si="27"/>
        <v>198</v>
      </c>
      <c r="Q145" s="1">
        <f t="shared" si="28"/>
        <v>42641</v>
      </c>
      <c r="R145">
        <f t="shared" si="30"/>
        <v>-54</v>
      </c>
    </row>
    <row r="146" spans="1:18" x14ac:dyDescent="0.2">
      <c r="A146" t="s">
        <v>148</v>
      </c>
      <c r="B146">
        <v>145</v>
      </c>
      <c r="C146">
        <v>134</v>
      </c>
      <c r="D146">
        <v>144</v>
      </c>
      <c r="E146">
        <v>144</v>
      </c>
      <c r="F146">
        <v>149</v>
      </c>
      <c r="G146">
        <f t="shared" si="23"/>
        <v>-4</v>
      </c>
      <c r="H146" t="str">
        <f t="shared" si="24"/>
        <v>Top</v>
      </c>
      <c r="I146">
        <v>-4</v>
      </c>
      <c r="K146">
        <f t="shared" si="25"/>
        <v>134</v>
      </c>
      <c r="L146" s="1">
        <f t="shared" si="29"/>
        <v>42392</v>
      </c>
      <c r="M146">
        <f t="shared" si="22"/>
        <v>-15</v>
      </c>
      <c r="N146">
        <f t="shared" si="26"/>
        <v>245</v>
      </c>
      <c r="P146">
        <f t="shared" si="27"/>
        <v>149</v>
      </c>
      <c r="Q146" s="1">
        <f t="shared" si="28"/>
        <v>42641</v>
      </c>
      <c r="R146">
        <f t="shared" si="30"/>
        <v>-15</v>
      </c>
    </row>
    <row r="147" spans="1:18" x14ac:dyDescent="0.2">
      <c r="A147" t="s">
        <v>192</v>
      </c>
      <c r="B147">
        <v>146</v>
      </c>
      <c r="C147">
        <v>147</v>
      </c>
      <c r="D147">
        <v>153</v>
      </c>
      <c r="E147">
        <v>166</v>
      </c>
      <c r="F147">
        <v>193</v>
      </c>
      <c r="G147">
        <f t="shared" si="23"/>
        <v>-47</v>
      </c>
      <c r="H147" t="str">
        <f t="shared" si="24"/>
        <v>Top</v>
      </c>
      <c r="I147">
        <v>-47</v>
      </c>
      <c r="K147">
        <f t="shared" si="25"/>
        <v>146</v>
      </c>
      <c r="L147" s="1">
        <f t="shared" si="29"/>
        <v>42360</v>
      </c>
      <c r="M147">
        <f t="shared" si="22"/>
        <v>-47</v>
      </c>
      <c r="N147">
        <f t="shared" si="26"/>
        <v>276</v>
      </c>
      <c r="P147">
        <f t="shared" si="27"/>
        <v>193</v>
      </c>
      <c r="Q147" s="1">
        <f t="shared" si="28"/>
        <v>42641</v>
      </c>
      <c r="R147">
        <f t="shared" si="30"/>
        <v>-47</v>
      </c>
    </row>
    <row r="148" spans="1:18" x14ac:dyDescent="0.2">
      <c r="A148" t="s">
        <v>115</v>
      </c>
      <c r="B148">
        <v>147</v>
      </c>
      <c r="C148">
        <v>148</v>
      </c>
      <c r="D148">
        <v>80</v>
      </c>
      <c r="E148">
        <v>99</v>
      </c>
      <c r="F148">
        <v>116</v>
      </c>
      <c r="G148">
        <f t="shared" si="23"/>
        <v>31</v>
      </c>
      <c r="H148" t="str">
        <f t="shared" si="24"/>
        <v>Top</v>
      </c>
      <c r="I148">
        <v>31</v>
      </c>
      <c r="K148">
        <f t="shared" si="25"/>
        <v>80</v>
      </c>
      <c r="L148" s="1">
        <f t="shared" si="29"/>
        <v>42465</v>
      </c>
      <c r="M148">
        <f t="shared" si="22"/>
        <v>-36</v>
      </c>
      <c r="N148">
        <f t="shared" si="26"/>
        <v>173</v>
      </c>
      <c r="P148">
        <f t="shared" si="27"/>
        <v>148</v>
      </c>
      <c r="Q148" s="1">
        <f t="shared" si="28"/>
        <v>42392</v>
      </c>
      <c r="R148">
        <f t="shared" si="30"/>
        <v>68</v>
      </c>
    </row>
    <row r="149" spans="1:18" x14ac:dyDescent="0.2">
      <c r="A149" t="s">
        <v>150</v>
      </c>
      <c r="B149">
        <v>148</v>
      </c>
      <c r="C149">
        <v>126</v>
      </c>
      <c r="D149">
        <v>148</v>
      </c>
      <c r="E149">
        <v>145</v>
      </c>
      <c r="F149">
        <v>151</v>
      </c>
      <c r="G149">
        <f t="shared" si="23"/>
        <v>-3</v>
      </c>
      <c r="H149" t="str">
        <f t="shared" si="24"/>
        <v>Top</v>
      </c>
      <c r="I149">
        <v>-3</v>
      </c>
      <c r="K149">
        <f t="shared" si="25"/>
        <v>126</v>
      </c>
      <c r="L149" s="1">
        <f t="shared" si="29"/>
        <v>42392</v>
      </c>
      <c r="M149">
        <f t="shared" si="22"/>
        <v>-25</v>
      </c>
      <c r="N149">
        <f t="shared" si="26"/>
        <v>245</v>
      </c>
      <c r="P149">
        <f t="shared" si="27"/>
        <v>151</v>
      </c>
      <c r="Q149" s="1">
        <f t="shared" si="28"/>
        <v>42641</v>
      </c>
      <c r="R149">
        <f t="shared" si="30"/>
        <v>-25</v>
      </c>
    </row>
    <row r="150" spans="1:18" x14ac:dyDescent="0.2">
      <c r="A150" t="s">
        <v>185</v>
      </c>
      <c r="B150">
        <v>149</v>
      </c>
      <c r="C150">
        <v>156</v>
      </c>
      <c r="D150">
        <v>172</v>
      </c>
      <c r="E150">
        <v>172</v>
      </c>
      <c r="F150">
        <v>186</v>
      </c>
      <c r="G150">
        <f t="shared" si="23"/>
        <v>-37</v>
      </c>
      <c r="H150" t="str">
        <f t="shared" si="24"/>
        <v>Top</v>
      </c>
      <c r="I150">
        <v>-37</v>
      </c>
      <c r="K150">
        <f t="shared" si="25"/>
        <v>149</v>
      </c>
      <c r="L150" s="1">
        <f t="shared" si="29"/>
        <v>42360</v>
      </c>
      <c r="M150">
        <f t="shared" si="22"/>
        <v>-37</v>
      </c>
      <c r="N150">
        <f t="shared" si="26"/>
        <v>276</v>
      </c>
      <c r="P150">
        <f t="shared" si="27"/>
        <v>186</v>
      </c>
      <c r="Q150" s="1">
        <f t="shared" si="28"/>
        <v>42641</v>
      </c>
      <c r="R150">
        <f t="shared" si="30"/>
        <v>-37</v>
      </c>
    </row>
    <row r="151" spans="1:18" x14ac:dyDescent="0.2">
      <c r="A151" t="s">
        <v>207</v>
      </c>
      <c r="B151">
        <v>150</v>
      </c>
      <c r="C151">
        <v>151</v>
      </c>
      <c r="D151">
        <v>177</v>
      </c>
      <c r="E151">
        <v>195</v>
      </c>
      <c r="F151">
        <v>208</v>
      </c>
      <c r="G151">
        <f t="shared" si="23"/>
        <v>-58</v>
      </c>
      <c r="H151" t="str">
        <f t="shared" si="24"/>
        <v>Top</v>
      </c>
      <c r="I151">
        <v>-58</v>
      </c>
      <c r="K151">
        <f t="shared" si="25"/>
        <v>150</v>
      </c>
      <c r="L151" s="1">
        <f t="shared" si="29"/>
        <v>42360</v>
      </c>
      <c r="M151">
        <f t="shared" si="22"/>
        <v>-58</v>
      </c>
      <c r="N151">
        <f t="shared" si="26"/>
        <v>276</v>
      </c>
      <c r="P151">
        <f t="shared" si="27"/>
        <v>208</v>
      </c>
      <c r="Q151" s="1">
        <f t="shared" si="28"/>
        <v>42641</v>
      </c>
      <c r="R151">
        <f t="shared" si="30"/>
        <v>-58</v>
      </c>
    </row>
    <row r="152" spans="1:18" x14ac:dyDescent="0.2">
      <c r="A152" t="s">
        <v>208</v>
      </c>
      <c r="B152">
        <v>151</v>
      </c>
      <c r="C152">
        <v>152</v>
      </c>
      <c r="D152">
        <v>178</v>
      </c>
      <c r="E152">
        <v>185</v>
      </c>
      <c r="F152">
        <v>209</v>
      </c>
      <c r="G152">
        <f t="shared" si="23"/>
        <v>-58</v>
      </c>
      <c r="H152" t="str">
        <f t="shared" si="24"/>
        <v>Top</v>
      </c>
      <c r="I152">
        <v>-58</v>
      </c>
      <c r="K152">
        <f t="shared" si="25"/>
        <v>151</v>
      </c>
      <c r="L152" s="1">
        <f t="shared" si="29"/>
        <v>42360</v>
      </c>
      <c r="M152">
        <f t="shared" si="22"/>
        <v>-58</v>
      </c>
      <c r="N152">
        <f t="shared" si="26"/>
        <v>276</v>
      </c>
      <c r="P152">
        <f t="shared" si="27"/>
        <v>209</v>
      </c>
      <c r="Q152" s="1">
        <f t="shared" si="28"/>
        <v>42641</v>
      </c>
      <c r="R152">
        <f t="shared" si="30"/>
        <v>-58</v>
      </c>
    </row>
    <row r="153" spans="1:18" x14ac:dyDescent="0.2">
      <c r="A153" t="s">
        <v>222</v>
      </c>
      <c r="B153">
        <v>152</v>
      </c>
      <c r="C153">
        <v>157</v>
      </c>
      <c r="D153">
        <v>207</v>
      </c>
      <c r="E153">
        <v>214</v>
      </c>
      <c r="F153">
        <v>223</v>
      </c>
      <c r="G153">
        <f t="shared" si="23"/>
        <v>-71</v>
      </c>
      <c r="H153" t="str">
        <f t="shared" si="24"/>
        <v>Top</v>
      </c>
      <c r="I153">
        <v>-71</v>
      </c>
      <c r="K153">
        <f t="shared" si="25"/>
        <v>152</v>
      </c>
      <c r="L153" s="1">
        <f t="shared" si="29"/>
        <v>42360</v>
      </c>
      <c r="M153">
        <f t="shared" si="22"/>
        <v>-71</v>
      </c>
      <c r="N153">
        <f t="shared" si="26"/>
        <v>276</v>
      </c>
      <c r="P153">
        <f t="shared" si="27"/>
        <v>223</v>
      </c>
      <c r="Q153" s="1">
        <f t="shared" si="28"/>
        <v>42641</v>
      </c>
      <c r="R153">
        <f t="shared" si="30"/>
        <v>-71</v>
      </c>
    </row>
    <row r="154" spans="1:18" x14ac:dyDescent="0.2">
      <c r="A154" t="s">
        <v>129</v>
      </c>
      <c r="B154">
        <v>153</v>
      </c>
      <c r="C154">
        <v>153</v>
      </c>
      <c r="D154">
        <v>124</v>
      </c>
      <c r="E154">
        <v>136</v>
      </c>
      <c r="F154">
        <v>130</v>
      </c>
      <c r="G154">
        <f t="shared" si="23"/>
        <v>23</v>
      </c>
      <c r="H154" t="str">
        <f t="shared" si="24"/>
        <v>Top</v>
      </c>
      <c r="I154">
        <v>23</v>
      </c>
      <c r="K154">
        <f t="shared" si="25"/>
        <v>124</v>
      </c>
      <c r="L154" s="1">
        <f t="shared" si="29"/>
        <v>42465</v>
      </c>
      <c r="M154">
        <f t="shared" si="22"/>
        <v>-6</v>
      </c>
      <c r="N154">
        <f t="shared" si="26"/>
        <v>173</v>
      </c>
      <c r="P154">
        <f t="shared" si="27"/>
        <v>153</v>
      </c>
      <c r="Q154" s="1">
        <f t="shared" si="28"/>
        <v>42360</v>
      </c>
      <c r="R154">
        <f t="shared" si="30"/>
        <v>29</v>
      </c>
    </row>
    <row r="155" spans="1:18" x14ac:dyDescent="0.2">
      <c r="A155" t="s">
        <v>210</v>
      </c>
      <c r="B155">
        <v>154</v>
      </c>
      <c r="C155">
        <v>154</v>
      </c>
      <c r="D155">
        <v>181</v>
      </c>
      <c r="E155">
        <v>191</v>
      </c>
      <c r="F155">
        <v>211</v>
      </c>
      <c r="G155">
        <f t="shared" si="23"/>
        <v>-57</v>
      </c>
      <c r="H155" t="str">
        <f t="shared" si="24"/>
        <v>Top</v>
      </c>
      <c r="I155">
        <v>-57</v>
      </c>
      <c r="K155">
        <f t="shared" si="25"/>
        <v>154</v>
      </c>
      <c r="L155" s="1">
        <f t="shared" si="29"/>
        <v>42360</v>
      </c>
      <c r="M155">
        <f t="shared" si="22"/>
        <v>-57</v>
      </c>
      <c r="N155">
        <f t="shared" si="26"/>
        <v>276</v>
      </c>
      <c r="P155">
        <f t="shared" si="27"/>
        <v>211</v>
      </c>
      <c r="Q155" s="1">
        <f t="shared" si="28"/>
        <v>42641</v>
      </c>
      <c r="R155">
        <f t="shared" si="30"/>
        <v>-57</v>
      </c>
    </row>
    <row r="156" spans="1:18" x14ac:dyDescent="0.2">
      <c r="A156" t="s">
        <v>201</v>
      </c>
      <c r="B156">
        <v>155</v>
      </c>
      <c r="C156">
        <v>155</v>
      </c>
      <c r="D156">
        <v>189</v>
      </c>
      <c r="E156">
        <v>201</v>
      </c>
      <c r="F156">
        <v>202</v>
      </c>
      <c r="G156">
        <f t="shared" si="23"/>
        <v>-47</v>
      </c>
      <c r="H156" t="str">
        <f t="shared" si="24"/>
        <v>Top</v>
      </c>
      <c r="I156">
        <v>-47</v>
      </c>
      <c r="K156">
        <f t="shared" si="25"/>
        <v>155</v>
      </c>
      <c r="L156" s="1">
        <f t="shared" si="29"/>
        <v>42360</v>
      </c>
      <c r="M156">
        <f t="shared" si="22"/>
        <v>-47</v>
      </c>
      <c r="N156">
        <f t="shared" si="26"/>
        <v>276</v>
      </c>
      <c r="P156">
        <f t="shared" si="27"/>
        <v>202</v>
      </c>
      <c r="Q156" s="1">
        <f t="shared" si="28"/>
        <v>42641</v>
      </c>
      <c r="R156">
        <f t="shared" si="30"/>
        <v>-47</v>
      </c>
    </row>
    <row r="157" spans="1:18" x14ac:dyDescent="0.2">
      <c r="A157" t="s">
        <v>161</v>
      </c>
      <c r="B157">
        <v>156</v>
      </c>
      <c r="C157">
        <v>149</v>
      </c>
      <c r="D157">
        <v>139</v>
      </c>
      <c r="E157">
        <v>152</v>
      </c>
      <c r="F157">
        <v>162</v>
      </c>
      <c r="G157">
        <f t="shared" si="23"/>
        <v>-6</v>
      </c>
      <c r="H157" t="str">
        <f t="shared" si="24"/>
        <v>Top</v>
      </c>
      <c r="I157">
        <v>-6</v>
      </c>
      <c r="K157">
        <f t="shared" si="25"/>
        <v>139</v>
      </c>
      <c r="L157" s="1">
        <f t="shared" si="29"/>
        <v>42465</v>
      </c>
      <c r="M157">
        <f t="shared" si="22"/>
        <v>-23</v>
      </c>
      <c r="N157">
        <f t="shared" si="26"/>
        <v>173</v>
      </c>
      <c r="P157">
        <f t="shared" si="27"/>
        <v>162</v>
      </c>
      <c r="Q157" s="1">
        <f t="shared" si="28"/>
        <v>42641</v>
      </c>
      <c r="R157">
        <f t="shared" si="30"/>
        <v>-23</v>
      </c>
    </row>
    <row r="158" spans="1:18" x14ac:dyDescent="0.2">
      <c r="A158" t="s">
        <v>203</v>
      </c>
      <c r="B158">
        <v>157</v>
      </c>
      <c r="C158">
        <v>161</v>
      </c>
      <c r="D158">
        <v>180</v>
      </c>
      <c r="E158">
        <v>196</v>
      </c>
      <c r="F158">
        <v>204</v>
      </c>
      <c r="G158">
        <f t="shared" si="23"/>
        <v>-47</v>
      </c>
      <c r="H158" t="str">
        <f t="shared" si="24"/>
        <v>Top</v>
      </c>
      <c r="I158">
        <v>-47</v>
      </c>
      <c r="K158">
        <f t="shared" si="25"/>
        <v>157</v>
      </c>
      <c r="L158" s="1">
        <f t="shared" si="29"/>
        <v>42360</v>
      </c>
      <c r="M158">
        <f t="shared" si="22"/>
        <v>-47</v>
      </c>
      <c r="N158">
        <f t="shared" si="26"/>
        <v>276</v>
      </c>
      <c r="P158">
        <f t="shared" si="27"/>
        <v>204</v>
      </c>
      <c r="Q158" s="1">
        <f t="shared" si="28"/>
        <v>42641</v>
      </c>
      <c r="R158">
        <f t="shared" si="30"/>
        <v>-47</v>
      </c>
    </row>
    <row r="159" spans="1:18" x14ac:dyDescent="0.2">
      <c r="A159" t="s">
        <v>163</v>
      </c>
      <c r="B159">
        <v>158</v>
      </c>
      <c r="C159">
        <v>172</v>
      </c>
      <c r="D159">
        <v>157</v>
      </c>
      <c r="E159">
        <v>161</v>
      </c>
      <c r="F159">
        <v>164</v>
      </c>
      <c r="G159">
        <f t="shared" si="23"/>
        <v>-6</v>
      </c>
      <c r="H159" t="str">
        <f t="shared" si="24"/>
        <v>Top</v>
      </c>
      <c r="I159">
        <v>-6</v>
      </c>
      <c r="K159">
        <f t="shared" si="25"/>
        <v>157</v>
      </c>
      <c r="L159" s="1">
        <f t="shared" si="29"/>
        <v>42465</v>
      </c>
      <c r="M159">
        <f t="shared" si="22"/>
        <v>-7</v>
      </c>
      <c r="N159">
        <f t="shared" si="26"/>
        <v>173</v>
      </c>
      <c r="P159">
        <f t="shared" si="27"/>
        <v>172</v>
      </c>
      <c r="Q159" s="1">
        <f t="shared" si="28"/>
        <v>42392</v>
      </c>
      <c r="R159">
        <f t="shared" si="30"/>
        <v>15</v>
      </c>
    </row>
    <row r="160" spans="1:18" x14ac:dyDescent="0.2">
      <c r="A160" t="s">
        <v>204</v>
      </c>
      <c r="B160">
        <v>159</v>
      </c>
      <c r="C160">
        <v>162</v>
      </c>
      <c r="D160">
        <v>190</v>
      </c>
      <c r="E160">
        <v>204</v>
      </c>
      <c r="F160">
        <v>205</v>
      </c>
      <c r="G160">
        <f t="shared" si="23"/>
        <v>-46</v>
      </c>
      <c r="H160" t="str">
        <f t="shared" si="24"/>
        <v>Top</v>
      </c>
      <c r="I160">
        <v>-46</v>
      </c>
      <c r="K160">
        <f t="shared" si="25"/>
        <v>159</v>
      </c>
      <c r="L160" s="1">
        <f t="shared" si="29"/>
        <v>42360</v>
      </c>
      <c r="M160">
        <f t="shared" si="22"/>
        <v>-46</v>
      </c>
      <c r="N160">
        <f t="shared" si="26"/>
        <v>276</v>
      </c>
      <c r="P160">
        <f t="shared" si="27"/>
        <v>205</v>
      </c>
      <c r="Q160" s="1">
        <f t="shared" si="28"/>
        <v>42641</v>
      </c>
      <c r="R160">
        <f t="shared" si="30"/>
        <v>-46</v>
      </c>
    </row>
    <row r="161" spans="1:18" x14ac:dyDescent="0.2">
      <c r="A161" t="s">
        <v>181</v>
      </c>
      <c r="B161">
        <v>160</v>
      </c>
      <c r="C161">
        <v>164</v>
      </c>
      <c r="D161">
        <v>158</v>
      </c>
      <c r="E161">
        <v>169</v>
      </c>
      <c r="F161">
        <v>182</v>
      </c>
      <c r="G161">
        <f t="shared" si="23"/>
        <v>-22</v>
      </c>
      <c r="H161" t="str">
        <f t="shared" si="24"/>
        <v>Top</v>
      </c>
      <c r="I161">
        <v>-22</v>
      </c>
      <c r="K161">
        <f t="shared" si="25"/>
        <v>158</v>
      </c>
      <c r="L161" s="1">
        <f t="shared" si="29"/>
        <v>42465</v>
      </c>
      <c r="M161">
        <f t="shared" si="22"/>
        <v>-24</v>
      </c>
      <c r="N161">
        <f t="shared" si="26"/>
        <v>173</v>
      </c>
      <c r="P161">
        <f t="shared" si="27"/>
        <v>182</v>
      </c>
      <c r="Q161" s="1">
        <f t="shared" si="28"/>
        <v>42641</v>
      </c>
      <c r="R161">
        <f t="shared" si="30"/>
        <v>-24</v>
      </c>
    </row>
    <row r="162" spans="1:18" x14ac:dyDescent="0.2">
      <c r="A162" t="s">
        <v>226</v>
      </c>
      <c r="B162">
        <v>161</v>
      </c>
      <c r="C162">
        <v>166</v>
      </c>
      <c r="D162">
        <v>192</v>
      </c>
      <c r="E162">
        <v>211</v>
      </c>
      <c r="F162">
        <v>227</v>
      </c>
      <c r="G162">
        <f t="shared" si="23"/>
        <v>-66</v>
      </c>
      <c r="H162" t="str">
        <f t="shared" si="24"/>
        <v>Top</v>
      </c>
      <c r="I162">
        <v>-66</v>
      </c>
      <c r="K162">
        <f t="shared" si="25"/>
        <v>161</v>
      </c>
      <c r="L162" s="1">
        <f t="shared" si="29"/>
        <v>42360</v>
      </c>
      <c r="M162">
        <f t="shared" si="22"/>
        <v>-66</v>
      </c>
      <c r="N162">
        <f t="shared" si="26"/>
        <v>276</v>
      </c>
      <c r="P162">
        <f t="shared" si="27"/>
        <v>227</v>
      </c>
      <c r="Q162" s="1">
        <f t="shared" si="28"/>
        <v>42641</v>
      </c>
      <c r="R162">
        <f t="shared" si="30"/>
        <v>-66</v>
      </c>
    </row>
    <row r="163" spans="1:18" x14ac:dyDescent="0.2">
      <c r="A163" t="s">
        <v>233</v>
      </c>
      <c r="B163">
        <v>162</v>
      </c>
      <c r="C163">
        <v>167</v>
      </c>
      <c r="D163">
        <v>191</v>
      </c>
      <c r="E163">
        <v>208</v>
      </c>
      <c r="F163">
        <v>234</v>
      </c>
      <c r="G163">
        <f t="shared" si="23"/>
        <v>-72</v>
      </c>
      <c r="H163" t="str">
        <f t="shared" si="24"/>
        <v>Top</v>
      </c>
      <c r="I163">
        <v>-72</v>
      </c>
      <c r="K163">
        <f t="shared" si="25"/>
        <v>162</v>
      </c>
      <c r="L163" s="1">
        <f t="shared" si="29"/>
        <v>42360</v>
      </c>
      <c r="M163">
        <f t="shared" si="22"/>
        <v>-72</v>
      </c>
      <c r="N163">
        <f t="shared" si="26"/>
        <v>276</v>
      </c>
      <c r="P163">
        <f t="shared" si="27"/>
        <v>234</v>
      </c>
      <c r="Q163" s="1">
        <f t="shared" si="28"/>
        <v>42641</v>
      </c>
      <c r="R163">
        <f t="shared" si="30"/>
        <v>-72</v>
      </c>
    </row>
    <row r="164" spans="1:18" x14ac:dyDescent="0.2">
      <c r="A164" t="s">
        <v>88</v>
      </c>
      <c r="B164">
        <v>163</v>
      </c>
      <c r="C164">
        <v>106</v>
      </c>
      <c r="D164">
        <v>116</v>
      </c>
      <c r="E164">
        <v>117</v>
      </c>
      <c r="F164">
        <v>89</v>
      </c>
      <c r="G164">
        <f t="shared" si="23"/>
        <v>74</v>
      </c>
      <c r="H164" t="str">
        <f t="shared" si="24"/>
        <v>Top</v>
      </c>
      <c r="I164">
        <v>74</v>
      </c>
      <c r="K164">
        <f t="shared" si="25"/>
        <v>89</v>
      </c>
      <c r="L164" s="1">
        <f t="shared" si="29"/>
        <v>42641</v>
      </c>
      <c r="M164">
        <f t="shared" ref="M164:M227" si="31">IF(F164&lt;1,-251,K164-F164)</f>
        <v>0</v>
      </c>
      <c r="N164">
        <f t="shared" si="26"/>
        <v>0</v>
      </c>
      <c r="P164">
        <f t="shared" si="27"/>
        <v>163</v>
      </c>
      <c r="Q164" s="1">
        <f t="shared" si="28"/>
        <v>42360</v>
      </c>
      <c r="R164">
        <f t="shared" si="30"/>
        <v>74</v>
      </c>
    </row>
    <row r="165" spans="1:18" x14ac:dyDescent="0.2">
      <c r="A165" t="s">
        <v>224</v>
      </c>
      <c r="B165">
        <v>164</v>
      </c>
      <c r="C165">
        <v>173</v>
      </c>
      <c r="D165">
        <v>194</v>
      </c>
      <c r="E165">
        <v>213</v>
      </c>
      <c r="F165">
        <v>225</v>
      </c>
      <c r="G165">
        <f t="shared" si="23"/>
        <v>-61</v>
      </c>
      <c r="H165" t="str">
        <f t="shared" si="24"/>
        <v>Top</v>
      </c>
      <c r="I165">
        <v>-61</v>
      </c>
      <c r="K165">
        <f t="shared" si="25"/>
        <v>164</v>
      </c>
      <c r="L165" s="1">
        <f t="shared" si="29"/>
        <v>42360</v>
      </c>
      <c r="M165">
        <f t="shared" si="31"/>
        <v>-61</v>
      </c>
      <c r="N165">
        <f t="shared" si="26"/>
        <v>276</v>
      </c>
      <c r="P165">
        <f t="shared" si="27"/>
        <v>225</v>
      </c>
      <c r="Q165" s="1">
        <f t="shared" si="28"/>
        <v>42641</v>
      </c>
      <c r="R165">
        <f t="shared" si="30"/>
        <v>-61</v>
      </c>
    </row>
    <row r="166" spans="1:18" x14ac:dyDescent="0.2">
      <c r="A166" t="s">
        <v>227</v>
      </c>
      <c r="B166">
        <v>165</v>
      </c>
      <c r="C166">
        <v>158</v>
      </c>
      <c r="D166">
        <v>184</v>
      </c>
      <c r="E166">
        <v>229</v>
      </c>
      <c r="F166">
        <v>228</v>
      </c>
      <c r="G166">
        <f t="shared" si="23"/>
        <v>-63</v>
      </c>
      <c r="H166" t="str">
        <f t="shared" si="24"/>
        <v>Top</v>
      </c>
      <c r="I166">
        <v>-63</v>
      </c>
      <c r="K166">
        <f t="shared" si="25"/>
        <v>158</v>
      </c>
      <c r="L166" s="1">
        <f t="shared" si="29"/>
        <v>42392</v>
      </c>
      <c r="M166">
        <f t="shared" si="31"/>
        <v>-70</v>
      </c>
      <c r="N166">
        <f t="shared" si="26"/>
        <v>245</v>
      </c>
      <c r="P166">
        <f t="shared" si="27"/>
        <v>229</v>
      </c>
      <c r="Q166" s="1">
        <f t="shared" si="28"/>
        <v>42523</v>
      </c>
      <c r="R166">
        <f t="shared" si="30"/>
        <v>-71</v>
      </c>
    </row>
    <row r="167" spans="1:18" x14ac:dyDescent="0.2">
      <c r="A167" t="s">
        <v>215</v>
      </c>
      <c r="B167">
        <v>166</v>
      </c>
      <c r="C167">
        <v>174</v>
      </c>
      <c r="D167">
        <v>195</v>
      </c>
      <c r="E167">
        <v>216</v>
      </c>
      <c r="F167">
        <v>216</v>
      </c>
      <c r="G167">
        <f t="shared" si="23"/>
        <v>-50</v>
      </c>
      <c r="H167" t="str">
        <f t="shared" si="24"/>
        <v>Top</v>
      </c>
      <c r="I167">
        <v>-50</v>
      </c>
      <c r="K167">
        <f t="shared" si="25"/>
        <v>166</v>
      </c>
      <c r="L167" s="1">
        <f t="shared" si="29"/>
        <v>42360</v>
      </c>
      <c r="M167">
        <f t="shared" si="31"/>
        <v>-50</v>
      </c>
      <c r="N167">
        <f t="shared" si="26"/>
        <v>276</v>
      </c>
      <c r="P167">
        <f t="shared" si="27"/>
        <v>216</v>
      </c>
      <c r="Q167" s="1">
        <f t="shared" si="28"/>
        <v>42523</v>
      </c>
      <c r="R167">
        <f t="shared" si="30"/>
        <v>-50</v>
      </c>
    </row>
    <row r="168" spans="1:18" x14ac:dyDescent="0.2">
      <c r="A168" t="s">
        <v>184</v>
      </c>
      <c r="B168">
        <v>167</v>
      </c>
      <c r="C168">
        <v>184</v>
      </c>
      <c r="D168">
        <v>225</v>
      </c>
      <c r="E168">
        <v>193</v>
      </c>
      <c r="F168">
        <v>185</v>
      </c>
      <c r="G168">
        <f t="shared" si="23"/>
        <v>-18</v>
      </c>
      <c r="H168" t="str">
        <f t="shared" si="24"/>
        <v>Top</v>
      </c>
      <c r="I168">
        <v>-18</v>
      </c>
      <c r="K168">
        <f t="shared" si="25"/>
        <v>167</v>
      </c>
      <c r="L168" s="1">
        <f t="shared" si="29"/>
        <v>42360</v>
      </c>
      <c r="M168">
        <f t="shared" si="31"/>
        <v>-18</v>
      </c>
      <c r="N168">
        <f t="shared" si="26"/>
        <v>276</v>
      </c>
      <c r="P168">
        <f t="shared" si="27"/>
        <v>225</v>
      </c>
      <c r="Q168" s="1">
        <f t="shared" si="28"/>
        <v>42465</v>
      </c>
      <c r="R168">
        <f t="shared" si="30"/>
        <v>-58</v>
      </c>
    </row>
    <row r="169" spans="1:18" x14ac:dyDescent="0.2">
      <c r="A169" t="s">
        <v>158</v>
      </c>
      <c r="B169">
        <v>168</v>
      </c>
      <c r="C169">
        <v>176</v>
      </c>
      <c r="D169">
        <v>176</v>
      </c>
      <c r="E169">
        <v>150</v>
      </c>
      <c r="F169">
        <v>159</v>
      </c>
      <c r="G169">
        <f t="shared" si="23"/>
        <v>9</v>
      </c>
      <c r="H169" t="str">
        <f t="shared" si="24"/>
        <v>Top</v>
      </c>
      <c r="I169">
        <v>9</v>
      </c>
      <c r="K169">
        <f t="shared" si="25"/>
        <v>150</v>
      </c>
      <c r="L169" s="1">
        <f t="shared" si="29"/>
        <v>42523</v>
      </c>
      <c r="M169">
        <f t="shared" si="31"/>
        <v>-9</v>
      </c>
      <c r="N169">
        <f t="shared" si="26"/>
        <v>116</v>
      </c>
      <c r="P169">
        <f t="shared" si="27"/>
        <v>176</v>
      </c>
      <c r="Q169" s="1">
        <f t="shared" si="28"/>
        <v>42392</v>
      </c>
      <c r="R169">
        <f t="shared" si="30"/>
        <v>26</v>
      </c>
    </row>
    <row r="170" spans="1:18" x14ac:dyDescent="0.2">
      <c r="A170" t="s">
        <v>193</v>
      </c>
      <c r="B170">
        <v>169</v>
      </c>
      <c r="C170">
        <v>178</v>
      </c>
      <c r="D170">
        <v>183</v>
      </c>
      <c r="E170">
        <v>197</v>
      </c>
      <c r="F170">
        <v>194</v>
      </c>
      <c r="G170">
        <f t="shared" si="23"/>
        <v>-25</v>
      </c>
      <c r="H170" t="str">
        <f t="shared" si="24"/>
        <v>Top</v>
      </c>
      <c r="I170">
        <v>-25</v>
      </c>
      <c r="K170">
        <f t="shared" si="25"/>
        <v>169</v>
      </c>
      <c r="L170" s="1">
        <f t="shared" si="29"/>
        <v>42360</v>
      </c>
      <c r="M170">
        <f t="shared" si="31"/>
        <v>-25</v>
      </c>
      <c r="N170">
        <f t="shared" si="26"/>
        <v>276</v>
      </c>
      <c r="P170">
        <f t="shared" si="27"/>
        <v>197</v>
      </c>
      <c r="Q170" s="1">
        <f t="shared" si="28"/>
        <v>42523</v>
      </c>
      <c r="R170">
        <f t="shared" si="30"/>
        <v>-28</v>
      </c>
    </row>
    <row r="171" spans="1:18" x14ac:dyDescent="0.2">
      <c r="A171" t="s">
        <v>232</v>
      </c>
      <c r="B171">
        <v>170</v>
      </c>
      <c r="C171">
        <v>187</v>
      </c>
      <c r="D171">
        <v>214</v>
      </c>
      <c r="E171">
        <v>218</v>
      </c>
      <c r="F171">
        <v>233</v>
      </c>
      <c r="G171">
        <f t="shared" si="23"/>
        <v>-63</v>
      </c>
      <c r="H171" t="str">
        <f t="shared" si="24"/>
        <v>Top</v>
      </c>
      <c r="I171">
        <v>-63</v>
      </c>
      <c r="K171">
        <f t="shared" si="25"/>
        <v>170</v>
      </c>
      <c r="L171" s="1">
        <f t="shared" si="29"/>
        <v>42360</v>
      </c>
      <c r="M171">
        <f t="shared" si="31"/>
        <v>-63</v>
      </c>
      <c r="N171">
        <f t="shared" si="26"/>
        <v>276</v>
      </c>
      <c r="P171">
        <f t="shared" si="27"/>
        <v>233</v>
      </c>
      <c r="Q171" s="1">
        <f t="shared" si="28"/>
        <v>42641</v>
      </c>
      <c r="R171">
        <f t="shared" si="30"/>
        <v>-63</v>
      </c>
    </row>
    <row r="172" spans="1:18" x14ac:dyDescent="0.2">
      <c r="A172" t="s">
        <v>260</v>
      </c>
      <c r="B172">
        <v>171</v>
      </c>
      <c r="C172">
        <v>160</v>
      </c>
      <c r="D172">
        <v>200</v>
      </c>
      <c r="E172">
        <v>132</v>
      </c>
      <c r="F172">
        <v>260</v>
      </c>
      <c r="G172">
        <f t="shared" si="23"/>
        <v>-89</v>
      </c>
      <c r="H172" t="str">
        <f t="shared" si="24"/>
        <v>Top</v>
      </c>
      <c r="K172">
        <f t="shared" si="25"/>
        <v>132</v>
      </c>
      <c r="L172" s="1">
        <f t="shared" si="29"/>
        <v>42523</v>
      </c>
      <c r="M172">
        <f t="shared" si="31"/>
        <v>-128</v>
      </c>
      <c r="N172">
        <f>DAYS360(L172,$E$1)</f>
        <v>0</v>
      </c>
      <c r="P172">
        <f t="shared" si="27"/>
        <v>260</v>
      </c>
      <c r="Q172" s="1">
        <f t="shared" si="28"/>
        <v>42641</v>
      </c>
      <c r="R172">
        <f t="shared" si="30"/>
        <v>-128</v>
      </c>
    </row>
    <row r="173" spans="1:18" x14ac:dyDescent="0.2">
      <c r="A173" t="s">
        <v>261</v>
      </c>
      <c r="B173">
        <v>172</v>
      </c>
      <c r="C173">
        <v>180</v>
      </c>
      <c r="D173">
        <v>199</v>
      </c>
      <c r="E173">
        <v>222</v>
      </c>
      <c r="F173">
        <v>260</v>
      </c>
      <c r="G173">
        <f t="shared" si="23"/>
        <v>-88</v>
      </c>
      <c r="H173" t="str">
        <f t="shared" si="24"/>
        <v>Top</v>
      </c>
      <c r="K173">
        <f t="shared" si="25"/>
        <v>172</v>
      </c>
      <c r="L173" s="1">
        <f t="shared" si="29"/>
        <v>42360</v>
      </c>
      <c r="M173">
        <f t="shared" si="31"/>
        <v>-88</v>
      </c>
      <c r="N173">
        <f>DAYS360(L173,$E$1)</f>
        <v>160</v>
      </c>
      <c r="P173">
        <f t="shared" si="27"/>
        <v>260</v>
      </c>
      <c r="Q173" s="1">
        <f t="shared" si="28"/>
        <v>42641</v>
      </c>
      <c r="R173">
        <f t="shared" si="30"/>
        <v>-88</v>
      </c>
    </row>
    <row r="174" spans="1:18" x14ac:dyDescent="0.2">
      <c r="A174" t="s">
        <v>218</v>
      </c>
      <c r="B174">
        <v>173</v>
      </c>
      <c r="C174">
        <v>181</v>
      </c>
      <c r="D174">
        <v>201</v>
      </c>
      <c r="E174">
        <v>224</v>
      </c>
      <c r="F174">
        <v>219</v>
      </c>
      <c r="G174">
        <f t="shared" si="23"/>
        <v>-46</v>
      </c>
      <c r="H174" t="str">
        <f t="shared" si="24"/>
        <v>Top</v>
      </c>
      <c r="I174">
        <v>-46</v>
      </c>
      <c r="K174">
        <f t="shared" si="25"/>
        <v>173</v>
      </c>
      <c r="L174" s="1">
        <f t="shared" si="29"/>
        <v>42360</v>
      </c>
      <c r="M174">
        <f t="shared" si="31"/>
        <v>-46</v>
      </c>
      <c r="N174">
        <f t="shared" si="26"/>
        <v>276</v>
      </c>
      <c r="P174">
        <f t="shared" si="27"/>
        <v>224</v>
      </c>
      <c r="Q174" s="1">
        <f t="shared" si="28"/>
        <v>42523</v>
      </c>
      <c r="R174">
        <f t="shared" si="30"/>
        <v>-51</v>
      </c>
    </row>
    <row r="175" spans="1:18" x14ac:dyDescent="0.2">
      <c r="A175" t="s">
        <v>236</v>
      </c>
      <c r="B175">
        <v>174</v>
      </c>
      <c r="C175">
        <v>183</v>
      </c>
      <c r="D175">
        <v>203</v>
      </c>
      <c r="E175">
        <v>226</v>
      </c>
      <c r="F175">
        <v>237</v>
      </c>
      <c r="G175">
        <f t="shared" si="23"/>
        <v>-63</v>
      </c>
      <c r="H175" t="str">
        <f t="shared" si="24"/>
        <v>Top</v>
      </c>
      <c r="I175">
        <v>-63</v>
      </c>
      <c r="K175">
        <f t="shared" si="25"/>
        <v>174</v>
      </c>
      <c r="L175" s="1">
        <f t="shared" si="29"/>
        <v>42360</v>
      </c>
      <c r="M175">
        <f t="shared" si="31"/>
        <v>-63</v>
      </c>
      <c r="N175">
        <f t="shared" si="26"/>
        <v>276</v>
      </c>
      <c r="P175">
        <f t="shared" si="27"/>
        <v>237</v>
      </c>
      <c r="Q175" s="1">
        <f t="shared" si="28"/>
        <v>42641</v>
      </c>
      <c r="R175">
        <f t="shared" si="30"/>
        <v>-63</v>
      </c>
    </row>
    <row r="176" spans="1:18" x14ac:dyDescent="0.2">
      <c r="A176" t="s">
        <v>262</v>
      </c>
      <c r="B176">
        <v>175</v>
      </c>
      <c r="C176">
        <v>195</v>
      </c>
      <c r="D176">
        <v>210</v>
      </c>
      <c r="E176">
        <v>230</v>
      </c>
      <c r="F176">
        <v>260</v>
      </c>
      <c r="G176">
        <f t="shared" si="23"/>
        <v>-85</v>
      </c>
      <c r="H176" t="str">
        <f t="shared" si="24"/>
        <v>Top</v>
      </c>
      <c r="K176">
        <f t="shared" si="25"/>
        <v>175</v>
      </c>
      <c r="L176" s="1">
        <f t="shared" si="29"/>
        <v>42360</v>
      </c>
      <c r="M176">
        <f t="shared" si="31"/>
        <v>-85</v>
      </c>
      <c r="N176">
        <f>DAYS360(L176,$E$1)</f>
        <v>160</v>
      </c>
      <c r="P176">
        <f t="shared" si="27"/>
        <v>260</v>
      </c>
      <c r="Q176" s="1">
        <f t="shared" si="28"/>
        <v>42641</v>
      </c>
      <c r="R176">
        <f t="shared" si="30"/>
        <v>-85</v>
      </c>
    </row>
    <row r="177" spans="1:18" x14ac:dyDescent="0.2">
      <c r="A177" t="s">
        <v>263</v>
      </c>
      <c r="B177">
        <v>176</v>
      </c>
      <c r="C177">
        <v>236</v>
      </c>
      <c r="D177">
        <v>260</v>
      </c>
      <c r="E177">
        <v>260</v>
      </c>
      <c r="F177">
        <v>260</v>
      </c>
      <c r="G177">
        <f t="shared" si="23"/>
        <v>-84</v>
      </c>
      <c r="H177" t="str">
        <f t="shared" si="24"/>
        <v>Top</v>
      </c>
      <c r="K177">
        <f t="shared" si="25"/>
        <v>176</v>
      </c>
      <c r="L177" s="1">
        <f t="shared" si="29"/>
        <v>42360</v>
      </c>
      <c r="M177">
        <f t="shared" si="31"/>
        <v>-84</v>
      </c>
      <c r="N177">
        <f t="shared" si="26"/>
        <v>276</v>
      </c>
      <c r="P177">
        <f t="shared" si="27"/>
        <v>260</v>
      </c>
      <c r="Q177" s="1">
        <f t="shared" si="28"/>
        <v>42465</v>
      </c>
      <c r="R177">
        <f t="shared" si="30"/>
        <v>-84</v>
      </c>
    </row>
    <row r="178" spans="1:18" x14ac:dyDescent="0.2">
      <c r="A178" t="s">
        <v>225</v>
      </c>
      <c r="B178">
        <v>177</v>
      </c>
      <c r="C178">
        <v>260</v>
      </c>
      <c r="D178">
        <v>193</v>
      </c>
      <c r="E178">
        <v>210</v>
      </c>
      <c r="F178">
        <v>226</v>
      </c>
      <c r="G178">
        <f t="shared" si="23"/>
        <v>-49</v>
      </c>
      <c r="H178" t="str">
        <f t="shared" si="24"/>
        <v>Top</v>
      </c>
      <c r="I178">
        <v>-49</v>
      </c>
      <c r="K178">
        <f t="shared" si="25"/>
        <v>177</v>
      </c>
      <c r="L178" s="1">
        <f t="shared" si="29"/>
        <v>42360</v>
      </c>
      <c r="M178">
        <f t="shared" si="31"/>
        <v>-49</v>
      </c>
      <c r="N178">
        <f t="shared" si="26"/>
        <v>276</v>
      </c>
      <c r="P178">
        <f t="shared" si="27"/>
        <v>260</v>
      </c>
      <c r="Q178" s="1">
        <f t="shared" si="28"/>
        <v>42392</v>
      </c>
      <c r="R178">
        <f t="shared" si="30"/>
        <v>-83</v>
      </c>
    </row>
    <row r="179" spans="1:18" x14ac:dyDescent="0.2">
      <c r="A179" t="s">
        <v>241</v>
      </c>
      <c r="B179">
        <v>178</v>
      </c>
      <c r="C179">
        <v>188</v>
      </c>
      <c r="D179">
        <v>206</v>
      </c>
      <c r="E179">
        <v>231</v>
      </c>
      <c r="F179">
        <v>242</v>
      </c>
      <c r="G179">
        <f t="shared" si="23"/>
        <v>-64</v>
      </c>
      <c r="H179" t="str">
        <f t="shared" si="24"/>
        <v>Top</v>
      </c>
      <c r="I179">
        <v>-64</v>
      </c>
      <c r="K179">
        <f t="shared" si="25"/>
        <v>178</v>
      </c>
      <c r="L179" s="1">
        <f t="shared" si="29"/>
        <v>42360</v>
      </c>
      <c r="M179">
        <f t="shared" si="31"/>
        <v>-64</v>
      </c>
      <c r="N179">
        <f t="shared" si="26"/>
        <v>276</v>
      </c>
      <c r="P179">
        <f t="shared" si="27"/>
        <v>242</v>
      </c>
      <c r="Q179" s="1">
        <f t="shared" si="28"/>
        <v>42641</v>
      </c>
      <c r="R179">
        <f t="shared" si="30"/>
        <v>-64</v>
      </c>
    </row>
    <row r="180" spans="1:18" x14ac:dyDescent="0.2">
      <c r="A180" t="s">
        <v>264</v>
      </c>
      <c r="B180">
        <v>179</v>
      </c>
      <c r="C180">
        <v>170</v>
      </c>
      <c r="D180">
        <v>260</v>
      </c>
      <c r="E180">
        <v>260</v>
      </c>
      <c r="F180">
        <v>260</v>
      </c>
      <c r="G180">
        <f t="shared" si="23"/>
        <v>-81</v>
      </c>
      <c r="H180" t="str">
        <f t="shared" si="24"/>
        <v>Top</v>
      </c>
      <c r="K180">
        <f t="shared" si="25"/>
        <v>170</v>
      </c>
      <c r="L180" s="1">
        <f t="shared" si="29"/>
        <v>42392</v>
      </c>
      <c r="M180">
        <f t="shared" si="31"/>
        <v>-90</v>
      </c>
      <c r="N180">
        <f t="shared" si="26"/>
        <v>245</v>
      </c>
      <c r="P180">
        <f t="shared" si="27"/>
        <v>260</v>
      </c>
      <c r="Q180" s="1">
        <f t="shared" si="28"/>
        <v>42465</v>
      </c>
      <c r="R180">
        <f t="shared" si="30"/>
        <v>-90</v>
      </c>
    </row>
    <row r="181" spans="1:18" x14ac:dyDescent="0.2">
      <c r="A181" t="s">
        <v>213</v>
      </c>
      <c r="B181">
        <v>180</v>
      </c>
      <c r="C181">
        <v>190</v>
      </c>
      <c r="D181">
        <v>208</v>
      </c>
      <c r="E181">
        <v>207</v>
      </c>
      <c r="F181">
        <v>214</v>
      </c>
      <c r="G181">
        <f t="shared" si="23"/>
        <v>-34</v>
      </c>
      <c r="H181" t="str">
        <f t="shared" si="24"/>
        <v>Top</v>
      </c>
      <c r="I181">
        <v>-34</v>
      </c>
      <c r="K181">
        <f t="shared" si="25"/>
        <v>180</v>
      </c>
      <c r="L181" s="1">
        <f t="shared" si="29"/>
        <v>42360</v>
      </c>
      <c r="M181">
        <f t="shared" si="31"/>
        <v>-34</v>
      </c>
      <c r="N181">
        <f t="shared" si="26"/>
        <v>276</v>
      </c>
      <c r="P181">
        <f t="shared" si="27"/>
        <v>214</v>
      </c>
      <c r="Q181" s="1">
        <f t="shared" si="28"/>
        <v>42641</v>
      </c>
      <c r="R181">
        <f t="shared" si="30"/>
        <v>-34</v>
      </c>
    </row>
    <row r="182" spans="1:18" x14ac:dyDescent="0.2">
      <c r="A182" t="s">
        <v>240</v>
      </c>
      <c r="B182">
        <v>181</v>
      </c>
      <c r="C182">
        <v>191</v>
      </c>
      <c r="D182">
        <v>213</v>
      </c>
      <c r="E182">
        <v>221</v>
      </c>
      <c r="F182">
        <v>241</v>
      </c>
      <c r="G182">
        <f t="shared" si="23"/>
        <v>-60</v>
      </c>
      <c r="H182" t="str">
        <f t="shared" si="24"/>
        <v>Top</v>
      </c>
      <c r="I182">
        <v>-60</v>
      </c>
      <c r="K182">
        <f t="shared" si="25"/>
        <v>181</v>
      </c>
      <c r="L182" s="1">
        <f t="shared" si="29"/>
        <v>42360</v>
      </c>
      <c r="M182">
        <f t="shared" si="31"/>
        <v>-60</v>
      </c>
      <c r="N182">
        <f t="shared" si="26"/>
        <v>276</v>
      </c>
      <c r="P182">
        <f t="shared" si="27"/>
        <v>241</v>
      </c>
      <c r="Q182" s="1">
        <f t="shared" si="28"/>
        <v>42641</v>
      </c>
      <c r="R182">
        <f t="shared" si="30"/>
        <v>-60</v>
      </c>
    </row>
    <row r="183" spans="1:18" x14ac:dyDescent="0.2">
      <c r="A183" t="s">
        <v>244</v>
      </c>
      <c r="B183">
        <v>182</v>
      </c>
      <c r="C183">
        <v>194</v>
      </c>
      <c r="D183">
        <v>215</v>
      </c>
      <c r="E183">
        <v>234</v>
      </c>
      <c r="F183">
        <v>245</v>
      </c>
      <c r="G183">
        <f t="shared" si="23"/>
        <v>-63</v>
      </c>
      <c r="H183" t="str">
        <f t="shared" si="24"/>
        <v>Top</v>
      </c>
      <c r="I183">
        <v>-63</v>
      </c>
      <c r="K183">
        <f t="shared" si="25"/>
        <v>182</v>
      </c>
      <c r="L183" s="1">
        <f t="shared" si="29"/>
        <v>42360</v>
      </c>
      <c r="M183">
        <f t="shared" si="31"/>
        <v>-63</v>
      </c>
      <c r="N183">
        <f t="shared" si="26"/>
        <v>276</v>
      </c>
      <c r="P183">
        <f t="shared" si="27"/>
        <v>245</v>
      </c>
      <c r="Q183" s="1">
        <f t="shared" si="28"/>
        <v>42641</v>
      </c>
      <c r="R183">
        <f t="shared" si="30"/>
        <v>-63</v>
      </c>
    </row>
    <row r="184" spans="1:18" x14ac:dyDescent="0.2">
      <c r="A184" t="s">
        <v>265</v>
      </c>
      <c r="B184">
        <v>183</v>
      </c>
      <c r="C184">
        <v>192</v>
      </c>
      <c r="D184">
        <v>140</v>
      </c>
      <c r="E184">
        <v>129</v>
      </c>
      <c r="F184">
        <v>260</v>
      </c>
      <c r="G184">
        <f t="shared" si="23"/>
        <v>-77</v>
      </c>
      <c r="H184" t="str">
        <f t="shared" si="24"/>
        <v>Top</v>
      </c>
      <c r="K184">
        <f t="shared" si="25"/>
        <v>129</v>
      </c>
      <c r="L184" s="1">
        <f t="shared" si="29"/>
        <v>42523</v>
      </c>
      <c r="M184">
        <f t="shared" si="31"/>
        <v>-131</v>
      </c>
      <c r="N184">
        <f>DAYS360(L184,$E$1)</f>
        <v>0</v>
      </c>
      <c r="P184">
        <f t="shared" si="27"/>
        <v>260</v>
      </c>
      <c r="Q184" s="1">
        <f t="shared" si="28"/>
        <v>42641</v>
      </c>
      <c r="R184">
        <f t="shared" si="30"/>
        <v>-131</v>
      </c>
    </row>
    <row r="185" spans="1:18" x14ac:dyDescent="0.2">
      <c r="A185" t="s">
        <v>228</v>
      </c>
      <c r="B185">
        <v>184</v>
      </c>
      <c r="C185">
        <v>179</v>
      </c>
      <c r="D185">
        <v>196</v>
      </c>
      <c r="E185">
        <v>220</v>
      </c>
      <c r="F185">
        <v>229</v>
      </c>
      <c r="G185">
        <f t="shared" ref="G185:G248" si="32">IF(F185&gt;0,B185-F185,B185-251)</f>
        <v>-45</v>
      </c>
      <c r="H185" t="str">
        <f t="shared" si="24"/>
        <v>Top</v>
      </c>
      <c r="I185">
        <v>-45</v>
      </c>
      <c r="K185">
        <f t="shared" si="25"/>
        <v>179</v>
      </c>
      <c r="L185" s="1">
        <f t="shared" si="29"/>
        <v>42392</v>
      </c>
      <c r="M185">
        <f t="shared" si="31"/>
        <v>-50</v>
      </c>
      <c r="N185">
        <f t="shared" si="26"/>
        <v>245</v>
      </c>
      <c r="P185">
        <f t="shared" si="27"/>
        <v>229</v>
      </c>
      <c r="Q185" s="1">
        <f t="shared" si="28"/>
        <v>42641</v>
      </c>
      <c r="R185">
        <f t="shared" si="30"/>
        <v>-50</v>
      </c>
    </row>
    <row r="186" spans="1:18" x14ac:dyDescent="0.2">
      <c r="A186" t="s">
        <v>223</v>
      </c>
      <c r="B186">
        <v>185</v>
      </c>
      <c r="C186">
        <v>159</v>
      </c>
      <c r="D186">
        <v>179</v>
      </c>
      <c r="E186">
        <v>206</v>
      </c>
      <c r="F186">
        <v>224</v>
      </c>
      <c r="G186">
        <f t="shared" si="32"/>
        <v>-39</v>
      </c>
      <c r="H186" t="str">
        <f t="shared" si="24"/>
        <v>Top</v>
      </c>
      <c r="I186">
        <v>-39</v>
      </c>
      <c r="K186">
        <f t="shared" si="25"/>
        <v>159</v>
      </c>
      <c r="L186" s="1">
        <f t="shared" si="29"/>
        <v>42392</v>
      </c>
      <c r="M186">
        <f t="shared" si="31"/>
        <v>-65</v>
      </c>
      <c r="N186">
        <f t="shared" si="26"/>
        <v>245</v>
      </c>
      <c r="P186">
        <f t="shared" si="27"/>
        <v>224</v>
      </c>
      <c r="Q186" s="1">
        <f t="shared" si="28"/>
        <v>42641</v>
      </c>
      <c r="R186">
        <f t="shared" si="30"/>
        <v>-65</v>
      </c>
    </row>
    <row r="187" spans="1:18" x14ac:dyDescent="0.2">
      <c r="A187" t="s">
        <v>243</v>
      </c>
      <c r="B187">
        <v>186</v>
      </c>
      <c r="C187">
        <v>196</v>
      </c>
      <c r="D187">
        <v>216</v>
      </c>
      <c r="E187">
        <v>233</v>
      </c>
      <c r="F187">
        <v>244</v>
      </c>
      <c r="G187">
        <f t="shared" si="32"/>
        <v>-58</v>
      </c>
      <c r="H187" t="str">
        <f t="shared" si="24"/>
        <v>Top</v>
      </c>
      <c r="I187">
        <v>-58</v>
      </c>
      <c r="K187">
        <f t="shared" si="25"/>
        <v>186</v>
      </c>
      <c r="L187" s="1">
        <f t="shared" si="29"/>
        <v>42360</v>
      </c>
      <c r="M187">
        <f t="shared" si="31"/>
        <v>-58</v>
      </c>
      <c r="N187">
        <f t="shared" si="26"/>
        <v>276</v>
      </c>
      <c r="P187">
        <f t="shared" si="27"/>
        <v>244</v>
      </c>
      <c r="Q187" s="1">
        <f t="shared" si="28"/>
        <v>42641</v>
      </c>
      <c r="R187">
        <f t="shared" si="30"/>
        <v>-58</v>
      </c>
    </row>
    <row r="188" spans="1:18" x14ac:dyDescent="0.2">
      <c r="A188" t="s">
        <v>168</v>
      </c>
      <c r="B188">
        <v>187</v>
      </c>
      <c r="C188">
        <v>171</v>
      </c>
      <c r="D188">
        <v>175</v>
      </c>
      <c r="E188">
        <v>168</v>
      </c>
      <c r="F188">
        <v>169</v>
      </c>
      <c r="G188">
        <f t="shared" si="32"/>
        <v>18</v>
      </c>
      <c r="H188" t="str">
        <f t="shared" si="24"/>
        <v>Top</v>
      </c>
      <c r="I188">
        <v>18</v>
      </c>
      <c r="K188">
        <f t="shared" si="25"/>
        <v>168</v>
      </c>
      <c r="L188" s="1">
        <f t="shared" si="29"/>
        <v>42523</v>
      </c>
      <c r="M188">
        <f t="shared" si="31"/>
        <v>-1</v>
      </c>
      <c r="N188">
        <f t="shared" si="26"/>
        <v>116</v>
      </c>
      <c r="P188">
        <f t="shared" si="27"/>
        <v>187</v>
      </c>
      <c r="Q188" s="1">
        <f t="shared" si="28"/>
        <v>42360</v>
      </c>
      <c r="R188">
        <f t="shared" si="30"/>
        <v>19</v>
      </c>
    </row>
    <row r="189" spans="1:18" x14ac:dyDescent="0.2">
      <c r="A189" t="s">
        <v>266</v>
      </c>
      <c r="B189">
        <v>188</v>
      </c>
      <c r="C189">
        <v>260</v>
      </c>
      <c r="D189">
        <v>260</v>
      </c>
      <c r="E189">
        <v>260</v>
      </c>
      <c r="F189">
        <v>260</v>
      </c>
      <c r="G189">
        <f t="shared" si="32"/>
        <v>-72</v>
      </c>
      <c r="H189" t="str">
        <f t="shared" si="24"/>
        <v>Top</v>
      </c>
      <c r="K189">
        <f t="shared" si="25"/>
        <v>188</v>
      </c>
      <c r="L189" s="1">
        <f t="shared" si="29"/>
        <v>42360</v>
      </c>
      <c r="M189">
        <f t="shared" si="31"/>
        <v>-72</v>
      </c>
      <c r="N189">
        <f t="shared" si="26"/>
        <v>276</v>
      </c>
      <c r="P189">
        <f t="shared" si="27"/>
        <v>260</v>
      </c>
      <c r="Q189" s="1">
        <f t="shared" si="28"/>
        <v>42392</v>
      </c>
      <c r="R189">
        <f t="shared" si="30"/>
        <v>-72</v>
      </c>
    </row>
    <row r="190" spans="1:18" x14ac:dyDescent="0.2">
      <c r="A190" t="s">
        <v>221</v>
      </c>
      <c r="B190">
        <v>189</v>
      </c>
      <c r="C190">
        <v>200</v>
      </c>
      <c r="D190">
        <v>221</v>
      </c>
      <c r="E190">
        <v>225</v>
      </c>
      <c r="F190">
        <v>222</v>
      </c>
      <c r="G190">
        <f t="shared" si="32"/>
        <v>-33</v>
      </c>
      <c r="H190" t="str">
        <f t="shared" si="24"/>
        <v>Top</v>
      </c>
      <c r="I190">
        <v>-33</v>
      </c>
      <c r="K190">
        <f t="shared" si="25"/>
        <v>189</v>
      </c>
      <c r="L190" s="1">
        <f t="shared" si="29"/>
        <v>42360</v>
      </c>
      <c r="M190">
        <f t="shared" si="31"/>
        <v>-33</v>
      </c>
      <c r="N190">
        <f t="shared" si="26"/>
        <v>276</v>
      </c>
      <c r="P190">
        <f t="shared" si="27"/>
        <v>225</v>
      </c>
      <c r="Q190" s="1">
        <f t="shared" si="28"/>
        <v>42523</v>
      </c>
      <c r="R190">
        <f t="shared" si="30"/>
        <v>-36</v>
      </c>
    </row>
    <row r="191" spans="1:18" x14ac:dyDescent="0.2">
      <c r="A191" t="s">
        <v>267</v>
      </c>
      <c r="B191">
        <v>190</v>
      </c>
      <c r="C191">
        <v>201</v>
      </c>
      <c r="D191">
        <v>234</v>
      </c>
      <c r="E191">
        <v>250</v>
      </c>
      <c r="F191">
        <v>260</v>
      </c>
      <c r="G191">
        <f t="shared" si="32"/>
        <v>-70</v>
      </c>
      <c r="H191" t="str">
        <f t="shared" si="24"/>
        <v>Top</v>
      </c>
      <c r="K191">
        <f t="shared" si="25"/>
        <v>190</v>
      </c>
      <c r="L191" s="1">
        <f t="shared" si="29"/>
        <v>42360</v>
      </c>
      <c r="M191">
        <f t="shared" si="31"/>
        <v>-70</v>
      </c>
      <c r="N191">
        <f>DAYS360(L191,$E$1)</f>
        <v>160</v>
      </c>
      <c r="P191">
        <f t="shared" si="27"/>
        <v>260</v>
      </c>
      <c r="Q191" s="1">
        <f t="shared" si="28"/>
        <v>42641</v>
      </c>
      <c r="R191">
        <f t="shared" si="30"/>
        <v>-70</v>
      </c>
    </row>
    <row r="192" spans="1:18" x14ac:dyDescent="0.2">
      <c r="A192" t="s">
        <v>268</v>
      </c>
      <c r="B192">
        <v>191</v>
      </c>
      <c r="C192">
        <v>202</v>
      </c>
      <c r="D192">
        <v>223</v>
      </c>
      <c r="E192">
        <v>239</v>
      </c>
      <c r="F192">
        <v>260</v>
      </c>
      <c r="G192">
        <f t="shared" si="32"/>
        <v>-69</v>
      </c>
      <c r="H192" t="str">
        <f t="shared" si="24"/>
        <v>Top</v>
      </c>
      <c r="K192">
        <f t="shared" si="25"/>
        <v>191</v>
      </c>
      <c r="L192" s="1">
        <f t="shared" si="29"/>
        <v>42360</v>
      </c>
      <c r="M192">
        <f t="shared" si="31"/>
        <v>-69</v>
      </c>
      <c r="N192">
        <f>DAYS360(L192,$E$1)</f>
        <v>160</v>
      </c>
      <c r="P192">
        <f t="shared" si="27"/>
        <v>260</v>
      </c>
      <c r="Q192" s="1">
        <f t="shared" si="28"/>
        <v>42641</v>
      </c>
      <c r="R192">
        <f t="shared" si="30"/>
        <v>-69</v>
      </c>
    </row>
    <row r="193" spans="1:18" x14ac:dyDescent="0.2">
      <c r="A193" t="s">
        <v>269</v>
      </c>
      <c r="B193">
        <v>192</v>
      </c>
      <c r="C193">
        <v>177</v>
      </c>
      <c r="D193">
        <v>260</v>
      </c>
      <c r="E193">
        <v>260</v>
      </c>
      <c r="F193">
        <v>260</v>
      </c>
      <c r="G193">
        <f t="shared" si="32"/>
        <v>-68</v>
      </c>
      <c r="H193" t="str">
        <f t="shared" si="24"/>
        <v>Top</v>
      </c>
      <c r="K193">
        <f t="shared" si="25"/>
        <v>177</v>
      </c>
      <c r="L193" s="1">
        <f t="shared" si="29"/>
        <v>42392</v>
      </c>
      <c r="M193">
        <f t="shared" si="31"/>
        <v>-83</v>
      </c>
      <c r="N193">
        <f t="shared" si="26"/>
        <v>245</v>
      </c>
      <c r="P193">
        <f t="shared" si="27"/>
        <v>260</v>
      </c>
      <c r="Q193" s="1">
        <f t="shared" si="28"/>
        <v>42465</v>
      </c>
      <c r="R193">
        <f t="shared" si="30"/>
        <v>-83</v>
      </c>
    </row>
    <row r="194" spans="1:18" x14ac:dyDescent="0.2">
      <c r="A194" t="s">
        <v>270</v>
      </c>
      <c r="B194">
        <v>193</v>
      </c>
      <c r="C194">
        <v>203</v>
      </c>
      <c r="D194">
        <v>224</v>
      </c>
      <c r="E194">
        <v>240</v>
      </c>
      <c r="F194">
        <v>260</v>
      </c>
      <c r="G194">
        <f t="shared" si="32"/>
        <v>-67</v>
      </c>
      <c r="H194" t="str">
        <f t="shared" si="24"/>
        <v>Top</v>
      </c>
      <c r="K194">
        <f t="shared" si="25"/>
        <v>193</v>
      </c>
      <c r="L194" s="1">
        <f t="shared" si="29"/>
        <v>42360</v>
      </c>
      <c r="M194">
        <f t="shared" si="31"/>
        <v>-67</v>
      </c>
      <c r="N194">
        <f>DAYS360(L194,$E$1)</f>
        <v>160</v>
      </c>
      <c r="P194">
        <f t="shared" si="27"/>
        <v>260</v>
      </c>
      <c r="Q194" s="1">
        <f t="shared" si="28"/>
        <v>42641</v>
      </c>
      <c r="R194">
        <f t="shared" si="30"/>
        <v>-67</v>
      </c>
    </row>
    <row r="195" spans="1:18" x14ac:dyDescent="0.2">
      <c r="A195" t="s">
        <v>238</v>
      </c>
      <c r="B195">
        <v>194</v>
      </c>
      <c r="C195">
        <v>186</v>
      </c>
      <c r="D195">
        <v>204</v>
      </c>
      <c r="E195">
        <v>228</v>
      </c>
      <c r="F195">
        <v>239</v>
      </c>
      <c r="G195">
        <f t="shared" si="32"/>
        <v>-45</v>
      </c>
      <c r="H195" t="str">
        <f t="shared" ref="H195:H258" si="33">IF(F195&gt;0,"Top","Not Top")</f>
        <v>Top</v>
      </c>
      <c r="I195">
        <v>-45</v>
      </c>
      <c r="K195">
        <f t="shared" ref="K195:K258" si="34">MIN(B195:F195)</f>
        <v>186</v>
      </c>
      <c r="L195" s="1">
        <f t="shared" si="29"/>
        <v>42392</v>
      </c>
      <c r="M195">
        <f t="shared" si="31"/>
        <v>-53</v>
      </c>
      <c r="N195">
        <f t="shared" ref="N195:N258" si="35">DAYS360(L195,$F$1)</f>
        <v>245</v>
      </c>
      <c r="P195">
        <f t="shared" ref="P195:P258" si="36">MAX(B195:F195)</f>
        <v>239</v>
      </c>
      <c r="Q195" s="1">
        <f t="shared" si="28"/>
        <v>42641</v>
      </c>
      <c r="R195">
        <f t="shared" si="30"/>
        <v>-53</v>
      </c>
    </row>
    <row r="196" spans="1:18" x14ac:dyDescent="0.2">
      <c r="A196" t="s">
        <v>42</v>
      </c>
      <c r="B196">
        <v>195</v>
      </c>
      <c r="C196">
        <v>43</v>
      </c>
      <c r="D196">
        <v>64</v>
      </c>
      <c r="E196">
        <v>54</v>
      </c>
      <c r="F196">
        <v>43</v>
      </c>
      <c r="G196">
        <f t="shared" si="32"/>
        <v>152</v>
      </c>
      <c r="H196" t="str">
        <f t="shared" si="33"/>
        <v>Top</v>
      </c>
      <c r="I196">
        <v>152</v>
      </c>
      <c r="K196">
        <f t="shared" si="34"/>
        <v>43</v>
      </c>
      <c r="L196" s="1">
        <f t="shared" si="29"/>
        <v>42392</v>
      </c>
      <c r="M196">
        <f t="shared" si="31"/>
        <v>0</v>
      </c>
      <c r="N196">
        <f t="shared" si="35"/>
        <v>245</v>
      </c>
      <c r="P196">
        <f t="shared" si="36"/>
        <v>195</v>
      </c>
      <c r="Q196" s="1">
        <f t="shared" si="28"/>
        <v>42360</v>
      </c>
      <c r="R196">
        <f t="shared" si="30"/>
        <v>152</v>
      </c>
    </row>
    <row r="197" spans="1:18" x14ac:dyDescent="0.2">
      <c r="A197" t="s">
        <v>271</v>
      </c>
      <c r="B197">
        <v>196</v>
      </c>
      <c r="C197">
        <v>204</v>
      </c>
      <c r="D197">
        <v>227</v>
      </c>
      <c r="E197">
        <v>241</v>
      </c>
      <c r="F197">
        <v>260</v>
      </c>
      <c r="G197">
        <f t="shared" si="32"/>
        <v>-64</v>
      </c>
      <c r="H197" t="str">
        <f t="shared" si="33"/>
        <v>Top</v>
      </c>
      <c r="K197">
        <f t="shared" si="34"/>
        <v>196</v>
      </c>
      <c r="L197" s="1">
        <f t="shared" si="29"/>
        <v>42360</v>
      </c>
      <c r="M197">
        <f t="shared" si="31"/>
        <v>-64</v>
      </c>
      <c r="N197">
        <f>DAYS360(L197,$E$1)</f>
        <v>160</v>
      </c>
      <c r="P197">
        <f t="shared" si="36"/>
        <v>260</v>
      </c>
      <c r="Q197" s="1">
        <f t="shared" si="28"/>
        <v>42641</v>
      </c>
      <c r="R197">
        <f t="shared" si="30"/>
        <v>-64</v>
      </c>
    </row>
    <row r="198" spans="1:18" x14ac:dyDescent="0.2">
      <c r="A198" t="s">
        <v>272</v>
      </c>
      <c r="B198">
        <v>197</v>
      </c>
      <c r="C198">
        <v>206</v>
      </c>
      <c r="D198">
        <v>248</v>
      </c>
      <c r="E198">
        <v>245</v>
      </c>
      <c r="F198">
        <v>260</v>
      </c>
      <c r="G198">
        <f t="shared" si="32"/>
        <v>-63</v>
      </c>
      <c r="H198" t="str">
        <f t="shared" si="33"/>
        <v>Top</v>
      </c>
      <c r="K198">
        <f t="shared" si="34"/>
        <v>197</v>
      </c>
      <c r="L198" s="1">
        <f t="shared" si="29"/>
        <v>42360</v>
      </c>
      <c r="M198">
        <f t="shared" si="31"/>
        <v>-63</v>
      </c>
      <c r="N198">
        <f>DAYS360(L198,$E$1)</f>
        <v>160</v>
      </c>
      <c r="P198">
        <f t="shared" si="36"/>
        <v>260</v>
      </c>
      <c r="Q198" s="1">
        <f t="shared" si="28"/>
        <v>42641</v>
      </c>
      <c r="R198">
        <f t="shared" si="30"/>
        <v>-63</v>
      </c>
    </row>
    <row r="199" spans="1:18" x14ac:dyDescent="0.2">
      <c r="A199" t="s">
        <v>273</v>
      </c>
      <c r="B199">
        <v>198</v>
      </c>
      <c r="C199">
        <v>199</v>
      </c>
      <c r="D199">
        <v>226</v>
      </c>
      <c r="E199">
        <v>260</v>
      </c>
      <c r="F199">
        <v>260</v>
      </c>
      <c r="G199">
        <f t="shared" si="32"/>
        <v>-62</v>
      </c>
      <c r="H199" t="str">
        <f t="shared" si="33"/>
        <v>Top</v>
      </c>
      <c r="K199">
        <f t="shared" si="34"/>
        <v>198</v>
      </c>
      <c r="L199" s="1">
        <f t="shared" si="29"/>
        <v>42360</v>
      </c>
      <c r="M199">
        <f t="shared" si="31"/>
        <v>-62</v>
      </c>
      <c r="N199">
        <f t="shared" si="35"/>
        <v>276</v>
      </c>
      <c r="P199">
        <f t="shared" si="36"/>
        <v>260</v>
      </c>
      <c r="Q199" s="1">
        <f t="shared" si="28"/>
        <v>42523</v>
      </c>
      <c r="R199">
        <f t="shared" si="30"/>
        <v>-62</v>
      </c>
    </row>
    <row r="200" spans="1:18" x14ac:dyDescent="0.2">
      <c r="A200" t="s">
        <v>274</v>
      </c>
      <c r="B200">
        <v>199</v>
      </c>
      <c r="C200">
        <v>193</v>
      </c>
      <c r="D200">
        <v>205</v>
      </c>
      <c r="E200">
        <v>260</v>
      </c>
      <c r="F200">
        <v>260</v>
      </c>
      <c r="G200">
        <f t="shared" si="32"/>
        <v>-61</v>
      </c>
      <c r="H200" t="str">
        <f t="shared" si="33"/>
        <v>Top</v>
      </c>
      <c r="K200">
        <f t="shared" si="34"/>
        <v>193</v>
      </c>
      <c r="L200" s="1">
        <f t="shared" si="29"/>
        <v>42392</v>
      </c>
      <c r="M200">
        <f t="shared" si="31"/>
        <v>-67</v>
      </c>
      <c r="N200">
        <f t="shared" si="35"/>
        <v>245</v>
      </c>
      <c r="P200">
        <f t="shared" si="36"/>
        <v>260</v>
      </c>
      <c r="Q200" s="1">
        <f t="shared" ref="Q200:Q263" si="37">INDEX($B$1:$F$1,1,MATCH(P200,B200:F200,0))</f>
        <v>42523</v>
      </c>
      <c r="R200">
        <f t="shared" si="30"/>
        <v>-67</v>
      </c>
    </row>
    <row r="201" spans="1:18" x14ac:dyDescent="0.2">
      <c r="A201" t="s">
        <v>198</v>
      </c>
      <c r="B201">
        <v>200</v>
      </c>
      <c r="C201">
        <v>198</v>
      </c>
      <c r="D201">
        <v>212</v>
      </c>
      <c r="E201">
        <v>202</v>
      </c>
      <c r="F201">
        <v>199</v>
      </c>
      <c r="G201">
        <f t="shared" si="32"/>
        <v>1</v>
      </c>
      <c r="H201" t="str">
        <f t="shared" si="33"/>
        <v>Top</v>
      </c>
      <c r="I201">
        <v>1</v>
      </c>
      <c r="K201">
        <f t="shared" si="34"/>
        <v>198</v>
      </c>
      <c r="L201" s="1">
        <f t="shared" ref="L201:L264" si="38">INDEX($B$1:$F$1,1,MATCH(K201,B201:F201,-1))</f>
        <v>42392</v>
      </c>
      <c r="M201">
        <f t="shared" si="31"/>
        <v>-1</v>
      </c>
      <c r="N201">
        <f t="shared" si="35"/>
        <v>245</v>
      </c>
      <c r="P201">
        <f t="shared" si="36"/>
        <v>212</v>
      </c>
      <c r="Q201" s="1">
        <f t="shared" si="37"/>
        <v>42465</v>
      </c>
      <c r="R201">
        <f t="shared" si="30"/>
        <v>-14</v>
      </c>
    </row>
    <row r="202" spans="1:18" x14ac:dyDescent="0.2">
      <c r="A202" t="s">
        <v>275</v>
      </c>
      <c r="B202">
        <v>201</v>
      </c>
      <c r="C202">
        <v>207</v>
      </c>
      <c r="D202">
        <v>202</v>
      </c>
      <c r="E202">
        <v>260</v>
      </c>
      <c r="F202">
        <v>260</v>
      </c>
      <c r="G202">
        <f t="shared" si="32"/>
        <v>-59</v>
      </c>
      <c r="H202" t="str">
        <f t="shared" si="33"/>
        <v>Top</v>
      </c>
      <c r="K202">
        <f t="shared" si="34"/>
        <v>201</v>
      </c>
      <c r="L202" s="1">
        <f t="shared" si="38"/>
        <v>42360</v>
      </c>
      <c r="M202">
        <f t="shared" si="31"/>
        <v>-59</v>
      </c>
      <c r="N202">
        <f t="shared" si="35"/>
        <v>276</v>
      </c>
      <c r="P202">
        <f t="shared" si="36"/>
        <v>260</v>
      </c>
      <c r="Q202" s="1">
        <f t="shared" si="37"/>
        <v>42523</v>
      </c>
      <c r="R202">
        <f t="shared" si="30"/>
        <v>-59</v>
      </c>
    </row>
    <row r="203" spans="1:18" x14ac:dyDescent="0.2">
      <c r="A203" t="s">
        <v>276</v>
      </c>
      <c r="B203">
        <v>202</v>
      </c>
      <c r="C203">
        <v>210</v>
      </c>
      <c r="D203">
        <v>230</v>
      </c>
      <c r="E203">
        <v>260</v>
      </c>
      <c r="F203">
        <v>260</v>
      </c>
      <c r="G203">
        <f t="shared" si="32"/>
        <v>-58</v>
      </c>
      <c r="H203" t="str">
        <f t="shared" si="33"/>
        <v>Top</v>
      </c>
      <c r="K203">
        <f t="shared" si="34"/>
        <v>202</v>
      </c>
      <c r="L203" s="1">
        <f t="shared" si="38"/>
        <v>42360</v>
      </c>
      <c r="M203">
        <f t="shared" si="31"/>
        <v>-58</v>
      </c>
      <c r="N203">
        <f t="shared" si="35"/>
        <v>276</v>
      </c>
      <c r="P203">
        <f t="shared" si="36"/>
        <v>260</v>
      </c>
      <c r="Q203" s="1">
        <f t="shared" si="37"/>
        <v>42523</v>
      </c>
      <c r="R203">
        <f t="shared" si="30"/>
        <v>-58</v>
      </c>
    </row>
    <row r="204" spans="1:18" x14ac:dyDescent="0.2">
      <c r="A204" t="s">
        <v>277</v>
      </c>
      <c r="B204">
        <v>203</v>
      </c>
      <c r="C204">
        <v>211</v>
      </c>
      <c r="D204">
        <v>231</v>
      </c>
      <c r="E204">
        <v>260</v>
      </c>
      <c r="F204">
        <v>260</v>
      </c>
      <c r="G204">
        <f t="shared" si="32"/>
        <v>-57</v>
      </c>
      <c r="H204" t="str">
        <f t="shared" si="33"/>
        <v>Top</v>
      </c>
      <c r="K204">
        <f t="shared" si="34"/>
        <v>203</v>
      </c>
      <c r="L204" s="1">
        <f t="shared" si="38"/>
        <v>42360</v>
      </c>
      <c r="M204">
        <f t="shared" si="31"/>
        <v>-57</v>
      </c>
      <c r="N204">
        <f t="shared" si="35"/>
        <v>276</v>
      </c>
      <c r="P204">
        <f t="shared" si="36"/>
        <v>260</v>
      </c>
      <c r="Q204" s="1">
        <f t="shared" si="37"/>
        <v>42523</v>
      </c>
      <c r="R204">
        <f t="shared" si="30"/>
        <v>-57</v>
      </c>
    </row>
    <row r="205" spans="1:18" x14ac:dyDescent="0.2">
      <c r="A205" t="s">
        <v>278</v>
      </c>
      <c r="B205">
        <v>204</v>
      </c>
      <c r="C205">
        <v>212</v>
      </c>
      <c r="D205">
        <v>233</v>
      </c>
      <c r="E205">
        <v>260</v>
      </c>
      <c r="F205">
        <v>260</v>
      </c>
      <c r="G205">
        <f t="shared" si="32"/>
        <v>-56</v>
      </c>
      <c r="H205" t="str">
        <f t="shared" si="33"/>
        <v>Top</v>
      </c>
      <c r="K205">
        <f t="shared" si="34"/>
        <v>204</v>
      </c>
      <c r="L205" s="1">
        <f t="shared" si="38"/>
        <v>42360</v>
      </c>
      <c r="M205">
        <f t="shared" si="31"/>
        <v>-56</v>
      </c>
      <c r="N205">
        <f t="shared" si="35"/>
        <v>276</v>
      </c>
      <c r="P205">
        <f t="shared" si="36"/>
        <v>260</v>
      </c>
      <c r="Q205" s="1">
        <f t="shared" si="37"/>
        <v>42523</v>
      </c>
      <c r="R205">
        <f t="shared" si="30"/>
        <v>-56</v>
      </c>
    </row>
    <row r="206" spans="1:18" x14ac:dyDescent="0.2">
      <c r="A206" t="s">
        <v>157</v>
      </c>
      <c r="B206">
        <v>205</v>
      </c>
      <c r="C206">
        <v>189</v>
      </c>
      <c r="D206">
        <v>170</v>
      </c>
      <c r="E206">
        <v>182</v>
      </c>
      <c r="F206">
        <v>158</v>
      </c>
      <c r="G206">
        <f t="shared" si="32"/>
        <v>47</v>
      </c>
      <c r="H206" t="str">
        <f t="shared" si="33"/>
        <v>Top</v>
      </c>
      <c r="I206">
        <v>47</v>
      </c>
      <c r="K206">
        <f t="shared" si="34"/>
        <v>158</v>
      </c>
      <c r="L206" s="1">
        <f t="shared" si="38"/>
        <v>42641</v>
      </c>
      <c r="M206">
        <f t="shared" si="31"/>
        <v>0</v>
      </c>
      <c r="N206">
        <f t="shared" si="35"/>
        <v>0</v>
      </c>
      <c r="P206">
        <f t="shared" si="36"/>
        <v>205</v>
      </c>
      <c r="Q206" s="1">
        <f t="shared" si="37"/>
        <v>42360</v>
      </c>
      <c r="R206">
        <f t="shared" si="30"/>
        <v>47</v>
      </c>
    </row>
    <row r="207" spans="1:18" x14ac:dyDescent="0.2">
      <c r="A207" t="s">
        <v>279</v>
      </c>
      <c r="B207">
        <v>206</v>
      </c>
      <c r="C207">
        <v>213</v>
      </c>
      <c r="D207">
        <v>260</v>
      </c>
      <c r="E207">
        <v>260</v>
      </c>
      <c r="F207">
        <v>260</v>
      </c>
      <c r="G207">
        <f t="shared" si="32"/>
        <v>-54</v>
      </c>
      <c r="H207" t="str">
        <f t="shared" si="33"/>
        <v>Top</v>
      </c>
      <c r="K207">
        <f t="shared" si="34"/>
        <v>206</v>
      </c>
      <c r="L207" s="1">
        <f t="shared" si="38"/>
        <v>42360</v>
      </c>
      <c r="M207">
        <f t="shared" si="31"/>
        <v>-54</v>
      </c>
      <c r="N207">
        <f t="shared" si="35"/>
        <v>276</v>
      </c>
      <c r="P207">
        <f t="shared" si="36"/>
        <v>260</v>
      </c>
      <c r="Q207" s="1">
        <f t="shared" si="37"/>
        <v>42465</v>
      </c>
      <c r="R207">
        <f t="shared" ref="R207:R270" si="39">IF(Q207&lt;L207,P207-K207,K207-P207)</f>
        <v>-54</v>
      </c>
    </row>
    <row r="208" spans="1:18" x14ac:dyDescent="0.2">
      <c r="A208" t="s">
        <v>247</v>
      </c>
      <c r="B208">
        <v>207</v>
      </c>
      <c r="C208">
        <v>214</v>
      </c>
      <c r="D208">
        <v>236</v>
      </c>
      <c r="E208">
        <v>236</v>
      </c>
      <c r="F208">
        <v>248</v>
      </c>
      <c r="G208">
        <f t="shared" si="32"/>
        <v>-41</v>
      </c>
      <c r="H208" t="str">
        <f t="shared" si="33"/>
        <v>Top</v>
      </c>
      <c r="I208">
        <v>-41</v>
      </c>
      <c r="K208">
        <f t="shared" si="34"/>
        <v>207</v>
      </c>
      <c r="L208" s="1">
        <f t="shared" si="38"/>
        <v>42360</v>
      </c>
      <c r="M208">
        <f t="shared" si="31"/>
        <v>-41</v>
      </c>
      <c r="N208">
        <f t="shared" si="35"/>
        <v>276</v>
      </c>
      <c r="P208">
        <f t="shared" si="36"/>
        <v>248</v>
      </c>
      <c r="Q208" s="1">
        <f t="shared" si="37"/>
        <v>42641</v>
      </c>
      <c r="R208">
        <f t="shared" si="39"/>
        <v>-41</v>
      </c>
    </row>
    <row r="209" spans="1:18" x14ac:dyDescent="0.2">
      <c r="A209" t="s">
        <v>231</v>
      </c>
      <c r="B209">
        <v>208</v>
      </c>
      <c r="C209">
        <v>197</v>
      </c>
      <c r="D209">
        <v>218</v>
      </c>
      <c r="E209">
        <v>235</v>
      </c>
      <c r="F209">
        <v>232</v>
      </c>
      <c r="G209">
        <f t="shared" si="32"/>
        <v>-24</v>
      </c>
      <c r="H209" t="str">
        <f t="shared" si="33"/>
        <v>Top</v>
      </c>
      <c r="I209">
        <v>-24</v>
      </c>
      <c r="K209">
        <f t="shared" si="34"/>
        <v>197</v>
      </c>
      <c r="L209" s="1">
        <f t="shared" si="38"/>
        <v>42392</v>
      </c>
      <c r="M209">
        <f t="shared" si="31"/>
        <v>-35</v>
      </c>
      <c r="N209">
        <f t="shared" si="35"/>
        <v>245</v>
      </c>
      <c r="P209">
        <f t="shared" si="36"/>
        <v>235</v>
      </c>
      <c r="Q209" s="1">
        <f t="shared" si="37"/>
        <v>42523</v>
      </c>
      <c r="R209">
        <f t="shared" si="39"/>
        <v>-38</v>
      </c>
    </row>
    <row r="210" spans="1:18" x14ac:dyDescent="0.2">
      <c r="A210" t="s">
        <v>280</v>
      </c>
      <c r="B210">
        <v>209</v>
      </c>
      <c r="C210">
        <v>215</v>
      </c>
      <c r="D210">
        <v>238</v>
      </c>
      <c r="E210">
        <v>260</v>
      </c>
      <c r="F210">
        <v>260</v>
      </c>
      <c r="G210">
        <f t="shared" si="32"/>
        <v>-51</v>
      </c>
      <c r="H210" t="str">
        <f t="shared" si="33"/>
        <v>Top</v>
      </c>
      <c r="K210">
        <f t="shared" si="34"/>
        <v>209</v>
      </c>
      <c r="L210" s="1">
        <f t="shared" si="38"/>
        <v>42360</v>
      </c>
      <c r="M210">
        <f t="shared" si="31"/>
        <v>-51</v>
      </c>
      <c r="N210">
        <f t="shared" si="35"/>
        <v>276</v>
      </c>
      <c r="P210">
        <f t="shared" si="36"/>
        <v>260</v>
      </c>
      <c r="Q210" s="1">
        <f t="shared" si="37"/>
        <v>42523</v>
      </c>
      <c r="R210">
        <f t="shared" si="39"/>
        <v>-51</v>
      </c>
    </row>
    <row r="211" spans="1:18" x14ac:dyDescent="0.2">
      <c r="A211" t="s">
        <v>281</v>
      </c>
      <c r="B211">
        <v>210</v>
      </c>
      <c r="C211">
        <v>234</v>
      </c>
      <c r="D211">
        <v>260</v>
      </c>
      <c r="E211">
        <v>260</v>
      </c>
      <c r="F211">
        <v>260</v>
      </c>
      <c r="G211">
        <f t="shared" si="32"/>
        <v>-50</v>
      </c>
      <c r="H211" t="str">
        <f t="shared" si="33"/>
        <v>Top</v>
      </c>
      <c r="K211">
        <f t="shared" si="34"/>
        <v>210</v>
      </c>
      <c r="L211" s="1">
        <f t="shared" si="38"/>
        <v>42360</v>
      </c>
      <c r="M211">
        <f t="shared" si="31"/>
        <v>-50</v>
      </c>
      <c r="N211">
        <f t="shared" si="35"/>
        <v>276</v>
      </c>
      <c r="P211">
        <f t="shared" si="36"/>
        <v>260</v>
      </c>
      <c r="Q211" s="1">
        <f t="shared" si="37"/>
        <v>42465</v>
      </c>
      <c r="R211">
        <f t="shared" si="39"/>
        <v>-50</v>
      </c>
    </row>
    <row r="212" spans="1:18" x14ac:dyDescent="0.2">
      <c r="A212" t="s">
        <v>282</v>
      </c>
      <c r="B212">
        <v>211</v>
      </c>
      <c r="C212">
        <v>220</v>
      </c>
      <c r="D212">
        <v>244</v>
      </c>
      <c r="E212">
        <v>260</v>
      </c>
      <c r="F212">
        <v>260</v>
      </c>
      <c r="G212">
        <f t="shared" si="32"/>
        <v>-49</v>
      </c>
      <c r="H212" t="str">
        <f t="shared" si="33"/>
        <v>Top</v>
      </c>
      <c r="K212">
        <f t="shared" si="34"/>
        <v>211</v>
      </c>
      <c r="L212" s="1">
        <f t="shared" si="38"/>
        <v>42360</v>
      </c>
      <c r="M212">
        <f t="shared" si="31"/>
        <v>-49</v>
      </c>
      <c r="N212">
        <f t="shared" si="35"/>
        <v>276</v>
      </c>
      <c r="P212">
        <f t="shared" si="36"/>
        <v>260</v>
      </c>
      <c r="Q212" s="1">
        <f t="shared" si="37"/>
        <v>42523</v>
      </c>
      <c r="R212">
        <f t="shared" si="39"/>
        <v>-49</v>
      </c>
    </row>
    <row r="213" spans="1:18" x14ac:dyDescent="0.2">
      <c r="A213" t="s">
        <v>283</v>
      </c>
      <c r="B213">
        <v>212</v>
      </c>
      <c r="C213">
        <v>239</v>
      </c>
      <c r="D213">
        <v>260</v>
      </c>
      <c r="E213">
        <v>260</v>
      </c>
      <c r="F213">
        <v>260</v>
      </c>
      <c r="G213">
        <f t="shared" si="32"/>
        <v>-48</v>
      </c>
      <c r="H213" t="str">
        <f t="shared" si="33"/>
        <v>Top</v>
      </c>
      <c r="K213">
        <f t="shared" si="34"/>
        <v>212</v>
      </c>
      <c r="L213" s="1">
        <f t="shared" si="38"/>
        <v>42360</v>
      </c>
      <c r="M213">
        <f t="shared" si="31"/>
        <v>-48</v>
      </c>
      <c r="N213">
        <f t="shared" si="35"/>
        <v>276</v>
      </c>
      <c r="P213">
        <f t="shared" si="36"/>
        <v>260</v>
      </c>
      <c r="Q213" s="1">
        <f t="shared" si="37"/>
        <v>42465</v>
      </c>
      <c r="R213">
        <f t="shared" si="39"/>
        <v>-48</v>
      </c>
    </row>
    <row r="214" spans="1:18" x14ac:dyDescent="0.2">
      <c r="A214" t="s">
        <v>77</v>
      </c>
      <c r="B214">
        <v>213</v>
      </c>
      <c r="C214">
        <v>168</v>
      </c>
      <c r="D214">
        <v>85</v>
      </c>
      <c r="E214">
        <v>85</v>
      </c>
      <c r="F214">
        <v>78</v>
      </c>
      <c r="G214">
        <f t="shared" si="32"/>
        <v>135</v>
      </c>
      <c r="H214" t="str">
        <f t="shared" si="33"/>
        <v>Top</v>
      </c>
      <c r="I214">
        <v>135</v>
      </c>
      <c r="K214">
        <f t="shared" si="34"/>
        <v>78</v>
      </c>
      <c r="L214" s="1">
        <f t="shared" si="38"/>
        <v>42641</v>
      </c>
      <c r="M214">
        <f t="shared" si="31"/>
        <v>0</v>
      </c>
      <c r="N214">
        <f t="shared" si="35"/>
        <v>0</v>
      </c>
      <c r="P214">
        <f t="shared" si="36"/>
        <v>213</v>
      </c>
      <c r="Q214" s="1">
        <f t="shared" si="37"/>
        <v>42360</v>
      </c>
      <c r="R214">
        <f t="shared" si="39"/>
        <v>135</v>
      </c>
    </row>
    <row r="215" spans="1:18" x14ac:dyDescent="0.2">
      <c r="A215" t="s">
        <v>284</v>
      </c>
      <c r="B215">
        <v>214</v>
      </c>
      <c r="C215">
        <v>205</v>
      </c>
      <c r="D215">
        <v>228</v>
      </c>
      <c r="E215">
        <v>244</v>
      </c>
      <c r="F215">
        <v>260</v>
      </c>
      <c r="G215">
        <f t="shared" si="32"/>
        <v>-46</v>
      </c>
      <c r="H215" t="str">
        <f t="shared" si="33"/>
        <v>Top</v>
      </c>
      <c r="K215">
        <f t="shared" si="34"/>
        <v>205</v>
      </c>
      <c r="L215" s="1">
        <f t="shared" si="38"/>
        <v>42392</v>
      </c>
      <c r="M215">
        <f t="shared" si="31"/>
        <v>-55</v>
      </c>
      <c r="N215">
        <f>DAYS360(L215,$E$1)</f>
        <v>129</v>
      </c>
      <c r="P215">
        <f t="shared" si="36"/>
        <v>260</v>
      </c>
      <c r="Q215" s="1">
        <f t="shared" si="37"/>
        <v>42641</v>
      </c>
      <c r="R215">
        <f t="shared" si="39"/>
        <v>-55</v>
      </c>
    </row>
    <row r="216" spans="1:18" x14ac:dyDescent="0.2">
      <c r="A216" t="s">
        <v>285</v>
      </c>
      <c r="B216">
        <v>215</v>
      </c>
      <c r="C216">
        <v>219</v>
      </c>
      <c r="D216">
        <v>241</v>
      </c>
      <c r="E216">
        <v>260</v>
      </c>
      <c r="F216">
        <v>260</v>
      </c>
      <c r="G216">
        <f t="shared" si="32"/>
        <v>-45</v>
      </c>
      <c r="H216" t="str">
        <f t="shared" si="33"/>
        <v>Top</v>
      </c>
      <c r="K216">
        <f t="shared" si="34"/>
        <v>215</v>
      </c>
      <c r="L216" s="1">
        <f t="shared" si="38"/>
        <v>42360</v>
      </c>
      <c r="M216">
        <f t="shared" si="31"/>
        <v>-45</v>
      </c>
      <c r="N216">
        <f t="shared" si="35"/>
        <v>276</v>
      </c>
      <c r="P216">
        <f t="shared" si="36"/>
        <v>260</v>
      </c>
      <c r="Q216" s="1">
        <f t="shared" si="37"/>
        <v>42523</v>
      </c>
      <c r="R216">
        <f t="shared" si="39"/>
        <v>-45</v>
      </c>
    </row>
    <row r="217" spans="1:18" x14ac:dyDescent="0.2">
      <c r="A217" t="s">
        <v>189</v>
      </c>
      <c r="B217">
        <v>216</v>
      </c>
      <c r="C217">
        <v>185</v>
      </c>
      <c r="D217">
        <v>163</v>
      </c>
      <c r="E217">
        <v>188</v>
      </c>
      <c r="F217">
        <v>190</v>
      </c>
      <c r="G217">
        <f t="shared" si="32"/>
        <v>26</v>
      </c>
      <c r="H217" t="str">
        <f t="shared" si="33"/>
        <v>Top</v>
      </c>
      <c r="I217">
        <v>26</v>
      </c>
      <c r="K217">
        <f t="shared" si="34"/>
        <v>163</v>
      </c>
      <c r="L217" s="1">
        <f t="shared" si="38"/>
        <v>42465</v>
      </c>
      <c r="M217">
        <f t="shared" si="31"/>
        <v>-27</v>
      </c>
      <c r="N217">
        <f t="shared" si="35"/>
        <v>173</v>
      </c>
      <c r="P217">
        <f t="shared" si="36"/>
        <v>216</v>
      </c>
      <c r="Q217" s="1">
        <f t="shared" si="37"/>
        <v>42360</v>
      </c>
      <c r="R217">
        <f t="shared" si="39"/>
        <v>53</v>
      </c>
    </row>
    <row r="218" spans="1:18" x14ac:dyDescent="0.2">
      <c r="A218" t="s">
        <v>286</v>
      </c>
      <c r="B218">
        <v>217</v>
      </c>
      <c r="C218">
        <v>218</v>
      </c>
      <c r="D218">
        <v>237</v>
      </c>
      <c r="E218">
        <v>260</v>
      </c>
      <c r="F218">
        <v>260</v>
      </c>
      <c r="G218">
        <f t="shared" si="32"/>
        <v>-43</v>
      </c>
      <c r="H218" t="str">
        <f t="shared" si="33"/>
        <v>Top</v>
      </c>
      <c r="K218">
        <f t="shared" si="34"/>
        <v>217</v>
      </c>
      <c r="L218" s="1">
        <f t="shared" si="38"/>
        <v>42360</v>
      </c>
      <c r="M218">
        <f t="shared" si="31"/>
        <v>-43</v>
      </c>
      <c r="N218">
        <f t="shared" si="35"/>
        <v>276</v>
      </c>
      <c r="P218">
        <f t="shared" si="36"/>
        <v>260</v>
      </c>
      <c r="Q218" s="1">
        <f t="shared" si="37"/>
        <v>42523</v>
      </c>
      <c r="R218">
        <f t="shared" si="39"/>
        <v>-43</v>
      </c>
    </row>
    <row r="219" spans="1:18" x14ac:dyDescent="0.2">
      <c r="A219" t="s">
        <v>175</v>
      </c>
      <c r="B219">
        <v>218</v>
      </c>
      <c r="C219">
        <v>208</v>
      </c>
      <c r="D219">
        <v>167</v>
      </c>
      <c r="E219">
        <v>164</v>
      </c>
      <c r="F219">
        <v>176</v>
      </c>
      <c r="G219">
        <f t="shared" si="32"/>
        <v>42</v>
      </c>
      <c r="H219" t="str">
        <f t="shared" si="33"/>
        <v>Top</v>
      </c>
      <c r="I219">
        <v>42</v>
      </c>
      <c r="K219">
        <f t="shared" si="34"/>
        <v>164</v>
      </c>
      <c r="L219" s="1">
        <f t="shared" si="38"/>
        <v>42523</v>
      </c>
      <c r="M219">
        <f t="shared" si="31"/>
        <v>-12</v>
      </c>
      <c r="N219">
        <f t="shared" si="35"/>
        <v>116</v>
      </c>
      <c r="P219">
        <f t="shared" si="36"/>
        <v>218</v>
      </c>
      <c r="Q219" s="1">
        <f t="shared" si="37"/>
        <v>42360</v>
      </c>
      <c r="R219">
        <f t="shared" si="39"/>
        <v>54</v>
      </c>
    </row>
    <row r="220" spans="1:18" x14ac:dyDescent="0.2">
      <c r="A220" t="s">
        <v>287</v>
      </c>
      <c r="B220">
        <v>219</v>
      </c>
      <c r="C220">
        <v>209</v>
      </c>
      <c r="D220">
        <v>260</v>
      </c>
      <c r="E220">
        <v>223</v>
      </c>
      <c r="F220">
        <v>260</v>
      </c>
      <c r="G220">
        <f t="shared" si="32"/>
        <v>-41</v>
      </c>
      <c r="H220" t="str">
        <f t="shared" si="33"/>
        <v>Top</v>
      </c>
      <c r="K220">
        <f t="shared" si="34"/>
        <v>209</v>
      </c>
      <c r="L220" s="1">
        <f t="shared" si="38"/>
        <v>42392</v>
      </c>
      <c r="M220">
        <f t="shared" si="31"/>
        <v>-51</v>
      </c>
      <c r="N220">
        <f t="shared" si="35"/>
        <v>245</v>
      </c>
      <c r="P220">
        <f t="shared" si="36"/>
        <v>260</v>
      </c>
      <c r="Q220" s="1">
        <f t="shared" si="37"/>
        <v>42465</v>
      </c>
      <c r="R220">
        <f t="shared" si="39"/>
        <v>-51</v>
      </c>
    </row>
    <row r="221" spans="1:18" x14ac:dyDescent="0.2">
      <c r="A221" t="s">
        <v>248</v>
      </c>
      <c r="B221">
        <v>220</v>
      </c>
      <c r="C221">
        <v>224</v>
      </c>
      <c r="D221">
        <v>249</v>
      </c>
      <c r="E221">
        <v>260</v>
      </c>
      <c r="F221">
        <v>249</v>
      </c>
      <c r="G221">
        <f t="shared" si="32"/>
        <v>-29</v>
      </c>
      <c r="H221" t="str">
        <f t="shared" si="33"/>
        <v>Top</v>
      </c>
      <c r="I221">
        <v>-29</v>
      </c>
      <c r="K221">
        <f t="shared" si="34"/>
        <v>220</v>
      </c>
      <c r="L221" s="1">
        <f t="shared" si="38"/>
        <v>42360</v>
      </c>
      <c r="M221">
        <f t="shared" si="31"/>
        <v>-29</v>
      </c>
      <c r="N221">
        <f t="shared" si="35"/>
        <v>276</v>
      </c>
      <c r="P221">
        <f t="shared" si="36"/>
        <v>260</v>
      </c>
      <c r="Q221" s="1">
        <f t="shared" si="37"/>
        <v>42523</v>
      </c>
      <c r="R221">
        <f t="shared" si="39"/>
        <v>-40</v>
      </c>
    </row>
    <row r="222" spans="1:18" x14ac:dyDescent="0.2">
      <c r="A222" t="s">
        <v>288</v>
      </c>
      <c r="B222">
        <v>221</v>
      </c>
      <c r="C222">
        <v>222</v>
      </c>
      <c r="D222">
        <v>247</v>
      </c>
      <c r="E222">
        <v>260</v>
      </c>
      <c r="F222">
        <v>260</v>
      </c>
      <c r="G222">
        <f t="shared" si="32"/>
        <v>-39</v>
      </c>
      <c r="H222" t="str">
        <f t="shared" si="33"/>
        <v>Top</v>
      </c>
      <c r="K222">
        <f t="shared" si="34"/>
        <v>221</v>
      </c>
      <c r="L222" s="1">
        <f t="shared" si="38"/>
        <v>42360</v>
      </c>
      <c r="M222">
        <f t="shared" si="31"/>
        <v>-39</v>
      </c>
      <c r="N222">
        <f t="shared" si="35"/>
        <v>276</v>
      </c>
      <c r="P222">
        <f t="shared" si="36"/>
        <v>260</v>
      </c>
      <c r="Q222" s="1">
        <f t="shared" si="37"/>
        <v>42523</v>
      </c>
      <c r="R222">
        <f t="shared" si="39"/>
        <v>-39</v>
      </c>
    </row>
    <row r="223" spans="1:18" x14ac:dyDescent="0.2">
      <c r="A223" t="s">
        <v>289</v>
      </c>
      <c r="B223">
        <v>222</v>
      </c>
      <c r="C223">
        <v>225</v>
      </c>
      <c r="D223">
        <v>260</v>
      </c>
      <c r="E223">
        <v>260</v>
      </c>
      <c r="F223">
        <v>260</v>
      </c>
      <c r="G223">
        <f t="shared" si="32"/>
        <v>-38</v>
      </c>
      <c r="H223" t="str">
        <f t="shared" si="33"/>
        <v>Top</v>
      </c>
      <c r="K223">
        <f t="shared" si="34"/>
        <v>222</v>
      </c>
      <c r="L223" s="1">
        <f t="shared" si="38"/>
        <v>42360</v>
      </c>
      <c r="M223">
        <f t="shared" si="31"/>
        <v>-38</v>
      </c>
      <c r="N223">
        <f t="shared" si="35"/>
        <v>276</v>
      </c>
      <c r="P223">
        <f t="shared" si="36"/>
        <v>260</v>
      </c>
      <c r="Q223" s="1">
        <f t="shared" si="37"/>
        <v>42465</v>
      </c>
      <c r="R223">
        <f t="shared" si="39"/>
        <v>-38</v>
      </c>
    </row>
    <row r="224" spans="1:18" x14ac:dyDescent="0.2">
      <c r="A224" t="s">
        <v>290</v>
      </c>
      <c r="B224">
        <v>223</v>
      </c>
      <c r="C224">
        <v>227</v>
      </c>
      <c r="D224">
        <v>260</v>
      </c>
      <c r="E224">
        <v>260</v>
      </c>
      <c r="F224">
        <v>260</v>
      </c>
      <c r="G224">
        <f t="shared" si="32"/>
        <v>-37</v>
      </c>
      <c r="H224" t="str">
        <f t="shared" si="33"/>
        <v>Top</v>
      </c>
      <c r="K224">
        <f t="shared" si="34"/>
        <v>223</v>
      </c>
      <c r="L224" s="1">
        <f t="shared" si="38"/>
        <v>42360</v>
      </c>
      <c r="M224">
        <f t="shared" si="31"/>
        <v>-37</v>
      </c>
      <c r="N224">
        <f t="shared" si="35"/>
        <v>276</v>
      </c>
      <c r="P224">
        <f t="shared" si="36"/>
        <v>260</v>
      </c>
      <c r="Q224" s="1">
        <f t="shared" si="37"/>
        <v>42465</v>
      </c>
      <c r="R224">
        <f t="shared" si="39"/>
        <v>-37</v>
      </c>
    </row>
    <row r="225" spans="1:18" x14ac:dyDescent="0.2">
      <c r="A225" t="s">
        <v>291</v>
      </c>
      <c r="B225">
        <v>224</v>
      </c>
      <c r="C225">
        <v>229</v>
      </c>
      <c r="D225">
        <v>260</v>
      </c>
      <c r="E225">
        <v>260</v>
      </c>
      <c r="F225">
        <v>260</v>
      </c>
      <c r="G225">
        <f t="shared" si="32"/>
        <v>-36</v>
      </c>
      <c r="H225" t="str">
        <f t="shared" si="33"/>
        <v>Top</v>
      </c>
      <c r="K225">
        <f t="shared" si="34"/>
        <v>224</v>
      </c>
      <c r="L225" s="1">
        <f t="shared" si="38"/>
        <v>42360</v>
      </c>
      <c r="M225">
        <f t="shared" si="31"/>
        <v>-36</v>
      </c>
      <c r="N225">
        <f t="shared" si="35"/>
        <v>276</v>
      </c>
      <c r="P225">
        <f t="shared" si="36"/>
        <v>260</v>
      </c>
      <c r="Q225" s="1">
        <f t="shared" si="37"/>
        <v>42465</v>
      </c>
      <c r="R225">
        <f t="shared" si="39"/>
        <v>-36</v>
      </c>
    </row>
    <row r="226" spans="1:18" x14ac:dyDescent="0.2">
      <c r="A226" t="s">
        <v>292</v>
      </c>
      <c r="B226">
        <v>225</v>
      </c>
      <c r="C226">
        <v>216</v>
      </c>
      <c r="D226">
        <v>260</v>
      </c>
      <c r="E226">
        <v>260</v>
      </c>
      <c r="F226">
        <v>260</v>
      </c>
      <c r="G226">
        <f t="shared" si="32"/>
        <v>-35</v>
      </c>
      <c r="H226" t="str">
        <f t="shared" si="33"/>
        <v>Top</v>
      </c>
      <c r="K226">
        <f t="shared" si="34"/>
        <v>216</v>
      </c>
      <c r="L226" s="1">
        <f t="shared" si="38"/>
        <v>42392</v>
      </c>
      <c r="M226">
        <f t="shared" si="31"/>
        <v>-44</v>
      </c>
      <c r="N226">
        <f t="shared" si="35"/>
        <v>245</v>
      </c>
      <c r="P226">
        <f t="shared" si="36"/>
        <v>260</v>
      </c>
      <c r="Q226" s="1">
        <f t="shared" si="37"/>
        <v>42465</v>
      </c>
      <c r="R226">
        <f t="shared" si="39"/>
        <v>-44</v>
      </c>
    </row>
    <row r="227" spans="1:18" x14ac:dyDescent="0.2">
      <c r="A227" t="s">
        <v>293</v>
      </c>
      <c r="B227">
        <v>226</v>
      </c>
      <c r="C227">
        <v>228</v>
      </c>
      <c r="D227">
        <v>260</v>
      </c>
      <c r="E227">
        <v>260</v>
      </c>
      <c r="F227">
        <v>260</v>
      </c>
      <c r="G227">
        <f t="shared" si="32"/>
        <v>-34</v>
      </c>
      <c r="H227" t="str">
        <f t="shared" si="33"/>
        <v>Top</v>
      </c>
      <c r="K227">
        <f t="shared" si="34"/>
        <v>226</v>
      </c>
      <c r="L227" s="1">
        <f t="shared" si="38"/>
        <v>42360</v>
      </c>
      <c r="M227">
        <f t="shared" si="31"/>
        <v>-34</v>
      </c>
      <c r="N227">
        <f t="shared" si="35"/>
        <v>276</v>
      </c>
      <c r="P227">
        <f t="shared" si="36"/>
        <v>260</v>
      </c>
      <c r="Q227" s="1">
        <f t="shared" si="37"/>
        <v>42465</v>
      </c>
      <c r="R227">
        <f t="shared" si="39"/>
        <v>-34</v>
      </c>
    </row>
    <row r="228" spans="1:18" x14ac:dyDescent="0.2">
      <c r="A228" t="s">
        <v>294</v>
      </c>
      <c r="B228">
        <v>227</v>
      </c>
      <c r="C228">
        <v>233</v>
      </c>
      <c r="D228">
        <v>260</v>
      </c>
      <c r="E228">
        <v>260</v>
      </c>
      <c r="F228">
        <v>260</v>
      </c>
      <c r="G228">
        <f t="shared" si="32"/>
        <v>-33</v>
      </c>
      <c r="H228" t="str">
        <f t="shared" si="33"/>
        <v>Top</v>
      </c>
      <c r="K228">
        <f t="shared" si="34"/>
        <v>227</v>
      </c>
      <c r="L228" s="1">
        <f t="shared" si="38"/>
        <v>42360</v>
      </c>
      <c r="M228">
        <f t="shared" ref="M228:M291" si="40">IF(F228&lt;1,-251,K228-F228)</f>
        <v>-33</v>
      </c>
      <c r="N228">
        <f t="shared" si="35"/>
        <v>276</v>
      </c>
      <c r="P228">
        <f t="shared" si="36"/>
        <v>260</v>
      </c>
      <c r="Q228" s="1">
        <f t="shared" si="37"/>
        <v>42465</v>
      </c>
      <c r="R228">
        <f t="shared" si="39"/>
        <v>-33</v>
      </c>
    </row>
    <row r="229" spans="1:18" x14ac:dyDescent="0.2">
      <c r="A229" t="s">
        <v>295</v>
      </c>
      <c r="B229">
        <v>228</v>
      </c>
      <c r="C229">
        <v>232</v>
      </c>
      <c r="D229">
        <v>260</v>
      </c>
      <c r="E229">
        <v>260</v>
      </c>
      <c r="F229">
        <v>260</v>
      </c>
      <c r="G229">
        <f t="shared" si="32"/>
        <v>-32</v>
      </c>
      <c r="H229" t="str">
        <f t="shared" si="33"/>
        <v>Top</v>
      </c>
      <c r="K229">
        <f t="shared" si="34"/>
        <v>228</v>
      </c>
      <c r="L229" s="1">
        <f t="shared" si="38"/>
        <v>42360</v>
      </c>
      <c r="M229">
        <f t="shared" si="40"/>
        <v>-32</v>
      </c>
      <c r="N229">
        <f t="shared" si="35"/>
        <v>276</v>
      </c>
      <c r="P229">
        <f t="shared" si="36"/>
        <v>260</v>
      </c>
      <c r="Q229" s="1">
        <f t="shared" si="37"/>
        <v>42465</v>
      </c>
      <c r="R229">
        <f t="shared" si="39"/>
        <v>-32</v>
      </c>
    </row>
    <row r="230" spans="1:18" x14ac:dyDescent="0.2">
      <c r="A230" t="s">
        <v>296</v>
      </c>
      <c r="B230">
        <v>229</v>
      </c>
      <c r="C230">
        <v>235</v>
      </c>
      <c r="D230">
        <v>260</v>
      </c>
      <c r="E230">
        <v>260</v>
      </c>
      <c r="F230">
        <v>260</v>
      </c>
      <c r="G230">
        <f t="shared" si="32"/>
        <v>-31</v>
      </c>
      <c r="H230" t="str">
        <f t="shared" si="33"/>
        <v>Top</v>
      </c>
      <c r="K230">
        <f t="shared" si="34"/>
        <v>229</v>
      </c>
      <c r="L230" s="1">
        <f t="shared" si="38"/>
        <v>42360</v>
      </c>
      <c r="M230">
        <f t="shared" si="40"/>
        <v>-31</v>
      </c>
      <c r="N230">
        <f t="shared" si="35"/>
        <v>276</v>
      </c>
      <c r="P230">
        <f t="shared" si="36"/>
        <v>260</v>
      </c>
      <c r="Q230" s="1">
        <f t="shared" si="37"/>
        <v>42465</v>
      </c>
      <c r="R230">
        <f t="shared" si="39"/>
        <v>-31</v>
      </c>
    </row>
    <row r="231" spans="1:18" x14ac:dyDescent="0.2">
      <c r="A231" t="s">
        <v>107</v>
      </c>
      <c r="B231">
        <v>230</v>
      </c>
      <c r="C231">
        <v>217</v>
      </c>
      <c r="D231">
        <v>173</v>
      </c>
      <c r="E231">
        <v>133</v>
      </c>
      <c r="F231">
        <v>108</v>
      </c>
      <c r="G231">
        <f t="shared" si="32"/>
        <v>122</v>
      </c>
      <c r="H231" t="str">
        <f t="shared" si="33"/>
        <v>Top</v>
      </c>
      <c r="I231">
        <v>122</v>
      </c>
      <c r="K231">
        <f t="shared" si="34"/>
        <v>108</v>
      </c>
      <c r="L231" s="1">
        <f t="shared" si="38"/>
        <v>42641</v>
      </c>
      <c r="M231">
        <f t="shared" si="40"/>
        <v>0</v>
      </c>
      <c r="N231">
        <f t="shared" si="35"/>
        <v>0</v>
      </c>
      <c r="P231">
        <f t="shared" si="36"/>
        <v>230</v>
      </c>
      <c r="Q231" s="1">
        <f t="shared" si="37"/>
        <v>42360</v>
      </c>
      <c r="R231">
        <f t="shared" si="39"/>
        <v>122</v>
      </c>
    </row>
    <row r="232" spans="1:18" x14ac:dyDescent="0.2">
      <c r="A232" t="s">
        <v>297</v>
      </c>
      <c r="B232">
        <v>231</v>
      </c>
      <c r="C232">
        <v>260</v>
      </c>
      <c r="D232">
        <v>260</v>
      </c>
      <c r="E232">
        <v>260</v>
      </c>
      <c r="F232">
        <v>260</v>
      </c>
      <c r="G232">
        <f t="shared" si="32"/>
        <v>-29</v>
      </c>
      <c r="H232" t="str">
        <f t="shared" si="33"/>
        <v>Top</v>
      </c>
      <c r="K232">
        <f t="shared" si="34"/>
        <v>231</v>
      </c>
      <c r="L232" s="1">
        <f t="shared" si="38"/>
        <v>42360</v>
      </c>
      <c r="M232">
        <f t="shared" si="40"/>
        <v>-29</v>
      </c>
      <c r="N232">
        <f t="shared" si="35"/>
        <v>276</v>
      </c>
      <c r="P232">
        <f t="shared" si="36"/>
        <v>260</v>
      </c>
      <c r="Q232" s="1">
        <f t="shared" si="37"/>
        <v>42392</v>
      </c>
      <c r="R232">
        <f t="shared" si="39"/>
        <v>-29</v>
      </c>
    </row>
    <row r="233" spans="1:18" x14ac:dyDescent="0.2">
      <c r="A233" t="s">
        <v>220</v>
      </c>
      <c r="B233">
        <v>232</v>
      </c>
      <c r="C233">
        <v>237</v>
      </c>
      <c r="D233">
        <v>217</v>
      </c>
      <c r="E233">
        <v>227</v>
      </c>
      <c r="F233">
        <v>221</v>
      </c>
      <c r="G233">
        <f t="shared" si="32"/>
        <v>11</v>
      </c>
      <c r="H233" t="str">
        <f t="shared" si="33"/>
        <v>Top</v>
      </c>
      <c r="I233">
        <v>11</v>
      </c>
      <c r="K233">
        <f t="shared" si="34"/>
        <v>217</v>
      </c>
      <c r="L233" s="1">
        <f t="shared" si="38"/>
        <v>42465</v>
      </c>
      <c r="M233">
        <f t="shared" si="40"/>
        <v>-4</v>
      </c>
      <c r="N233">
        <f t="shared" si="35"/>
        <v>173</v>
      </c>
      <c r="P233">
        <f t="shared" si="36"/>
        <v>237</v>
      </c>
      <c r="Q233" s="1">
        <f t="shared" si="37"/>
        <v>42392</v>
      </c>
      <c r="R233">
        <f t="shared" si="39"/>
        <v>20</v>
      </c>
    </row>
    <row r="234" spans="1:18" x14ac:dyDescent="0.2">
      <c r="A234" t="s">
        <v>298</v>
      </c>
      <c r="B234">
        <v>233</v>
      </c>
      <c r="C234">
        <v>240</v>
      </c>
      <c r="D234">
        <v>260</v>
      </c>
      <c r="E234">
        <v>260</v>
      </c>
      <c r="F234">
        <v>260</v>
      </c>
      <c r="G234">
        <f t="shared" si="32"/>
        <v>-27</v>
      </c>
      <c r="H234" t="str">
        <f t="shared" si="33"/>
        <v>Top</v>
      </c>
      <c r="K234">
        <f t="shared" si="34"/>
        <v>233</v>
      </c>
      <c r="L234" s="1">
        <f t="shared" si="38"/>
        <v>42360</v>
      </c>
      <c r="M234">
        <f t="shared" si="40"/>
        <v>-27</v>
      </c>
      <c r="N234">
        <f t="shared" si="35"/>
        <v>276</v>
      </c>
      <c r="P234">
        <f t="shared" si="36"/>
        <v>260</v>
      </c>
      <c r="Q234" s="1">
        <f t="shared" si="37"/>
        <v>42465</v>
      </c>
      <c r="R234">
        <f t="shared" si="39"/>
        <v>-27</v>
      </c>
    </row>
    <row r="235" spans="1:18" x14ac:dyDescent="0.2">
      <c r="A235" t="s">
        <v>299</v>
      </c>
      <c r="B235">
        <v>234</v>
      </c>
      <c r="C235">
        <v>260</v>
      </c>
      <c r="D235">
        <v>260</v>
      </c>
      <c r="E235">
        <v>260</v>
      </c>
      <c r="F235">
        <v>260</v>
      </c>
      <c r="G235">
        <f t="shared" si="32"/>
        <v>-26</v>
      </c>
      <c r="H235" t="str">
        <f t="shared" si="33"/>
        <v>Top</v>
      </c>
      <c r="K235">
        <f t="shared" si="34"/>
        <v>234</v>
      </c>
      <c r="L235" s="1">
        <f t="shared" si="38"/>
        <v>42360</v>
      </c>
      <c r="M235">
        <f t="shared" si="40"/>
        <v>-26</v>
      </c>
      <c r="N235">
        <f t="shared" si="35"/>
        <v>276</v>
      </c>
      <c r="P235">
        <f t="shared" si="36"/>
        <v>260</v>
      </c>
      <c r="Q235" s="1">
        <f t="shared" si="37"/>
        <v>42392</v>
      </c>
      <c r="R235">
        <f t="shared" si="39"/>
        <v>-26</v>
      </c>
    </row>
    <row r="236" spans="1:18" x14ac:dyDescent="0.2">
      <c r="A236" t="s">
        <v>300</v>
      </c>
      <c r="B236">
        <v>235</v>
      </c>
      <c r="C236">
        <v>244</v>
      </c>
      <c r="D236">
        <v>260</v>
      </c>
      <c r="E236">
        <v>260</v>
      </c>
      <c r="F236">
        <v>260</v>
      </c>
      <c r="G236">
        <f t="shared" si="32"/>
        <v>-25</v>
      </c>
      <c r="H236" t="str">
        <f t="shared" si="33"/>
        <v>Top</v>
      </c>
      <c r="K236">
        <f t="shared" si="34"/>
        <v>235</v>
      </c>
      <c r="L236" s="1">
        <f t="shared" si="38"/>
        <v>42360</v>
      </c>
      <c r="M236">
        <f t="shared" si="40"/>
        <v>-25</v>
      </c>
      <c r="N236">
        <f t="shared" si="35"/>
        <v>276</v>
      </c>
      <c r="P236">
        <f t="shared" si="36"/>
        <v>260</v>
      </c>
      <c r="Q236" s="1">
        <f t="shared" si="37"/>
        <v>42465</v>
      </c>
      <c r="R236">
        <f t="shared" si="39"/>
        <v>-25</v>
      </c>
    </row>
    <row r="237" spans="1:18" x14ac:dyDescent="0.2">
      <c r="A237" t="s">
        <v>301</v>
      </c>
      <c r="B237">
        <v>236</v>
      </c>
      <c r="C237">
        <v>242</v>
      </c>
      <c r="D237">
        <v>250</v>
      </c>
      <c r="E237">
        <v>260</v>
      </c>
      <c r="F237">
        <v>260</v>
      </c>
      <c r="G237">
        <f t="shared" si="32"/>
        <v>-24</v>
      </c>
      <c r="H237" t="str">
        <f t="shared" si="33"/>
        <v>Top</v>
      </c>
      <c r="K237">
        <f t="shared" si="34"/>
        <v>236</v>
      </c>
      <c r="L237" s="1">
        <f t="shared" si="38"/>
        <v>42360</v>
      </c>
      <c r="M237">
        <f t="shared" si="40"/>
        <v>-24</v>
      </c>
      <c r="N237">
        <f t="shared" si="35"/>
        <v>276</v>
      </c>
      <c r="P237">
        <f t="shared" si="36"/>
        <v>260</v>
      </c>
      <c r="Q237" s="1">
        <f t="shared" si="37"/>
        <v>42523</v>
      </c>
      <c r="R237">
        <f t="shared" si="39"/>
        <v>-24</v>
      </c>
    </row>
    <row r="238" spans="1:18" x14ac:dyDescent="0.2">
      <c r="A238" t="s">
        <v>302</v>
      </c>
      <c r="B238">
        <v>237</v>
      </c>
      <c r="C238">
        <v>247</v>
      </c>
      <c r="D238">
        <v>260</v>
      </c>
      <c r="E238">
        <v>260</v>
      </c>
      <c r="F238">
        <v>260</v>
      </c>
      <c r="G238">
        <f t="shared" si="32"/>
        <v>-23</v>
      </c>
      <c r="H238" t="str">
        <f t="shared" si="33"/>
        <v>Top</v>
      </c>
      <c r="K238">
        <f t="shared" si="34"/>
        <v>237</v>
      </c>
      <c r="L238" s="1">
        <f t="shared" si="38"/>
        <v>42360</v>
      </c>
      <c r="M238">
        <f t="shared" si="40"/>
        <v>-23</v>
      </c>
      <c r="N238">
        <f t="shared" si="35"/>
        <v>276</v>
      </c>
      <c r="P238">
        <f t="shared" si="36"/>
        <v>260</v>
      </c>
      <c r="Q238" s="1">
        <f t="shared" si="37"/>
        <v>42465</v>
      </c>
      <c r="R238">
        <f t="shared" si="39"/>
        <v>-23</v>
      </c>
    </row>
    <row r="239" spans="1:18" x14ac:dyDescent="0.2">
      <c r="A239" t="s">
        <v>153</v>
      </c>
      <c r="B239">
        <v>238</v>
      </c>
      <c r="C239">
        <v>241</v>
      </c>
      <c r="D239">
        <v>187</v>
      </c>
      <c r="E239">
        <v>170</v>
      </c>
      <c r="F239">
        <v>154</v>
      </c>
      <c r="G239">
        <f t="shared" si="32"/>
        <v>84</v>
      </c>
      <c r="H239" t="str">
        <f t="shared" si="33"/>
        <v>Top</v>
      </c>
      <c r="I239">
        <v>84</v>
      </c>
      <c r="K239">
        <f t="shared" si="34"/>
        <v>154</v>
      </c>
      <c r="L239" s="1">
        <f t="shared" si="38"/>
        <v>42641</v>
      </c>
      <c r="M239">
        <f t="shared" si="40"/>
        <v>0</v>
      </c>
      <c r="N239">
        <f t="shared" si="35"/>
        <v>0</v>
      </c>
      <c r="P239">
        <f t="shared" si="36"/>
        <v>241</v>
      </c>
      <c r="Q239" s="1">
        <f t="shared" si="37"/>
        <v>42392</v>
      </c>
      <c r="R239">
        <f t="shared" si="39"/>
        <v>87</v>
      </c>
    </row>
    <row r="240" spans="1:18" x14ac:dyDescent="0.2">
      <c r="A240" t="s">
        <v>303</v>
      </c>
      <c r="B240">
        <v>239</v>
      </c>
      <c r="C240">
        <v>248</v>
      </c>
      <c r="D240">
        <v>246</v>
      </c>
      <c r="E240">
        <v>260</v>
      </c>
      <c r="F240">
        <v>260</v>
      </c>
      <c r="G240">
        <f t="shared" si="32"/>
        <v>-21</v>
      </c>
      <c r="H240" t="str">
        <f t="shared" si="33"/>
        <v>Top</v>
      </c>
      <c r="K240">
        <f t="shared" si="34"/>
        <v>239</v>
      </c>
      <c r="L240" s="1">
        <f t="shared" si="38"/>
        <v>42360</v>
      </c>
      <c r="M240">
        <f t="shared" si="40"/>
        <v>-21</v>
      </c>
      <c r="N240">
        <f t="shared" si="35"/>
        <v>276</v>
      </c>
      <c r="P240">
        <f t="shared" si="36"/>
        <v>260</v>
      </c>
      <c r="Q240" s="1">
        <f t="shared" si="37"/>
        <v>42523</v>
      </c>
      <c r="R240">
        <f t="shared" si="39"/>
        <v>-21</v>
      </c>
    </row>
    <row r="241" spans="1:18" x14ac:dyDescent="0.2">
      <c r="A241" t="s">
        <v>239</v>
      </c>
      <c r="B241">
        <v>240</v>
      </c>
      <c r="C241">
        <v>243</v>
      </c>
      <c r="D241">
        <v>232</v>
      </c>
      <c r="E241">
        <v>243</v>
      </c>
      <c r="F241">
        <v>240</v>
      </c>
      <c r="G241">
        <f t="shared" si="32"/>
        <v>0</v>
      </c>
      <c r="H241" t="str">
        <f t="shared" si="33"/>
        <v>Top</v>
      </c>
      <c r="I241">
        <v>0</v>
      </c>
      <c r="K241">
        <f t="shared" si="34"/>
        <v>232</v>
      </c>
      <c r="L241" s="1">
        <f t="shared" si="38"/>
        <v>42465</v>
      </c>
      <c r="M241">
        <f t="shared" si="40"/>
        <v>-8</v>
      </c>
      <c r="N241">
        <f t="shared" si="35"/>
        <v>173</v>
      </c>
      <c r="P241">
        <f t="shared" si="36"/>
        <v>243</v>
      </c>
      <c r="Q241" s="1">
        <f t="shared" si="37"/>
        <v>42392</v>
      </c>
      <c r="R241">
        <f t="shared" si="39"/>
        <v>11</v>
      </c>
    </row>
    <row r="242" spans="1:18" x14ac:dyDescent="0.2">
      <c r="A242" t="s">
        <v>304</v>
      </c>
      <c r="B242">
        <v>241</v>
      </c>
      <c r="C242">
        <v>250</v>
      </c>
      <c r="D242">
        <v>260</v>
      </c>
      <c r="E242">
        <v>260</v>
      </c>
      <c r="F242">
        <v>260</v>
      </c>
      <c r="G242">
        <f t="shared" si="32"/>
        <v>-19</v>
      </c>
      <c r="H242" t="str">
        <f t="shared" si="33"/>
        <v>Top</v>
      </c>
      <c r="K242">
        <f t="shared" si="34"/>
        <v>241</v>
      </c>
      <c r="L242" s="1">
        <f t="shared" si="38"/>
        <v>42360</v>
      </c>
      <c r="M242">
        <f t="shared" si="40"/>
        <v>-19</v>
      </c>
      <c r="N242">
        <f t="shared" si="35"/>
        <v>276</v>
      </c>
      <c r="P242">
        <f t="shared" si="36"/>
        <v>260</v>
      </c>
      <c r="Q242" s="1">
        <f t="shared" si="37"/>
        <v>42465</v>
      </c>
      <c r="R242">
        <f t="shared" si="39"/>
        <v>-19</v>
      </c>
    </row>
    <row r="243" spans="1:18" x14ac:dyDescent="0.2">
      <c r="A243" t="s">
        <v>305</v>
      </c>
      <c r="B243">
        <v>242</v>
      </c>
      <c r="C243">
        <v>221</v>
      </c>
      <c r="D243">
        <v>211</v>
      </c>
      <c r="E243">
        <v>260</v>
      </c>
      <c r="F243">
        <v>260</v>
      </c>
      <c r="G243">
        <f t="shared" si="32"/>
        <v>-18</v>
      </c>
      <c r="H243" t="str">
        <f t="shared" si="33"/>
        <v>Top</v>
      </c>
      <c r="K243">
        <f t="shared" si="34"/>
        <v>211</v>
      </c>
      <c r="L243" s="1">
        <f t="shared" si="38"/>
        <v>42465</v>
      </c>
      <c r="M243">
        <f t="shared" si="40"/>
        <v>-49</v>
      </c>
      <c r="N243">
        <f t="shared" si="35"/>
        <v>173</v>
      </c>
      <c r="P243">
        <f t="shared" si="36"/>
        <v>260</v>
      </c>
      <c r="Q243" s="1">
        <f t="shared" si="37"/>
        <v>42523</v>
      </c>
      <c r="R243">
        <f t="shared" si="39"/>
        <v>-49</v>
      </c>
    </row>
    <row r="244" spans="1:18" x14ac:dyDescent="0.2">
      <c r="A244" t="s">
        <v>306</v>
      </c>
      <c r="B244">
        <v>243</v>
      </c>
      <c r="C244">
        <v>260</v>
      </c>
      <c r="D244">
        <v>260</v>
      </c>
      <c r="E244">
        <v>260</v>
      </c>
      <c r="F244">
        <v>260</v>
      </c>
      <c r="G244">
        <f t="shared" si="32"/>
        <v>-17</v>
      </c>
      <c r="H244" t="str">
        <f t="shared" si="33"/>
        <v>Top</v>
      </c>
      <c r="K244">
        <f t="shared" si="34"/>
        <v>243</v>
      </c>
      <c r="L244" s="1">
        <f t="shared" si="38"/>
        <v>42360</v>
      </c>
      <c r="M244">
        <f t="shared" si="40"/>
        <v>-17</v>
      </c>
      <c r="N244">
        <f t="shared" si="35"/>
        <v>276</v>
      </c>
      <c r="P244">
        <f t="shared" si="36"/>
        <v>260</v>
      </c>
      <c r="Q244" s="1">
        <f t="shared" si="37"/>
        <v>42392</v>
      </c>
      <c r="R244">
        <f t="shared" si="39"/>
        <v>-17</v>
      </c>
    </row>
    <row r="245" spans="1:18" x14ac:dyDescent="0.2">
      <c r="A245" t="s">
        <v>307</v>
      </c>
      <c r="B245">
        <v>244</v>
      </c>
      <c r="C245">
        <v>260</v>
      </c>
      <c r="D245">
        <v>260</v>
      </c>
      <c r="E245">
        <v>260</v>
      </c>
      <c r="F245">
        <v>260</v>
      </c>
      <c r="G245">
        <f t="shared" si="32"/>
        <v>-16</v>
      </c>
      <c r="H245" t="str">
        <f t="shared" si="33"/>
        <v>Top</v>
      </c>
      <c r="K245">
        <f t="shared" si="34"/>
        <v>244</v>
      </c>
      <c r="L245" s="1">
        <f t="shared" si="38"/>
        <v>42360</v>
      </c>
      <c r="M245">
        <f t="shared" si="40"/>
        <v>-16</v>
      </c>
      <c r="N245">
        <f t="shared" si="35"/>
        <v>276</v>
      </c>
      <c r="P245">
        <f t="shared" si="36"/>
        <v>260</v>
      </c>
      <c r="Q245" s="1">
        <f t="shared" si="37"/>
        <v>42392</v>
      </c>
      <c r="R245">
        <f t="shared" si="39"/>
        <v>-16</v>
      </c>
    </row>
    <row r="246" spans="1:18" x14ac:dyDescent="0.2">
      <c r="A246" t="s">
        <v>121</v>
      </c>
      <c r="B246">
        <v>245</v>
      </c>
      <c r="C246">
        <v>226</v>
      </c>
      <c r="D246">
        <v>239</v>
      </c>
      <c r="E246">
        <v>135</v>
      </c>
      <c r="F246">
        <v>122</v>
      </c>
      <c r="G246">
        <f t="shared" si="32"/>
        <v>123</v>
      </c>
      <c r="H246" t="str">
        <f t="shared" si="33"/>
        <v>Top</v>
      </c>
      <c r="I246">
        <v>123</v>
      </c>
      <c r="K246">
        <f t="shared" si="34"/>
        <v>122</v>
      </c>
      <c r="L246" s="1">
        <f t="shared" si="38"/>
        <v>42641</v>
      </c>
      <c r="M246">
        <f t="shared" si="40"/>
        <v>0</v>
      </c>
      <c r="N246">
        <f t="shared" si="35"/>
        <v>0</v>
      </c>
      <c r="P246">
        <f t="shared" si="36"/>
        <v>245</v>
      </c>
      <c r="Q246" s="1">
        <f t="shared" si="37"/>
        <v>42360</v>
      </c>
      <c r="R246">
        <f t="shared" si="39"/>
        <v>123</v>
      </c>
    </row>
    <row r="247" spans="1:18" x14ac:dyDescent="0.2">
      <c r="A247" t="s">
        <v>308</v>
      </c>
      <c r="B247">
        <v>246</v>
      </c>
      <c r="C247">
        <v>246</v>
      </c>
      <c r="D247">
        <v>260</v>
      </c>
      <c r="E247">
        <v>260</v>
      </c>
      <c r="F247">
        <v>260</v>
      </c>
      <c r="G247">
        <f t="shared" si="32"/>
        <v>-14</v>
      </c>
      <c r="H247" t="str">
        <f t="shared" si="33"/>
        <v>Top</v>
      </c>
      <c r="K247">
        <f t="shared" si="34"/>
        <v>246</v>
      </c>
      <c r="L247" s="1">
        <f t="shared" si="38"/>
        <v>42360</v>
      </c>
      <c r="M247">
        <f t="shared" si="40"/>
        <v>-14</v>
      </c>
      <c r="N247">
        <f t="shared" si="35"/>
        <v>276</v>
      </c>
      <c r="P247">
        <f t="shared" si="36"/>
        <v>260</v>
      </c>
      <c r="Q247" s="1">
        <f t="shared" si="37"/>
        <v>42465</v>
      </c>
      <c r="R247">
        <f t="shared" si="39"/>
        <v>-14</v>
      </c>
    </row>
    <row r="248" spans="1:18" x14ac:dyDescent="0.2">
      <c r="A248" t="s">
        <v>309</v>
      </c>
      <c r="B248">
        <v>247</v>
      </c>
      <c r="C248">
        <v>260</v>
      </c>
      <c r="D248">
        <v>260</v>
      </c>
      <c r="E248">
        <v>260</v>
      </c>
      <c r="F248">
        <v>260</v>
      </c>
      <c r="G248">
        <f t="shared" si="32"/>
        <v>-13</v>
      </c>
      <c r="H248" t="str">
        <f t="shared" si="33"/>
        <v>Top</v>
      </c>
      <c r="K248">
        <f t="shared" si="34"/>
        <v>247</v>
      </c>
      <c r="L248" s="1">
        <f t="shared" si="38"/>
        <v>42360</v>
      </c>
      <c r="M248">
        <f t="shared" si="40"/>
        <v>-13</v>
      </c>
      <c r="N248">
        <f t="shared" si="35"/>
        <v>276</v>
      </c>
      <c r="P248">
        <f t="shared" si="36"/>
        <v>260</v>
      </c>
      <c r="Q248" s="1">
        <f t="shared" si="37"/>
        <v>42392</v>
      </c>
      <c r="R248">
        <f t="shared" si="39"/>
        <v>-13</v>
      </c>
    </row>
    <row r="249" spans="1:18" x14ac:dyDescent="0.2">
      <c r="A249" t="s">
        <v>310</v>
      </c>
      <c r="B249">
        <v>248</v>
      </c>
      <c r="C249">
        <v>260</v>
      </c>
      <c r="D249">
        <v>260</v>
      </c>
      <c r="E249">
        <v>260</v>
      </c>
      <c r="F249">
        <v>260</v>
      </c>
      <c r="G249">
        <f t="shared" ref="G249:G312" si="41">IF(F249&gt;0,B249-F249,B249-251)</f>
        <v>-12</v>
      </c>
      <c r="H249" t="str">
        <f t="shared" si="33"/>
        <v>Top</v>
      </c>
      <c r="K249">
        <f t="shared" si="34"/>
        <v>248</v>
      </c>
      <c r="L249" s="1">
        <f t="shared" si="38"/>
        <v>42360</v>
      </c>
      <c r="M249">
        <f t="shared" si="40"/>
        <v>-12</v>
      </c>
      <c r="N249">
        <f t="shared" si="35"/>
        <v>276</v>
      </c>
      <c r="P249">
        <f t="shared" si="36"/>
        <v>260</v>
      </c>
      <c r="Q249" s="1">
        <f t="shared" si="37"/>
        <v>42392</v>
      </c>
      <c r="R249">
        <f t="shared" si="39"/>
        <v>-12</v>
      </c>
    </row>
    <row r="250" spans="1:18" x14ac:dyDescent="0.2">
      <c r="A250" t="s">
        <v>311</v>
      </c>
      <c r="B250">
        <v>249</v>
      </c>
      <c r="C250">
        <v>238</v>
      </c>
      <c r="D250">
        <v>260</v>
      </c>
      <c r="E250">
        <v>260</v>
      </c>
      <c r="F250">
        <v>260</v>
      </c>
      <c r="G250">
        <f t="shared" si="41"/>
        <v>-11</v>
      </c>
      <c r="H250" t="str">
        <f t="shared" si="33"/>
        <v>Top</v>
      </c>
      <c r="K250">
        <f t="shared" si="34"/>
        <v>238</v>
      </c>
      <c r="L250" s="1">
        <f t="shared" si="38"/>
        <v>42392</v>
      </c>
      <c r="M250">
        <f t="shared" si="40"/>
        <v>-22</v>
      </c>
      <c r="N250">
        <f t="shared" si="35"/>
        <v>245</v>
      </c>
      <c r="P250">
        <f t="shared" si="36"/>
        <v>260</v>
      </c>
      <c r="Q250" s="1">
        <f t="shared" si="37"/>
        <v>42465</v>
      </c>
      <c r="R250">
        <f t="shared" si="39"/>
        <v>-22</v>
      </c>
    </row>
    <row r="251" spans="1:18" ht="13.5" thickBot="1" x14ac:dyDescent="0.25">
      <c r="A251" s="2" t="s">
        <v>312</v>
      </c>
      <c r="B251" s="2">
        <v>250</v>
      </c>
      <c r="C251" s="2">
        <v>260</v>
      </c>
      <c r="D251" s="2">
        <v>260</v>
      </c>
      <c r="E251" s="2">
        <v>260</v>
      </c>
      <c r="F251" s="2">
        <v>260</v>
      </c>
      <c r="G251" s="2">
        <f t="shared" si="41"/>
        <v>-10</v>
      </c>
      <c r="H251" s="2" t="str">
        <f t="shared" si="33"/>
        <v>Top</v>
      </c>
      <c r="I251" s="2"/>
      <c r="K251" s="2">
        <f t="shared" si="34"/>
        <v>250</v>
      </c>
      <c r="L251" s="3">
        <f t="shared" si="38"/>
        <v>42360</v>
      </c>
      <c r="M251">
        <f t="shared" si="40"/>
        <v>-10</v>
      </c>
      <c r="N251" s="2">
        <f t="shared" si="35"/>
        <v>276</v>
      </c>
      <c r="P251">
        <f t="shared" si="36"/>
        <v>260</v>
      </c>
      <c r="Q251" s="1">
        <f t="shared" si="37"/>
        <v>42392</v>
      </c>
      <c r="R251">
        <f t="shared" si="39"/>
        <v>-10</v>
      </c>
    </row>
    <row r="252" spans="1:18" x14ac:dyDescent="0.2">
      <c r="A252" t="s">
        <v>9</v>
      </c>
      <c r="C252">
        <v>25</v>
      </c>
      <c r="D252">
        <v>14</v>
      </c>
      <c r="E252">
        <v>14</v>
      </c>
      <c r="F252">
        <v>10</v>
      </c>
      <c r="G252">
        <f t="shared" si="41"/>
        <v>-10</v>
      </c>
      <c r="H252" t="str">
        <f t="shared" si="33"/>
        <v>Top</v>
      </c>
      <c r="I252">
        <v>-10</v>
      </c>
      <c r="K252">
        <f t="shared" si="34"/>
        <v>10</v>
      </c>
      <c r="L252" s="1">
        <f t="shared" si="38"/>
        <v>42641</v>
      </c>
      <c r="M252">
        <f t="shared" si="40"/>
        <v>0</v>
      </c>
      <c r="N252">
        <f t="shared" si="35"/>
        <v>0</v>
      </c>
      <c r="P252">
        <f t="shared" si="36"/>
        <v>25</v>
      </c>
      <c r="Q252" s="1">
        <f t="shared" si="37"/>
        <v>42392</v>
      </c>
      <c r="R252">
        <f t="shared" si="39"/>
        <v>15</v>
      </c>
    </row>
    <row r="253" spans="1:18" x14ac:dyDescent="0.2">
      <c r="A253" t="s">
        <v>137</v>
      </c>
      <c r="C253">
        <v>145</v>
      </c>
      <c r="D253">
        <v>118</v>
      </c>
      <c r="E253">
        <v>124</v>
      </c>
      <c r="F253">
        <v>138</v>
      </c>
      <c r="G253">
        <f t="shared" si="41"/>
        <v>-138</v>
      </c>
      <c r="H253" t="str">
        <f t="shared" si="33"/>
        <v>Top</v>
      </c>
      <c r="I253">
        <v>-138</v>
      </c>
      <c r="K253">
        <f t="shared" si="34"/>
        <v>118</v>
      </c>
      <c r="L253" s="1">
        <f t="shared" si="38"/>
        <v>42465</v>
      </c>
      <c r="M253">
        <f t="shared" si="40"/>
        <v>-20</v>
      </c>
      <c r="N253">
        <f t="shared" si="35"/>
        <v>173</v>
      </c>
      <c r="P253">
        <f t="shared" si="36"/>
        <v>145</v>
      </c>
      <c r="Q253" s="1">
        <f t="shared" si="37"/>
        <v>42392</v>
      </c>
      <c r="R253">
        <f t="shared" si="39"/>
        <v>27</v>
      </c>
    </row>
    <row r="254" spans="1:18" x14ac:dyDescent="0.2">
      <c r="A254" t="s">
        <v>172</v>
      </c>
      <c r="C254">
        <v>163</v>
      </c>
      <c r="D254">
        <v>186</v>
      </c>
      <c r="E254">
        <v>167</v>
      </c>
      <c r="F254">
        <v>173</v>
      </c>
      <c r="G254">
        <f t="shared" si="41"/>
        <v>-173</v>
      </c>
      <c r="H254" t="str">
        <f t="shared" si="33"/>
        <v>Top</v>
      </c>
      <c r="I254">
        <v>-173</v>
      </c>
      <c r="K254">
        <f t="shared" si="34"/>
        <v>163</v>
      </c>
      <c r="L254" s="1">
        <f t="shared" si="38"/>
        <v>42392</v>
      </c>
      <c r="M254">
        <f t="shared" si="40"/>
        <v>-10</v>
      </c>
      <c r="N254">
        <f t="shared" si="35"/>
        <v>245</v>
      </c>
      <c r="P254">
        <f t="shared" si="36"/>
        <v>186</v>
      </c>
      <c r="Q254" s="1">
        <f t="shared" si="37"/>
        <v>42465</v>
      </c>
      <c r="R254">
        <f t="shared" si="39"/>
        <v>-23</v>
      </c>
    </row>
    <row r="255" spans="1:18" x14ac:dyDescent="0.2">
      <c r="A255" t="s">
        <v>169</v>
      </c>
      <c r="C255">
        <v>169</v>
      </c>
      <c r="D255">
        <v>142</v>
      </c>
      <c r="E255">
        <v>153</v>
      </c>
      <c r="F255">
        <v>170</v>
      </c>
      <c r="G255">
        <f t="shared" si="41"/>
        <v>-170</v>
      </c>
      <c r="H255" t="str">
        <f t="shared" si="33"/>
        <v>Top</v>
      </c>
      <c r="I255">
        <v>-170</v>
      </c>
      <c r="K255">
        <f t="shared" si="34"/>
        <v>142</v>
      </c>
      <c r="L255" s="1">
        <f t="shared" si="38"/>
        <v>42465</v>
      </c>
      <c r="M255">
        <f t="shared" si="40"/>
        <v>-28</v>
      </c>
      <c r="N255">
        <f t="shared" si="35"/>
        <v>173</v>
      </c>
      <c r="P255">
        <f t="shared" si="36"/>
        <v>170</v>
      </c>
      <c r="Q255" s="1">
        <f t="shared" si="37"/>
        <v>42641</v>
      </c>
      <c r="R255">
        <f t="shared" si="39"/>
        <v>-28</v>
      </c>
    </row>
    <row r="256" spans="1:18" x14ac:dyDescent="0.2">
      <c r="A256" t="s">
        <v>191</v>
      </c>
      <c r="C256">
        <v>175</v>
      </c>
      <c r="D256">
        <v>171</v>
      </c>
      <c r="E256">
        <v>189</v>
      </c>
      <c r="F256">
        <v>192</v>
      </c>
      <c r="G256">
        <f t="shared" si="41"/>
        <v>-192</v>
      </c>
      <c r="H256" t="str">
        <f t="shared" si="33"/>
        <v>Top</v>
      </c>
      <c r="I256">
        <v>-192</v>
      </c>
      <c r="K256">
        <f t="shared" si="34"/>
        <v>171</v>
      </c>
      <c r="L256" s="1">
        <f t="shared" si="38"/>
        <v>42465</v>
      </c>
      <c r="M256">
        <f t="shared" si="40"/>
        <v>-21</v>
      </c>
      <c r="N256">
        <f t="shared" si="35"/>
        <v>173</v>
      </c>
      <c r="P256">
        <f t="shared" si="36"/>
        <v>192</v>
      </c>
      <c r="Q256" s="1">
        <f t="shared" si="37"/>
        <v>42641</v>
      </c>
      <c r="R256">
        <f t="shared" si="39"/>
        <v>-21</v>
      </c>
    </row>
    <row r="257" spans="1:18" x14ac:dyDescent="0.2">
      <c r="A257" t="s">
        <v>106</v>
      </c>
      <c r="C257">
        <v>182</v>
      </c>
      <c r="D257">
        <v>109</v>
      </c>
      <c r="E257">
        <v>98</v>
      </c>
      <c r="F257">
        <v>107</v>
      </c>
      <c r="G257">
        <f t="shared" si="41"/>
        <v>-107</v>
      </c>
      <c r="H257" t="str">
        <f t="shared" si="33"/>
        <v>Top</v>
      </c>
      <c r="I257">
        <v>-107</v>
      </c>
      <c r="K257">
        <f t="shared" si="34"/>
        <v>98</v>
      </c>
      <c r="L257" s="1">
        <f t="shared" si="38"/>
        <v>42523</v>
      </c>
      <c r="M257">
        <f t="shared" si="40"/>
        <v>-9</v>
      </c>
      <c r="N257">
        <f t="shared" si="35"/>
        <v>116</v>
      </c>
      <c r="P257">
        <f t="shared" si="36"/>
        <v>182</v>
      </c>
      <c r="Q257" s="1">
        <f t="shared" si="37"/>
        <v>42392</v>
      </c>
      <c r="R257">
        <f t="shared" si="39"/>
        <v>84</v>
      </c>
    </row>
    <row r="258" spans="1:18" x14ac:dyDescent="0.2">
      <c r="A258" t="s">
        <v>26</v>
      </c>
      <c r="C258">
        <v>223</v>
      </c>
      <c r="D258">
        <v>37</v>
      </c>
      <c r="E258">
        <v>40</v>
      </c>
      <c r="F258">
        <v>27</v>
      </c>
      <c r="G258">
        <f t="shared" si="41"/>
        <v>-27</v>
      </c>
      <c r="H258" t="str">
        <f t="shared" si="33"/>
        <v>Top</v>
      </c>
      <c r="I258">
        <v>-27</v>
      </c>
      <c r="K258">
        <f t="shared" si="34"/>
        <v>27</v>
      </c>
      <c r="L258" s="1">
        <f t="shared" si="38"/>
        <v>42641</v>
      </c>
      <c r="M258">
        <f t="shared" si="40"/>
        <v>0</v>
      </c>
      <c r="N258">
        <f t="shared" si="35"/>
        <v>0</v>
      </c>
      <c r="P258">
        <f t="shared" si="36"/>
        <v>223</v>
      </c>
      <c r="Q258" s="1">
        <f t="shared" si="37"/>
        <v>42392</v>
      </c>
      <c r="R258">
        <f t="shared" si="39"/>
        <v>196</v>
      </c>
    </row>
    <row r="259" spans="1:18" x14ac:dyDescent="0.2">
      <c r="A259" t="s">
        <v>313</v>
      </c>
      <c r="C259">
        <v>230</v>
      </c>
      <c r="D259">
        <v>260</v>
      </c>
      <c r="E259">
        <v>260</v>
      </c>
      <c r="F259">
        <v>260</v>
      </c>
      <c r="G259">
        <f t="shared" si="41"/>
        <v>-260</v>
      </c>
      <c r="H259" t="str">
        <f t="shared" ref="H259:H322" si="42">IF(F259&gt;0,"Top","Not Top")</f>
        <v>Top</v>
      </c>
      <c r="K259">
        <f t="shared" ref="K259:K322" si="43">MIN(B259:F259)</f>
        <v>230</v>
      </c>
      <c r="L259" s="1">
        <f t="shared" si="38"/>
        <v>42392</v>
      </c>
      <c r="M259">
        <f t="shared" si="40"/>
        <v>-30</v>
      </c>
      <c r="N259">
        <f t="shared" ref="N259:N322" si="44">DAYS360(L259,$F$1)</f>
        <v>245</v>
      </c>
      <c r="P259">
        <f t="shared" ref="P259:P322" si="45">MAX(B259:F259)</f>
        <v>260</v>
      </c>
      <c r="Q259" s="1">
        <f t="shared" si="37"/>
        <v>42465</v>
      </c>
      <c r="R259">
        <f t="shared" si="39"/>
        <v>-30</v>
      </c>
    </row>
    <row r="260" spans="1:18" x14ac:dyDescent="0.2">
      <c r="A260" t="s">
        <v>314</v>
      </c>
      <c r="C260">
        <v>231</v>
      </c>
      <c r="D260">
        <v>260</v>
      </c>
      <c r="E260">
        <v>260</v>
      </c>
      <c r="F260">
        <v>260</v>
      </c>
      <c r="G260">
        <f t="shared" si="41"/>
        <v>-260</v>
      </c>
      <c r="H260" t="str">
        <f t="shared" si="42"/>
        <v>Top</v>
      </c>
      <c r="K260">
        <f t="shared" si="43"/>
        <v>231</v>
      </c>
      <c r="L260" s="1">
        <f t="shared" si="38"/>
        <v>42392</v>
      </c>
      <c r="M260">
        <f t="shared" si="40"/>
        <v>-29</v>
      </c>
      <c r="N260">
        <f t="shared" si="44"/>
        <v>245</v>
      </c>
      <c r="P260">
        <f t="shared" si="45"/>
        <v>260</v>
      </c>
      <c r="Q260" s="1">
        <f t="shared" si="37"/>
        <v>42465</v>
      </c>
      <c r="R260">
        <f t="shared" si="39"/>
        <v>-29</v>
      </c>
    </row>
    <row r="261" spans="1:18" x14ac:dyDescent="0.2">
      <c r="A261" t="s">
        <v>315</v>
      </c>
      <c r="C261">
        <v>245</v>
      </c>
      <c r="D261">
        <v>260</v>
      </c>
      <c r="E261">
        <v>260</v>
      </c>
      <c r="F261">
        <v>260</v>
      </c>
      <c r="G261">
        <f t="shared" si="41"/>
        <v>-260</v>
      </c>
      <c r="H261" t="str">
        <f t="shared" si="42"/>
        <v>Top</v>
      </c>
      <c r="K261">
        <f t="shared" si="43"/>
        <v>245</v>
      </c>
      <c r="L261" s="1">
        <f t="shared" si="38"/>
        <v>42392</v>
      </c>
      <c r="M261">
        <f t="shared" si="40"/>
        <v>-15</v>
      </c>
      <c r="N261">
        <f t="shared" si="44"/>
        <v>245</v>
      </c>
      <c r="P261">
        <f t="shared" si="45"/>
        <v>260</v>
      </c>
      <c r="Q261" s="1">
        <f t="shared" si="37"/>
        <v>42465</v>
      </c>
      <c r="R261">
        <f t="shared" si="39"/>
        <v>-15</v>
      </c>
    </row>
    <row r="262" spans="1:18" x14ac:dyDescent="0.2">
      <c r="A262" t="s">
        <v>246</v>
      </c>
      <c r="C262">
        <v>249</v>
      </c>
      <c r="D262">
        <v>260</v>
      </c>
      <c r="E262">
        <v>260</v>
      </c>
      <c r="F262">
        <v>247</v>
      </c>
      <c r="G262">
        <f t="shared" si="41"/>
        <v>-247</v>
      </c>
      <c r="H262" t="str">
        <f t="shared" si="42"/>
        <v>Top</v>
      </c>
      <c r="I262">
        <v>-247</v>
      </c>
      <c r="K262">
        <f t="shared" si="43"/>
        <v>247</v>
      </c>
      <c r="L262" s="1">
        <f t="shared" si="38"/>
        <v>42641</v>
      </c>
      <c r="M262">
        <f t="shared" si="40"/>
        <v>0</v>
      </c>
      <c r="N262">
        <f t="shared" si="44"/>
        <v>0</v>
      </c>
      <c r="P262">
        <f t="shared" si="45"/>
        <v>260</v>
      </c>
      <c r="Q262" s="1">
        <f t="shared" si="37"/>
        <v>42465</v>
      </c>
      <c r="R262">
        <f t="shared" si="39"/>
        <v>13</v>
      </c>
    </row>
    <row r="263" spans="1:18" x14ac:dyDescent="0.2">
      <c r="A263" t="s">
        <v>7</v>
      </c>
      <c r="D263">
        <v>8</v>
      </c>
      <c r="E263">
        <v>8</v>
      </c>
      <c r="F263">
        <v>8</v>
      </c>
      <c r="G263">
        <f t="shared" si="41"/>
        <v>-8</v>
      </c>
      <c r="H263" t="str">
        <f t="shared" si="42"/>
        <v>Top</v>
      </c>
      <c r="I263">
        <v>-8</v>
      </c>
      <c r="K263">
        <f t="shared" si="43"/>
        <v>8</v>
      </c>
      <c r="L263" s="1">
        <f t="shared" si="38"/>
        <v>42465</v>
      </c>
      <c r="M263">
        <f t="shared" si="40"/>
        <v>0</v>
      </c>
      <c r="N263">
        <f t="shared" si="44"/>
        <v>173</v>
      </c>
      <c r="P263">
        <f t="shared" si="45"/>
        <v>8</v>
      </c>
      <c r="Q263" s="1">
        <f t="shared" si="37"/>
        <v>42465</v>
      </c>
      <c r="R263">
        <f t="shared" si="39"/>
        <v>0</v>
      </c>
    </row>
    <row r="264" spans="1:18" x14ac:dyDescent="0.2">
      <c r="A264" t="s">
        <v>8</v>
      </c>
      <c r="D264">
        <v>29</v>
      </c>
      <c r="E264">
        <v>16</v>
      </c>
      <c r="F264">
        <v>9</v>
      </c>
      <c r="G264">
        <f t="shared" si="41"/>
        <v>-9</v>
      </c>
      <c r="H264" t="str">
        <f t="shared" si="42"/>
        <v>Top</v>
      </c>
      <c r="I264">
        <v>-9</v>
      </c>
      <c r="K264">
        <f t="shared" si="43"/>
        <v>9</v>
      </c>
      <c r="L264" s="1">
        <f t="shared" si="38"/>
        <v>42641</v>
      </c>
      <c r="M264">
        <f t="shared" si="40"/>
        <v>0</v>
      </c>
      <c r="N264">
        <f t="shared" si="44"/>
        <v>0</v>
      </c>
      <c r="P264">
        <f t="shared" si="45"/>
        <v>29</v>
      </c>
      <c r="Q264" s="1">
        <f t="shared" ref="Q264:Q327" si="46">INDEX($B$1:$F$1,1,MATCH(P264,B264:F264,0))</f>
        <v>42465</v>
      </c>
      <c r="R264">
        <f t="shared" si="39"/>
        <v>20</v>
      </c>
    </row>
    <row r="265" spans="1:18" x14ac:dyDescent="0.2">
      <c r="A265" t="s">
        <v>33</v>
      </c>
      <c r="D265">
        <v>47</v>
      </c>
      <c r="E265">
        <v>48</v>
      </c>
      <c r="F265">
        <v>34</v>
      </c>
      <c r="G265">
        <f t="shared" si="41"/>
        <v>-34</v>
      </c>
      <c r="H265" t="str">
        <f t="shared" si="42"/>
        <v>Top</v>
      </c>
      <c r="I265">
        <v>-34</v>
      </c>
      <c r="K265">
        <f t="shared" si="43"/>
        <v>34</v>
      </c>
      <c r="L265" s="1">
        <f t="shared" ref="L265:L328" si="47">INDEX($B$1:$F$1,1,MATCH(K265,B265:F265,-1))</f>
        <v>42641</v>
      </c>
      <c r="M265">
        <f t="shared" si="40"/>
        <v>0</v>
      </c>
      <c r="N265">
        <f t="shared" si="44"/>
        <v>0</v>
      </c>
      <c r="P265">
        <f t="shared" si="45"/>
        <v>48</v>
      </c>
      <c r="Q265" s="1">
        <f t="shared" si="46"/>
        <v>42523</v>
      </c>
      <c r="R265">
        <f t="shared" si="39"/>
        <v>14</v>
      </c>
    </row>
    <row r="266" spans="1:18" x14ac:dyDescent="0.2">
      <c r="A266" t="s">
        <v>37</v>
      </c>
      <c r="D266">
        <v>50</v>
      </c>
      <c r="E266">
        <v>38</v>
      </c>
      <c r="F266">
        <v>38</v>
      </c>
      <c r="G266">
        <f t="shared" si="41"/>
        <v>-38</v>
      </c>
      <c r="H266" t="str">
        <f t="shared" si="42"/>
        <v>Top</v>
      </c>
      <c r="I266">
        <v>-38</v>
      </c>
      <c r="K266">
        <f t="shared" si="43"/>
        <v>38</v>
      </c>
      <c r="L266" s="1">
        <f t="shared" si="47"/>
        <v>42523</v>
      </c>
      <c r="M266">
        <f t="shared" si="40"/>
        <v>0</v>
      </c>
      <c r="N266">
        <f t="shared" si="44"/>
        <v>116</v>
      </c>
      <c r="P266">
        <f t="shared" si="45"/>
        <v>50</v>
      </c>
      <c r="Q266" s="1">
        <f t="shared" si="46"/>
        <v>42465</v>
      </c>
      <c r="R266">
        <f t="shared" si="39"/>
        <v>12</v>
      </c>
    </row>
    <row r="267" spans="1:18" x14ac:dyDescent="0.2">
      <c r="A267" t="s">
        <v>120</v>
      </c>
      <c r="D267">
        <v>101</v>
      </c>
      <c r="E267">
        <v>109</v>
      </c>
      <c r="F267">
        <v>121</v>
      </c>
      <c r="G267">
        <f t="shared" si="41"/>
        <v>-121</v>
      </c>
      <c r="H267" t="str">
        <f t="shared" si="42"/>
        <v>Top</v>
      </c>
      <c r="I267">
        <v>-121</v>
      </c>
      <c r="K267">
        <f t="shared" si="43"/>
        <v>101</v>
      </c>
      <c r="L267" s="1">
        <f t="shared" si="47"/>
        <v>42465</v>
      </c>
      <c r="M267">
        <f t="shared" si="40"/>
        <v>-20</v>
      </c>
      <c r="N267">
        <f t="shared" si="44"/>
        <v>173</v>
      </c>
      <c r="P267">
        <f t="shared" si="45"/>
        <v>121</v>
      </c>
      <c r="Q267" s="1">
        <f t="shared" si="46"/>
        <v>42641</v>
      </c>
      <c r="R267">
        <f t="shared" si="39"/>
        <v>-20</v>
      </c>
    </row>
    <row r="268" spans="1:18" x14ac:dyDescent="0.2">
      <c r="A268" t="s">
        <v>78</v>
      </c>
      <c r="D268">
        <v>115</v>
      </c>
      <c r="E268">
        <v>96</v>
      </c>
      <c r="F268">
        <v>79</v>
      </c>
      <c r="G268">
        <f t="shared" si="41"/>
        <v>-79</v>
      </c>
      <c r="H268" t="str">
        <f t="shared" si="42"/>
        <v>Top</v>
      </c>
      <c r="I268">
        <v>-79</v>
      </c>
      <c r="K268">
        <f t="shared" si="43"/>
        <v>79</v>
      </c>
      <c r="L268" s="1">
        <f t="shared" si="47"/>
        <v>42641</v>
      </c>
      <c r="M268">
        <f t="shared" si="40"/>
        <v>0</v>
      </c>
      <c r="N268">
        <f t="shared" si="44"/>
        <v>0</v>
      </c>
      <c r="P268">
        <f t="shared" si="45"/>
        <v>115</v>
      </c>
      <c r="Q268" s="1">
        <f t="shared" si="46"/>
        <v>42465</v>
      </c>
      <c r="R268">
        <f t="shared" si="39"/>
        <v>36</v>
      </c>
    </row>
    <row r="269" spans="1:18" x14ac:dyDescent="0.2">
      <c r="A269" t="s">
        <v>316</v>
      </c>
      <c r="D269">
        <v>131</v>
      </c>
      <c r="E269">
        <v>260</v>
      </c>
      <c r="F269">
        <v>260</v>
      </c>
      <c r="G269">
        <f t="shared" si="41"/>
        <v>-260</v>
      </c>
      <c r="H269" t="str">
        <f t="shared" si="42"/>
        <v>Top</v>
      </c>
      <c r="K269">
        <f t="shared" si="43"/>
        <v>131</v>
      </c>
      <c r="L269" s="1">
        <f t="shared" si="47"/>
        <v>42465</v>
      </c>
      <c r="M269">
        <f t="shared" si="40"/>
        <v>-129</v>
      </c>
      <c r="N269">
        <f t="shared" si="44"/>
        <v>173</v>
      </c>
      <c r="P269">
        <f t="shared" si="45"/>
        <v>260</v>
      </c>
      <c r="Q269" s="1">
        <f t="shared" si="46"/>
        <v>42523</v>
      </c>
      <c r="R269">
        <f t="shared" si="39"/>
        <v>-129</v>
      </c>
    </row>
    <row r="270" spans="1:18" x14ac:dyDescent="0.2">
      <c r="A270" t="s">
        <v>179</v>
      </c>
      <c r="D270">
        <v>145</v>
      </c>
      <c r="E270">
        <v>143</v>
      </c>
      <c r="F270">
        <v>180</v>
      </c>
      <c r="G270">
        <f t="shared" si="41"/>
        <v>-180</v>
      </c>
      <c r="H270" t="str">
        <f t="shared" si="42"/>
        <v>Top</v>
      </c>
      <c r="I270">
        <v>-180</v>
      </c>
      <c r="K270">
        <f t="shared" si="43"/>
        <v>143</v>
      </c>
      <c r="L270" s="1">
        <f t="shared" si="47"/>
        <v>42523</v>
      </c>
      <c r="M270">
        <f t="shared" si="40"/>
        <v>-37</v>
      </c>
      <c r="N270">
        <f t="shared" si="44"/>
        <v>116</v>
      </c>
      <c r="P270">
        <f t="shared" si="45"/>
        <v>180</v>
      </c>
      <c r="Q270" s="1">
        <f t="shared" si="46"/>
        <v>42641</v>
      </c>
      <c r="R270">
        <f t="shared" si="39"/>
        <v>-37</v>
      </c>
    </row>
    <row r="271" spans="1:18" x14ac:dyDescent="0.2">
      <c r="A271" t="s">
        <v>164</v>
      </c>
      <c r="D271">
        <v>161</v>
      </c>
      <c r="E271">
        <v>175</v>
      </c>
      <c r="F271">
        <v>165</v>
      </c>
      <c r="G271">
        <f t="shared" si="41"/>
        <v>-165</v>
      </c>
      <c r="H271" t="str">
        <f t="shared" si="42"/>
        <v>Top</v>
      </c>
      <c r="I271">
        <v>-165</v>
      </c>
      <c r="K271">
        <f t="shared" si="43"/>
        <v>161</v>
      </c>
      <c r="L271" s="1">
        <f t="shared" si="47"/>
        <v>42465</v>
      </c>
      <c r="M271">
        <f t="shared" si="40"/>
        <v>-4</v>
      </c>
      <c r="N271">
        <f t="shared" si="44"/>
        <v>173</v>
      </c>
      <c r="P271">
        <f t="shared" si="45"/>
        <v>175</v>
      </c>
      <c r="Q271" s="1">
        <f t="shared" si="46"/>
        <v>42523</v>
      </c>
      <c r="R271">
        <f t="shared" ref="R271:R329" si="48">IF(Q271&lt;L271,P271-K271,K271-P271)</f>
        <v>-14</v>
      </c>
    </row>
    <row r="272" spans="1:18" x14ac:dyDescent="0.2">
      <c r="A272" t="s">
        <v>317</v>
      </c>
      <c r="D272">
        <v>164</v>
      </c>
      <c r="E272">
        <v>260</v>
      </c>
      <c r="F272">
        <v>260</v>
      </c>
      <c r="G272">
        <f t="shared" si="41"/>
        <v>-260</v>
      </c>
      <c r="H272" t="str">
        <f t="shared" si="42"/>
        <v>Top</v>
      </c>
      <c r="K272">
        <f t="shared" si="43"/>
        <v>164</v>
      </c>
      <c r="L272" s="1">
        <f t="shared" si="47"/>
        <v>42465</v>
      </c>
      <c r="M272">
        <f t="shared" si="40"/>
        <v>-96</v>
      </c>
      <c r="N272">
        <f t="shared" si="44"/>
        <v>173</v>
      </c>
      <c r="P272">
        <f t="shared" si="45"/>
        <v>260</v>
      </c>
      <c r="Q272" s="1">
        <f t="shared" si="46"/>
        <v>42523</v>
      </c>
      <c r="R272">
        <f t="shared" si="48"/>
        <v>-96</v>
      </c>
    </row>
    <row r="273" spans="1:18" x14ac:dyDescent="0.2">
      <c r="A273" t="s">
        <v>190</v>
      </c>
      <c r="D273">
        <v>174</v>
      </c>
      <c r="E273">
        <v>178</v>
      </c>
      <c r="F273">
        <v>191</v>
      </c>
      <c r="G273">
        <f t="shared" si="41"/>
        <v>-191</v>
      </c>
      <c r="H273" t="str">
        <f t="shared" si="42"/>
        <v>Top</v>
      </c>
      <c r="I273">
        <v>-191</v>
      </c>
      <c r="K273">
        <f t="shared" si="43"/>
        <v>174</v>
      </c>
      <c r="L273" s="1">
        <f t="shared" si="47"/>
        <v>42465</v>
      </c>
      <c r="M273">
        <f t="shared" si="40"/>
        <v>-17</v>
      </c>
      <c r="N273">
        <f t="shared" si="44"/>
        <v>173</v>
      </c>
      <c r="P273">
        <f t="shared" si="45"/>
        <v>191</v>
      </c>
      <c r="Q273" s="1">
        <f t="shared" si="46"/>
        <v>42641</v>
      </c>
      <c r="R273">
        <f t="shared" si="48"/>
        <v>-17</v>
      </c>
    </row>
    <row r="274" spans="1:18" x14ac:dyDescent="0.2">
      <c r="A274" t="s">
        <v>195</v>
      </c>
      <c r="D274">
        <v>182</v>
      </c>
      <c r="E274">
        <v>156</v>
      </c>
      <c r="F274">
        <v>196</v>
      </c>
      <c r="G274">
        <f t="shared" si="41"/>
        <v>-196</v>
      </c>
      <c r="H274" t="str">
        <f t="shared" si="42"/>
        <v>Top</v>
      </c>
      <c r="I274">
        <v>-196</v>
      </c>
      <c r="K274">
        <f t="shared" si="43"/>
        <v>156</v>
      </c>
      <c r="L274" s="1">
        <f t="shared" si="47"/>
        <v>42523</v>
      </c>
      <c r="M274">
        <f t="shared" si="40"/>
        <v>-40</v>
      </c>
      <c r="N274">
        <f t="shared" si="44"/>
        <v>116</v>
      </c>
      <c r="P274">
        <f t="shared" si="45"/>
        <v>196</v>
      </c>
      <c r="Q274" s="1">
        <f t="shared" si="46"/>
        <v>42641</v>
      </c>
      <c r="R274">
        <f t="shared" si="48"/>
        <v>-40</v>
      </c>
    </row>
    <row r="275" spans="1:18" x14ac:dyDescent="0.2">
      <c r="A275" t="s">
        <v>167</v>
      </c>
      <c r="D275">
        <v>185</v>
      </c>
      <c r="E275">
        <v>186</v>
      </c>
      <c r="F275">
        <v>168</v>
      </c>
      <c r="G275">
        <f t="shared" si="41"/>
        <v>-168</v>
      </c>
      <c r="H275" t="str">
        <f t="shared" si="42"/>
        <v>Top</v>
      </c>
      <c r="I275">
        <v>-168</v>
      </c>
      <c r="K275">
        <f t="shared" si="43"/>
        <v>168</v>
      </c>
      <c r="L275" s="1">
        <f t="shared" si="47"/>
        <v>42641</v>
      </c>
      <c r="M275">
        <f t="shared" si="40"/>
        <v>0</v>
      </c>
      <c r="N275">
        <f t="shared" si="44"/>
        <v>0</v>
      </c>
      <c r="P275">
        <f t="shared" si="45"/>
        <v>186</v>
      </c>
      <c r="Q275" s="1">
        <f t="shared" si="46"/>
        <v>42523</v>
      </c>
      <c r="R275">
        <f t="shared" si="48"/>
        <v>18</v>
      </c>
    </row>
    <row r="276" spans="1:18" x14ac:dyDescent="0.2">
      <c r="A276" t="s">
        <v>212</v>
      </c>
      <c r="D276">
        <v>188</v>
      </c>
      <c r="E276">
        <v>209</v>
      </c>
      <c r="F276">
        <v>213</v>
      </c>
      <c r="G276">
        <f t="shared" si="41"/>
        <v>-213</v>
      </c>
      <c r="H276" t="str">
        <f t="shared" si="42"/>
        <v>Top</v>
      </c>
      <c r="I276">
        <v>-213</v>
      </c>
      <c r="K276">
        <f t="shared" si="43"/>
        <v>188</v>
      </c>
      <c r="L276" s="1">
        <f t="shared" si="47"/>
        <v>42465</v>
      </c>
      <c r="M276">
        <f t="shared" si="40"/>
        <v>-25</v>
      </c>
      <c r="N276">
        <f t="shared" si="44"/>
        <v>173</v>
      </c>
      <c r="P276">
        <f t="shared" si="45"/>
        <v>213</v>
      </c>
      <c r="Q276" s="1">
        <f t="shared" si="46"/>
        <v>42641</v>
      </c>
      <c r="R276">
        <f t="shared" si="48"/>
        <v>-25</v>
      </c>
    </row>
    <row r="277" spans="1:18" x14ac:dyDescent="0.2">
      <c r="A277" t="s">
        <v>318</v>
      </c>
      <c r="D277">
        <v>197</v>
      </c>
      <c r="E277">
        <v>237</v>
      </c>
      <c r="F277">
        <v>260</v>
      </c>
      <c r="G277">
        <f t="shared" si="41"/>
        <v>-260</v>
      </c>
      <c r="H277" t="str">
        <f t="shared" si="42"/>
        <v>Top</v>
      </c>
      <c r="K277">
        <f t="shared" si="43"/>
        <v>197</v>
      </c>
      <c r="L277" s="1">
        <f t="shared" si="47"/>
        <v>42465</v>
      </c>
      <c r="M277">
        <f t="shared" si="40"/>
        <v>-63</v>
      </c>
      <c r="N277">
        <f t="shared" si="44"/>
        <v>173</v>
      </c>
      <c r="P277">
        <f t="shared" si="45"/>
        <v>260</v>
      </c>
      <c r="Q277" s="1">
        <f t="shared" si="46"/>
        <v>42641</v>
      </c>
      <c r="R277">
        <f t="shared" si="48"/>
        <v>-63</v>
      </c>
    </row>
    <row r="278" spans="1:18" x14ac:dyDescent="0.2">
      <c r="A278" t="s">
        <v>234</v>
      </c>
      <c r="D278">
        <v>198</v>
      </c>
      <c r="E278">
        <v>232</v>
      </c>
      <c r="F278">
        <v>235</v>
      </c>
      <c r="G278">
        <f t="shared" si="41"/>
        <v>-235</v>
      </c>
      <c r="H278" t="str">
        <f t="shared" si="42"/>
        <v>Top</v>
      </c>
      <c r="I278">
        <v>-235</v>
      </c>
      <c r="K278">
        <f t="shared" si="43"/>
        <v>198</v>
      </c>
      <c r="L278" s="1">
        <f t="shared" si="47"/>
        <v>42465</v>
      </c>
      <c r="M278">
        <f t="shared" si="40"/>
        <v>-37</v>
      </c>
      <c r="N278">
        <f t="shared" si="44"/>
        <v>173</v>
      </c>
      <c r="P278">
        <f t="shared" si="45"/>
        <v>235</v>
      </c>
      <c r="Q278" s="1">
        <f t="shared" si="46"/>
        <v>42641</v>
      </c>
      <c r="R278">
        <f t="shared" si="48"/>
        <v>-37</v>
      </c>
    </row>
    <row r="279" spans="1:18" x14ac:dyDescent="0.2">
      <c r="A279" t="s">
        <v>211</v>
      </c>
      <c r="D279">
        <v>209</v>
      </c>
      <c r="E279">
        <v>194</v>
      </c>
      <c r="F279">
        <v>212</v>
      </c>
      <c r="G279">
        <f t="shared" si="41"/>
        <v>-212</v>
      </c>
      <c r="H279" t="str">
        <f t="shared" si="42"/>
        <v>Top</v>
      </c>
      <c r="I279">
        <v>-212</v>
      </c>
      <c r="K279">
        <f t="shared" si="43"/>
        <v>194</v>
      </c>
      <c r="L279" s="1">
        <f t="shared" si="47"/>
        <v>42523</v>
      </c>
      <c r="M279">
        <f t="shared" si="40"/>
        <v>-18</v>
      </c>
      <c r="N279">
        <f t="shared" si="44"/>
        <v>116</v>
      </c>
      <c r="P279">
        <f t="shared" si="45"/>
        <v>212</v>
      </c>
      <c r="Q279" s="1">
        <f t="shared" si="46"/>
        <v>42641</v>
      </c>
      <c r="R279">
        <f t="shared" si="48"/>
        <v>-18</v>
      </c>
    </row>
    <row r="280" spans="1:18" x14ac:dyDescent="0.2">
      <c r="A280" t="s">
        <v>151</v>
      </c>
      <c r="D280">
        <v>219</v>
      </c>
      <c r="E280">
        <v>179</v>
      </c>
      <c r="F280">
        <v>152</v>
      </c>
      <c r="G280">
        <f t="shared" si="41"/>
        <v>-152</v>
      </c>
      <c r="H280" t="str">
        <f t="shared" si="42"/>
        <v>Top</v>
      </c>
      <c r="I280">
        <v>-152</v>
      </c>
      <c r="K280">
        <f t="shared" si="43"/>
        <v>152</v>
      </c>
      <c r="L280" s="1">
        <f t="shared" si="47"/>
        <v>42641</v>
      </c>
      <c r="M280">
        <f t="shared" si="40"/>
        <v>0</v>
      </c>
      <c r="N280">
        <f t="shared" si="44"/>
        <v>0</v>
      </c>
      <c r="P280">
        <f t="shared" si="45"/>
        <v>219</v>
      </c>
      <c r="Q280" s="1">
        <f t="shared" si="46"/>
        <v>42465</v>
      </c>
      <c r="R280">
        <f t="shared" si="48"/>
        <v>67</v>
      </c>
    </row>
    <row r="281" spans="1:18" x14ac:dyDescent="0.2">
      <c r="A281" t="s">
        <v>319</v>
      </c>
      <c r="D281">
        <v>220</v>
      </c>
      <c r="E281">
        <v>260</v>
      </c>
      <c r="F281">
        <v>260</v>
      </c>
      <c r="G281">
        <f t="shared" si="41"/>
        <v>-260</v>
      </c>
      <c r="H281" t="str">
        <f t="shared" si="42"/>
        <v>Top</v>
      </c>
      <c r="K281">
        <f t="shared" si="43"/>
        <v>220</v>
      </c>
      <c r="L281" s="1">
        <f t="shared" si="47"/>
        <v>42465</v>
      </c>
      <c r="M281">
        <f t="shared" si="40"/>
        <v>-40</v>
      </c>
      <c r="N281">
        <f t="shared" si="44"/>
        <v>173</v>
      </c>
      <c r="P281">
        <f t="shared" si="45"/>
        <v>260</v>
      </c>
      <c r="Q281" s="1">
        <f t="shared" si="46"/>
        <v>42523</v>
      </c>
      <c r="R281">
        <f t="shared" si="48"/>
        <v>-40</v>
      </c>
    </row>
    <row r="282" spans="1:18" x14ac:dyDescent="0.2">
      <c r="A282" t="s">
        <v>320</v>
      </c>
      <c r="D282">
        <v>222</v>
      </c>
      <c r="E282">
        <v>205</v>
      </c>
      <c r="F282">
        <v>260</v>
      </c>
      <c r="G282">
        <f t="shared" si="41"/>
        <v>-260</v>
      </c>
      <c r="H282" t="str">
        <f t="shared" si="42"/>
        <v>Top</v>
      </c>
      <c r="K282">
        <f t="shared" si="43"/>
        <v>205</v>
      </c>
      <c r="L282" s="1">
        <f t="shared" si="47"/>
        <v>42523</v>
      </c>
      <c r="M282">
        <f t="shared" si="40"/>
        <v>-55</v>
      </c>
      <c r="N282">
        <f t="shared" si="44"/>
        <v>116</v>
      </c>
      <c r="P282">
        <f t="shared" si="45"/>
        <v>260</v>
      </c>
      <c r="Q282" s="1">
        <f t="shared" si="46"/>
        <v>42641</v>
      </c>
      <c r="R282">
        <f t="shared" si="48"/>
        <v>-55</v>
      </c>
    </row>
    <row r="283" spans="1:18" x14ac:dyDescent="0.2">
      <c r="A283" t="s">
        <v>321</v>
      </c>
      <c r="D283">
        <v>229</v>
      </c>
      <c r="E283">
        <v>247</v>
      </c>
      <c r="F283">
        <v>260</v>
      </c>
      <c r="G283">
        <f t="shared" si="41"/>
        <v>-260</v>
      </c>
      <c r="H283" t="str">
        <f t="shared" si="42"/>
        <v>Top</v>
      </c>
      <c r="K283">
        <f t="shared" si="43"/>
        <v>229</v>
      </c>
      <c r="L283" s="1">
        <f t="shared" si="47"/>
        <v>42465</v>
      </c>
      <c r="M283">
        <f t="shared" si="40"/>
        <v>-31</v>
      </c>
      <c r="N283">
        <f t="shared" si="44"/>
        <v>173</v>
      </c>
      <c r="P283">
        <f t="shared" si="45"/>
        <v>260</v>
      </c>
      <c r="Q283" s="1">
        <f t="shared" si="46"/>
        <v>42641</v>
      </c>
      <c r="R283">
        <f t="shared" si="48"/>
        <v>-31</v>
      </c>
    </row>
    <row r="284" spans="1:18" x14ac:dyDescent="0.2">
      <c r="A284" t="s">
        <v>322</v>
      </c>
      <c r="D284">
        <v>235</v>
      </c>
      <c r="E284">
        <v>217</v>
      </c>
      <c r="F284">
        <v>260</v>
      </c>
      <c r="G284">
        <f t="shared" si="41"/>
        <v>-260</v>
      </c>
      <c r="H284" t="str">
        <f t="shared" si="42"/>
        <v>Top</v>
      </c>
      <c r="K284">
        <f t="shared" si="43"/>
        <v>217</v>
      </c>
      <c r="L284" s="1">
        <f t="shared" si="47"/>
        <v>42523</v>
      </c>
      <c r="M284">
        <f t="shared" si="40"/>
        <v>-43</v>
      </c>
      <c r="N284">
        <f t="shared" si="44"/>
        <v>116</v>
      </c>
      <c r="P284">
        <f t="shared" si="45"/>
        <v>260</v>
      </c>
      <c r="Q284" s="1">
        <f t="shared" si="46"/>
        <v>42641</v>
      </c>
      <c r="R284">
        <f t="shared" si="48"/>
        <v>-43</v>
      </c>
    </row>
    <row r="285" spans="1:18" x14ac:dyDescent="0.2">
      <c r="A285" t="s">
        <v>196</v>
      </c>
      <c r="D285">
        <v>240</v>
      </c>
      <c r="E285">
        <v>260</v>
      </c>
      <c r="F285">
        <v>197</v>
      </c>
      <c r="G285">
        <f t="shared" si="41"/>
        <v>-197</v>
      </c>
      <c r="H285" t="str">
        <f t="shared" si="42"/>
        <v>Top</v>
      </c>
      <c r="I285">
        <v>-197</v>
      </c>
      <c r="K285">
        <f t="shared" si="43"/>
        <v>197</v>
      </c>
      <c r="L285" s="1">
        <f t="shared" si="47"/>
        <v>42641</v>
      </c>
      <c r="M285">
        <f t="shared" si="40"/>
        <v>0</v>
      </c>
      <c r="N285">
        <f t="shared" si="44"/>
        <v>0</v>
      </c>
      <c r="P285">
        <f t="shared" si="45"/>
        <v>260</v>
      </c>
      <c r="Q285" s="1">
        <f t="shared" si="46"/>
        <v>42523</v>
      </c>
      <c r="R285">
        <f t="shared" si="48"/>
        <v>63</v>
      </c>
    </row>
    <row r="286" spans="1:18" x14ac:dyDescent="0.2">
      <c r="A286" t="s">
        <v>235</v>
      </c>
      <c r="D286">
        <v>242</v>
      </c>
      <c r="E286">
        <v>260</v>
      </c>
      <c r="F286">
        <v>236</v>
      </c>
      <c r="G286">
        <f t="shared" si="41"/>
        <v>-236</v>
      </c>
      <c r="H286" t="str">
        <f t="shared" si="42"/>
        <v>Top</v>
      </c>
      <c r="I286">
        <v>-236</v>
      </c>
      <c r="K286">
        <f t="shared" si="43"/>
        <v>236</v>
      </c>
      <c r="L286" s="1">
        <f t="shared" si="47"/>
        <v>42641</v>
      </c>
      <c r="M286">
        <f t="shared" si="40"/>
        <v>0</v>
      </c>
      <c r="N286">
        <f t="shared" si="44"/>
        <v>0</v>
      </c>
      <c r="P286">
        <f t="shared" si="45"/>
        <v>260</v>
      </c>
      <c r="Q286" s="1">
        <f t="shared" si="46"/>
        <v>42523</v>
      </c>
      <c r="R286">
        <f t="shared" si="48"/>
        <v>24</v>
      </c>
    </row>
    <row r="287" spans="1:18" x14ac:dyDescent="0.2">
      <c r="A287" t="s">
        <v>323</v>
      </c>
      <c r="D287">
        <v>243</v>
      </c>
      <c r="E287">
        <v>248</v>
      </c>
      <c r="F287">
        <v>260</v>
      </c>
      <c r="G287">
        <f t="shared" si="41"/>
        <v>-260</v>
      </c>
      <c r="H287" t="str">
        <f t="shared" si="42"/>
        <v>Top</v>
      </c>
      <c r="K287">
        <f t="shared" si="43"/>
        <v>243</v>
      </c>
      <c r="L287" s="1">
        <f t="shared" si="47"/>
        <v>42465</v>
      </c>
      <c r="M287">
        <f t="shared" si="40"/>
        <v>-17</v>
      </c>
      <c r="N287">
        <f t="shared" si="44"/>
        <v>173</v>
      </c>
      <c r="P287">
        <f t="shared" si="45"/>
        <v>260</v>
      </c>
      <c r="Q287" s="1">
        <f t="shared" si="46"/>
        <v>42641</v>
      </c>
      <c r="R287">
        <f t="shared" si="48"/>
        <v>-17</v>
      </c>
    </row>
    <row r="288" spans="1:18" x14ac:dyDescent="0.2">
      <c r="A288" t="s">
        <v>324</v>
      </c>
      <c r="D288">
        <v>245</v>
      </c>
      <c r="E288">
        <v>260</v>
      </c>
      <c r="F288">
        <v>260</v>
      </c>
      <c r="G288">
        <f t="shared" si="41"/>
        <v>-260</v>
      </c>
      <c r="H288" t="str">
        <f t="shared" si="42"/>
        <v>Top</v>
      </c>
      <c r="K288">
        <f t="shared" si="43"/>
        <v>245</v>
      </c>
      <c r="L288" s="1">
        <f t="shared" si="47"/>
        <v>42465</v>
      </c>
      <c r="M288">
        <f t="shared" si="40"/>
        <v>-15</v>
      </c>
      <c r="N288">
        <f t="shared" si="44"/>
        <v>173</v>
      </c>
      <c r="P288">
        <f t="shared" si="45"/>
        <v>260</v>
      </c>
      <c r="Q288" s="1">
        <f t="shared" si="46"/>
        <v>42523</v>
      </c>
      <c r="R288">
        <f t="shared" si="48"/>
        <v>-15</v>
      </c>
    </row>
    <row r="289" spans="1:18" x14ac:dyDescent="0.2">
      <c r="A289" t="s">
        <v>4</v>
      </c>
      <c r="E289">
        <v>5</v>
      </c>
      <c r="F289">
        <v>5</v>
      </c>
      <c r="G289">
        <f t="shared" si="41"/>
        <v>-5</v>
      </c>
      <c r="H289" t="str">
        <f t="shared" si="42"/>
        <v>Top</v>
      </c>
      <c r="I289">
        <v>-5</v>
      </c>
      <c r="K289">
        <f t="shared" si="43"/>
        <v>5</v>
      </c>
      <c r="L289" s="1">
        <f t="shared" si="47"/>
        <v>42523</v>
      </c>
      <c r="M289">
        <f t="shared" si="40"/>
        <v>0</v>
      </c>
      <c r="N289">
        <f t="shared" si="44"/>
        <v>116</v>
      </c>
      <c r="P289">
        <f t="shared" si="45"/>
        <v>5</v>
      </c>
      <c r="Q289" s="1">
        <f t="shared" si="46"/>
        <v>42523</v>
      </c>
      <c r="R289">
        <f t="shared" si="48"/>
        <v>0</v>
      </c>
    </row>
    <row r="290" spans="1:18" x14ac:dyDescent="0.2">
      <c r="A290" t="s">
        <v>11</v>
      </c>
      <c r="E290">
        <v>12</v>
      </c>
      <c r="F290">
        <v>12</v>
      </c>
      <c r="G290">
        <f t="shared" si="41"/>
        <v>-12</v>
      </c>
      <c r="H290" t="str">
        <f t="shared" si="42"/>
        <v>Top</v>
      </c>
      <c r="I290">
        <v>-12</v>
      </c>
      <c r="K290">
        <f t="shared" si="43"/>
        <v>12</v>
      </c>
      <c r="L290" s="1">
        <f t="shared" si="47"/>
        <v>42523</v>
      </c>
      <c r="M290">
        <f t="shared" si="40"/>
        <v>0</v>
      </c>
      <c r="N290">
        <f t="shared" si="44"/>
        <v>116</v>
      </c>
      <c r="P290">
        <f t="shared" si="45"/>
        <v>12</v>
      </c>
      <c r="Q290" s="1">
        <f t="shared" si="46"/>
        <v>42523</v>
      </c>
      <c r="R290">
        <f t="shared" si="48"/>
        <v>0</v>
      </c>
    </row>
    <row r="291" spans="1:18" x14ac:dyDescent="0.2">
      <c r="A291" t="s">
        <v>53</v>
      </c>
      <c r="E291">
        <v>44</v>
      </c>
      <c r="F291">
        <v>54</v>
      </c>
      <c r="G291">
        <f t="shared" si="41"/>
        <v>-54</v>
      </c>
      <c r="H291" t="str">
        <f t="shared" si="42"/>
        <v>Top</v>
      </c>
      <c r="I291">
        <v>-54</v>
      </c>
      <c r="K291">
        <f t="shared" si="43"/>
        <v>44</v>
      </c>
      <c r="L291" s="1">
        <f t="shared" si="47"/>
        <v>42523</v>
      </c>
      <c r="M291">
        <f t="shared" si="40"/>
        <v>-10</v>
      </c>
      <c r="N291">
        <f t="shared" si="44"/>
        <v>116</v>
      </c>
      <c r="P291">
        <f t="shared" si="45"/>
        <v>54</v>
      </c>
      <c r="Q291" s="1">
        <f t="shared" si="46"/>
        <v>42641</v>
      </c>
      <c r="R291">
        <f t="shared" si="48"/>
        <v>-10</v>
      </c>
    </row>
    <row r="292" spans="1:18" x14ac:dyDescent="0.2">
      <c r="A292" t="s">
        <v>72</v>
      </c>
      <c r="E292">
        <v>66</v>
      </c>
      <c r="F292">
        <v>73</v>
      </c>
      <c r="G292">
        <f t="shared" si="41"/>
        <v>-73</v>
      </c>
      <c r="H292" t="str">
        <f t="shared" si="42"/>
        <v>Top</v>
      </c>
      <c r="I292">
        <v>-73</v>
      </c>
      <c r="K292">
        <f t="shared" si="43"/>
        <v>66</v>
      </c>
      <c r="L292" s="1">
        <f t="shared" si="47"/>
        <v>42523</v>
      </c>
      <c r="M292">
        <f t="shared" ref="M292:M329" si="49">IF(F292&lt;1,-251,K292-F292)</f>
        <v>-7</v>
      </c>
      <c r="N292">
        <f t="shared" si="44"/>
        <v>116</v>
      </c>
      <c r="P292">
        <f t="shared" si="45"/>
        <v>73</v>
      </c>
      <c r="Q292" s="1">
        <f t="shared" si="46"/>
        <v>42641</v>
      </c>
      <c r="R292">
        <f t="shared" si="48"/>
        <v>-7</v>
      </c>
    </row>
    <row r="293" spans="1:18" x14ac:dyDescent="0.2">
      <c r="A293" t="s">
        <v>178</v>
      </c>
      <c r="E293">
        <v>116</v>
      </c>
      <c r="F293">
        <v>179</v>
      </c>
      <c r="G293">
        <f t="shared" si="41"/>
        <v>-179</v>
      </c>
      <c r="H293" t="str">
        <f t="shared" si="42"/>
        <v>Top</v>
      </c>
      <c r="I293">
        <v>-179</v>
      </c>
      <c r="K293">
        <f t="shared" si="43"/>
        <v>116</v>
      </c>
      <c r="L293" s="1">
        <f t="shared" si="47"/>
        <v>42523</v>
      </c>
      <c r="M293">
        <f t="shared" si="49"/>
        <v>-63</v>
      </c>
      <c r="N293">
        <f t="shared" si="44"/>
        <v>116</v>
      </c>
      <c r="P293">
        <f t="shared" si="45"/>
        <v>179</v>
      </c>
      <c r="Q293" s="1">
        <f t="shared" si="46"/>
        <v>42641</v>
      </c>
      <c r="R293">
        <f t="shared" si="48"/>
        <v>-63</v>
      </c>
    </row>
    <row r="294" spans="1:18" x14ac:dyDescent="0.2">
      <c r="A294" t="s">
        <v>105</v>
      </c>
      <c r="E294">
        <v>148</v>
      </c>
      <c r="F294">
        <v>106</v>
      </c>
      <c r="G294">
        <f t="shared" si="41"/>
        <v>-106</v>
      </c>
      <c r="H294" t="str">
        <f t="shared" si="42"/>
        <v>Top</v>
      </c>
      <c r="I294">
        <v>-106</v>
      </c>
      <c r="K294">
        <f t="shared" si="43"/>
        <v>106</v>
      </c>
      <c r="L294" s="1">
        <f t="shared" si="47"/>
        <v>42641</v>
      </c>
      <c r="M294">
        <f t="shared" si="49"/>
        <v>0</v>
      </c>
      <c r="N294">
        <f t="shared" si="44"/>
        <v>0</v>
      </c>
      <c r="P294">
        <f t="shared" si="45"/>
        <v>148</v>
      </c>
      <c r="Q294" s="1">
        <f t="shared" si="46"/>
        <v>42523</v>
      </c>
      <c r="R294">
        <f t="shared" si="48"/>
        <v>42</v>
      </c>
    </row>
    <row r="295" spans="1:18" x14ac:dyDescent="0.2">
      <c r="A295" t="s">
        <v>73</v>
      </c>
      <c r="E295">
        <v>171</v>
      </c>
      <c r="F295">
        <v>74</v>
      </c>
      <c r="G295">
        <f t="shared" si="41"/>
        <v>-74</v>
      </c>
      <c r="H295" t="str">
        <f t="shared" si="42"/>
        <v>Top</v>
      </c>
      <c r="I295">
        <v>-74</v>
      </c>
      <c r="K295">
        <f t="shared" si="43"/>
        <v>74</v>
      </c>
      <c r="L295" s="1">
        <f t="shared" si="47"/>
        <v>42641</v>
      </c>
      <c r="M295">
        <f t="shared" si="49"/>
        <v>0</v>
      </c>
      <c r="N295">
        <f t="shared" si="44"/>
        <v>0</v>
      </c>
      <c r="P295">
        <f t="shared" si="45"/>
        <v>171</v>
      </c>
      <c r="Q295" s="1">
        <f t="shared" si="46"/>
        <v>42523</v>
      </c>
      <c r="R295">
        <f t="shared" si="48"/>
        <v>97</v>
      </c>
    </row>
    <row r="296" spans="1:18" x14ac:dyDescent="0.2">
      <c r="A296" t="s">
        <v>24</v>
      </c>
      <c r="E296">
        <v>176</v>
      </c>
      <c r="F296">
        <v>25</v>
      </c>
      <c r="G296">
        <f t="shared" si="41"/>
        <v>-25</v>
      </c>
      <c r="H296" t="str">
        <f t="shared" si="42"/>
        <v>Top</v>
      </c>
      <c r="I296">
        <v>-25</v>
      </c>
      <c r="K296">
        <f t="shared" si="43"/>
        <v>25</v>
      </c>
      <c r="L296" s="1">
        <f t="shared" si="47"/>
        <v>42641</v>
      </c>
      <c r="M296">
        <f t="shared" si="49"/>
        <v>0</v>
      </c>
      <c r="N296">
        <f t="shared" si="44"/>
        <v>0</v>
      </c>
      <c r="P296">
        <f t="shared" si="45"/>
        <v>176</v>
      </c>
      <c r="Q296" s="1">
        <f t="shared" si="46"/>
        <v>42523</v>
      </c>
      <c r="R296">
        <f t="shared" si="48"/>
        <v>151</v>
      </c>
    </row>
    <row r="297" spans="1:18" x14ac:dyDescent="0.2">
      <c r="A297" t="s">
        <v>182</v>
      </c>
      <c r="E297">
        <v>180</v>
      </c>
      <c r="F297">
        <v>183</v>
      </c>
      <c r="G297">
        <f t="shared" si="41"/>
        <v>-183</v>
      </c>
      <c r="H297" t="str">
        <f t="shared" si="42"/>
        <v>Top</v>
      </c>
      <c r="I297">
        <v>-183</v>
      </c>
      <c r="K297">
        <f t="shared" si="43"/>
        <v>180</v>
      </c>
      <c r="L297" s="1">
        <f t="shared" si="47"/>
        <v>42523</v>
      </c>
      <c r="M297">
        <f t="shared" si="49"/>
        <v>-3</v>
      </c>
      <c r="N297">
        <f t="shared" si="44"/>
        <v>116</v>
      </c>
      <c r="P297">
        <f t="shared" si="45"/>
        <v>183</v>
      </c>
      <c r="Q297" s="1">
        <f t="shared" si="46"/>
        <v>42641</v>
      </c>
      <c r="R297">
        <f t="shared" si="48"/>
        <v>-3</v>
      </c>
    </row>
    <row r="298" spans="1:18" x14ac:dyDescent="0.2">
      <c r="A298" t="s">
        <v>162</v>
      </c>
      <c r="E298">
        <v>192</v>
      </c>
      <c r="F298">
        <v>163</v>
      </c>
      <c r="G298">
        <f t="shared" si="41"/>
        <v>-163</v>
      </c>
      <c r="H298" t="str">
        <f t="shared" si="42"/>
        <v>Top</v>
      </c>
      <c r="I298">
        <v>-163</v>
      </c>
      <c r="K298">
        <f t="shared" si="43"/>
        <v>163</v>
      </c>
      <c r="L298" s="1">
        <f t="shared" si="47"/>
        <v>42641</v>
      </c>
      <c r="M298">
        <f t="shared" si="49"/>
        <v>0</v>
      </c>
      <c r="N298">
        <f t="shared" si="44"/>
        <v>0</v>
      </c>
      <c r="P298">
        <f t="shared" si="45"/>
        <v>192</v>
      </c>
      <c r="Q298" s="1">
        <f t="shared" si="46"/>
        <v>42523</v>
      </c>
      <c r="R298">
        <f t="shared" si="48"/>
        <v>29</v>
      </c>
    </row>
    <row r="299" spans="1:18" x14ac:dyDescent="0.2">
      <c r="A299" t="s">
        <v>326</v>
      </c>
      <c r="E299">
        <v>198</v>
      </c>
      <c r="F299">
        <v>260</v>
      </c>
      <c r="G299">
        <f t="shared" si="41"/>
        <v>-260</v>
      </c>
      <c r="H299" t="str">
        <f t="shared" si="42"/>
        <v>Top</v>
      </c>
      <c r="K299">
        <f t="shared" si="43"/>
        <v>198</v>
      </c>
      <c r="L299" s="1">
        <f t="shared" si="47"/>
        <v>42523</v>
      </c>
      <c r="M299">
        <f t="shared" si="49"/>
        <v>-62</v>
      </c>
      <c r="N299">
        <f t="shared" si="44"/>
        <v>116</v>
      </c>
      <c r="P299">
        <f t="shared" si="45"/>
        <v>260</v>
      </c>
      <c r="Q299" s="1">
        <f t="shared" si="46"/>
        <v>42641</v>
      </c>
      <c r="R299">
        <f t="shared" si="48"/>
        <v>-62</v>
      </c>
    </row>
    <row r="300" spans="1:18" x14ac:dyDescent="0.2">
      <c r="A300" t="s">
        <v>165</v>
      </c>
      <c r="E300">
        <v>199</v>
      </c>
      <c r="F300">
        <v>166</v>
      </c>
      <c r="G300">
        <f t="shared" si="41"/>
        <v>-166</v>
      </c>
      <c r="H300" t="str">
        <f t="shared" si="42"/>
        <v>Top</v>
      </c>
      <c r="I300">
        <v>-166</v>
      </c>
      <c r="K300">
        <f t="shared" si="43"/>
        <v>166</v>
      </c>
      <c r="L300" s="1">
        <f t="shared" si="47"/>
        <v>42641</v>
      </c>
      <c r="M300">
        <f t="shared" si="49"/>
        <v>0</v>
      </c>
      <c r="N300">
        <f t="shared" si="44"/>
        <v>0</v>
      </c>
      <c r="P300">
        <f t="shared" si="45"/>
        <v>199</v>
      </c>
      <c r="Q300" s="1">
        <f t="shared" si="46"/>
        <v>42523</v>
      </c>
      <c r="R300">
        <f t="shared" si="48"/>
        <v>33</v>
      </c>
    </row>
    <row r="301" spans="1:18" x14ac:dyDescent="0.2">
      <c r="A301" t="s">
        <v>327</v>
      </c>
      <c r="E301">
        <v>200</v>
      </c>
      <c r="F301">
        <v>260</v>
      </c>
      <c r="G301">
        <f t="shared" si="41"/>
        <v>-260</v>
      </c>
      <c r="H301" t="str">
        <f t="shared" si="42"/>
        <v>Top</v>
      </c>
      <c r="K301">
        <f t="shared" si="43"/>
        <v>200</v>
      </c>
      <c r="L301" s="1">
        <f t="shared" si="47"/>
        <v>42523</v>
      </c>
      <c r="M301">
        <f t="shared" si="49"/>
        <v>-60</v>
      </c>
      <c r="N301">
        <f t="shared" si="44"/>
        <v>116</v>
      </c>
      <c r="P301">
        <f t="shared" si="45"/>
        <v>260</v>
      </c>
      <c r="Q301" s="1">
        <f t="shared" si="46"/>
        <v>42641</v>
      </c>
      <c r="R301">
        <f t="shared" si="48"/>
        <v>-60</v>
      </c>
    </row>
    <row r="302" spans="1:18" x14ac:dyDescent="0.2">
      <c r="A302" t="s">
        <v>183</v>
      </c>
      <c r="E302">
        <v>203</v>
      </c>
      <c r="F302">
        <v>184</v>
      </c>
      <c r="G302">
        <f t="shared" si="41"/>
        <v>-184</v>
      </c>
      <c r="H302" t="str">
        <f t="shared" si="42"/>
        <v>Top</v>
      </c>
      <c r="I302">
        <v>-184</v>
      </c>
      <c r="K302">
        <f t="shared" si="43"/>
        <v>184</v>
      </c>
      <c r="L302" s="1">
        <f t="shared" si="47"/>
        <v>42641</v>
      </c>
      <c r="M302">
        <f t="shared" si="49"/>
        <v>0</v>
      </c>
      <c r="N302">
        <f t="shared" si="44"/>
        <v>0</v>
      </c>
      <c r="P302">
        <f t="shared" si="45"/>
        <v>203</v>
      </c>
      <c r="Q302" s="1">
        <f t="shared" si="46"/>
        <v>42523</v>
      </c>
      <c r="R302">
        <f t="shared" si="48"/>
        <v>19</v>
      </c>
    </row>
    <row r="303" spans="1:18" x14ac:dyDescent="0.2">
      <c r="A303" t="s">
        <v>202</v>
      </c>
      <c r="E303">
        <v>212</v>
      </c>
      <c r="F303">
        <v>203</v>
      </c>
      <c r="G303">
        <f t="shared" si="41"/>
        <v>-203</v>
      </c>
      <c r="H303" t="str">
        <f t="shared" si="42"/>
        <v>Top</v>
      </c>
      <c r="I303">
        <v>-203</v>
      </c>
      <c r="K303">
        <f t="shared" si="43"/>
        <v>203</v>
      </c>
      <c r="L303" s="1">
        <f t="shared" si="47"/>
        <v>42641</v>
      </c>
      <c r="M303">
        <f t="shared" si="49"/>
        <v>0</v>
      </c>
      <c r="N303">
        <f t="shared" si="44"/>
        <v>0</v>
      </c>
      <c r="P303">
        <f t="shared" si="45"/>
        <v>212</v>
      </c>
      <c r="Q303" s="1">
        <f t="shared" si="46"/>
        <v>42523</v>
      </c>
      <c r="R303">
        <f t="shared" si="48"/>
        <v>9</v>
      </c>
    </row>
    <row r="304" spans="1:18" x14ac:dyDescent="0.2">
      <c r="A304" t="s">
        <v>135</v>
      </c>
      <c r="E304">
        <v>215</v>
      </c>
      <c r="F304">
        <v>136</v>
      </c>
      <c r="G304">
        <f t="shared" si="41"/>
        <v>-136</v>
      </c>
      <c r="H304" t="str">
        <f t="shared" si="42"/>
        <v>Top</v>
      </c>
      <c r="I304">
        <v>-136</v>
      </c>
      <c r="K304">
        <f t="shared" si="43"/>
        <v>136</v>
      </c>
      <c r="L304" s="1">
        <f t="shared" si="47"/>
        <v>42641</v>
      </c>
      <c r="M304">
        <f t="shared" si="49"/>
        <v>0</v>
      </c>
      <c r="N304">
        <f t="shared" si="44"/>
        <v>0</v>
      </c>
      <c r="P304">
        <f t="shared" si="45"/>
        <v>215</v>
      </c>
      <c r="Q304" s="1">
        <f t="shared" si="46"/>
        <v>42523</v>
      </c>
      <c r="R304">
        <f t="shared" si="48"/>
        <v>79</v>
      </c>
    </row>
    <row r="305" spans="1:18" x14ac:dyDescent="0.2">
      <c r="A305" t="s">
        <v>237</v>
      </c>
      <c r="E305">
        <v>238</v>
      </c>
      <c r="F305">
        <v>238</v>
      </c>
      <c r="G305">
        <f t="shared" si="41"/>
        <v>-238</v>
      </c>
      <c r="H305" t="str">
        <f t="shared" si="42"/>
        <v>Top</v>
      </c>
      <c r="I305">
        <v>-238</v>
      </c>
      <c r="K305">
        <f t="shared" si="43"/>
        <v>238</v>
      </c>
      <c r="L305" s="1">
        <f t="shared" si="47"/>
        <v>42523</v>
      </c>
      <c r="M305">
        <f t="shared" si="49"/>
        <v>0</v>
      </c>
      <c r="N305">
        <f t="shared" si="44"/>
        <v>116</v>
      </c>
      <c r="P305">
        <f t="shared" si="45"/>
        <v>238</v>
      </c>
      <c r="Q305" s="1">
        <f t="shared" si="46"/>
        <v>42523</v>
      </c>
      <c r="R305">
        <f t="shared" si="48"/>
        <v>0</v>
      </c>
    </row>
    <row r="306" spans="1:18" x14ac:dyDescent="0.2">
      <c r="A306" t="s">
        <v>152</v>
      </c>
      <c r="E306">
        <v>242</v>
      </c>
      <c r="F306">
        <v>153</v>
      </c>
      <c r="G306">
        <f t="shared" si="41"/>
        <v>-153</v>
      </c>
      <c r="H306" t="str">
        <f t="shared" si="42"/>
        <v>Top</v>
      </c>
      <c r="I306">
        <v>-153</v>
      </c>
      <c r="K306">
        <f t="shared" si="43"/>
        <v>153</v>
      </c>
      <c r="L306" s="1">
        <f t="shared" si="47"/>
        <v>42641</v>
      </c>
      <c r="M306">
        <f t="shared" si="49"/>
        <v>0</v>
      </c>
      <c r="N306">
        <f t="shared" si="44"/>
        <v>0</v>
      </c>
      <c r="P306">
        <f t="shared" si="45"/>
        <v>242</v>
      </c>
      <c r="Q306" s="1">
        <f t="shared" si="46"/>
        <v>42523</v>
      </c>
      <c r="R306">
        <f t="shared" si="48"/>
        <v>89</v>
      </c>
    </row>
    <row r="307" spans="1:18" x14ac:dyDescent="0.2">
      <c r="A307" t="s">
        <v>325</v>
      </c>
      <c r="E307">
        <v>246</v>
      </c>
      <c r="F307">
        <v>260</v>
      </c>
      <c r="G307">
        <f t="shared" si="41"/>
        <v>-260</v>
      </c>
      <c r="H307" t="str">
        <f t="shared" si="42"/>
        <v>Top</v>
      </c>
      <c r="K307">
        <f t="shared" si="43"/>
        <v>246</v>
      </c>
      <c r="L307" s="1">
        <f t="shared" si="47"/>
        <v>42523</v>
      </c>
      <c r="M307">
        <f t="shared" si="49"/>
        <v>-14</v>
      </c>
      <c r="N307">
        <f t="shared" si="44"/>
        <v>116</v>
      </c>
      <c r="P307">
        <f t="shared" si="45"/>
        <v>260</v>
      </c>
      <c r="Q307" s="1">
        <f t="shared" si="46"/>
        <v>42641</v>
      </c>
      <c r="R307">
        <f t="shared" si="48"/>
        <v>-14</v>
      </c>
    </row>
    <row r="308" spans="1:18" x14ac:dyDescent="0.2">
      <c r="A308" t="s">
        <v>242</v>
      </c>
      <c r="E308">
        <v>249</v>
      </c>
      <c r="F308">
        <v>243</v>
      </c>
      <c r="G308">
        <f t="shared" si="41"/>
        <v>-243</v>
      </c>
      <c r="H308" t="str">
        <f t="shared" si="42"/>
        <v>Top</v>
      </c>
      <c r="I308">
        <v>-243</v>
      </c>
      <c r="K308">
        <f t="shared" si="43"/>
        <v>243</v>
      </c>
      <c r="L308" s="1">
        <f t="shared" si="47"/>
        <v>42641</v>
      </c>
      <c r="M308">
        <f t="shared" si="49"/>
        <v>0</v>
      </c>
      <c r="N308">
        <f t="shared" si="44"/>
        <v>0</v>
      </c>
      <c r="P308">
        <f t="shared" si="45"/>
        <v>249</v>
      </c>
      <c r="Q308" s="1">
        <f t="shared" si="46"/>
        <v>42523</v>
      </c>
      <c r="R308">
        <f t="shared" si="48"/>
        <v>6</v>
      </c>
    </row>
    <row r="309" spans="1:18" x14ac:dyDescent="0.2">
      <c r="A309" t="s">
        <v>12</v>
      </c>
      <c r="F309">
        <v>13</v>
      </c>
      <c r="G309">
        <f t="shared" si="41"/>
        <v>-13</v>
      </c>
      <c r="H309" t="str">
        <f t="shared" si="42"/>
        <v>Top</v>
      </c>
      <c r="I309">
        <v>-13</v>
      </c>
      <c r="K309">
        <f t="shared" si="43"/>
        <v>13</v>
      </c>
      <c r="L309" s="1">
        <f t="shared" si="47"/>
        <v>42641</v>
      </c>
      <c r="M309">
        <f t="shared" si="49"/>
        <v>0</v>
      </c>
      <c r="N309">
        <f t="shared" si="44"/>
        <v>0</v>
      </c>
      <c r="P309">
        <f t="shared" si="45"/>
        <v>13</v>
      </c>
      <c r="Q309" s="1">
        <f t="shared" si="46"/>
        <v>42641</v>
      </c>
      <c r="R309">
        <f t="shared" si="48"/>
        <v>0</v>
      </c>
    </row>
    <row r="310" spans="1:18" x14ac:dyDescent="0.2">
      <c r="A310" t="s">
        <v>50</v>
      </c>
      <c r="F310">
        <v>51</v>
      </c>
      <c r="G310">
        <f t="shared" si="41"/>
        <v>-51</v>
      </c>
      <c r="H310" t="str">
        <f t="shared" si="42"/>
        <v>Top</v>
      </c>
      <c r="I310">
        <v>-51</v>
      </c>
      <c r="K310">
        <f t="shared" si="43"/>
        <v>51</v>
      </c>
      <c r="L310" s="1">
        <f t="shared" si="47"/>
        <v>42641</v>
      </c>
      <c r="M310">
        <f t="shared" si="49"/>
        <v>0</v>
      </c>
      <c r="N310">
        <f t="shared" si="44"/>
        <v>0</v>
      </c>
      <c r="P310">
        <f t="shared" si="45"/>
        <v>51</v>
      </c>
      <c r="Q310" s="1">
        <f t="shared" si="46"/>
        <v>42641</v>
      </c>
      <c r="R310">
        <f t="shared" si="48"/>
        <v>0</v>
      </c>
    </row>
    <row r="311" spans="1:18" x14ac:dyDescent="0.2">
      <c r="A311" t="s">
        <v>66</v>
      </c>
      <c r="F311">
        <v>67</v>
      </c>
      <c r="G311">
        <f t="shared" si="41"/>
        <v>-67</v>
      </c>
      <c r="H311" t="str">
        <f t="shared" si="42"/>
        <v>Top</v>
      </c>
      <c r="I311">
        <v>-67</v>
      </c>
      <c r="K311">
        <f t="shared" si="43"/>
        <v>67</v>
      </c>
      <c r="L311" s="1">
        <f t="shared" si="47"/>
        <v>42641</v>
      </c>
      <c r="M311">
        <f t="shared" si="49"/>
        <v>0</v>
      </c>
      <c r="N311">
        <f t="shared" si="44"/>
        <v>0</v>
      </c>
      <c r="P311">
        <f t="shared" si="45"/>
        <v>67</v>
      </c>
      <c r="Q311" s="1">
        <f t="shared" si="46"/>
        <v>42641</v>
      </c>
      <c r="R311">
        <f t="shared" si="48"/>
        <v>0</v>
      </c>
    </row>
    <row r="312" spans="1:18" x14ac:dyDescent="0.2">
      <c r="A312" t="s">
        <v>96</v>
      </c>
      <c r="F312">
        <v>97</v>
      </c>
      <c r="G312">
        <f t="shared" si="41"/>
        <v>-97</v>
      </c>
      <c r="H312" t="str">
        <f t="shared" si="42"/>
        <v>Top</v>
      </c>
      <c r="I312">
        <v>-97</v>
      </c>
      <c r="K312">
        <f t="shared" si="43"/>
        <v>97</v>
      </c>
      <c r="L312" s="1">
        <f t="shared" si="47"/>
        <v>42641</v>
      </c>
      <c r="M312">
        <f t="shared" si="49"/>
        <v>0</v>
      </c>
      <c r="N312">
        <f t="shared" si="44"/>
        <v>0</v>
      </c>
      <c r="P312">
        <f t="shared" si="45"/>
        <v>97</v>
      </c>
      <c r="Q312" s="1">
        <f t="shared" si="46"/>
        <v>42641</v>
      </c>
      <c r="R312">
        <f t="shared" si="48"/>
        <v>0</v>
      </c>
    </row>
    <row r="313" spans="1:18" x14ac:dyDescent="0.2">
      <c r="A313" t="s">
        <v>118</v>
      </c>
      <c r="F313">
        <v>119</v>
      </c>
      <c r="G313">
        <f t="shared" ref="G313:G329" si="50">IF(F313&gt;0,B313-F313,B313-251)</f>
        <v>-119</v>
      </c>
      <c r="H313" t="str">
        <f t="shared" si="42"/>
        <v>Top</v>
      </c>
      <c r="I313">
        <v>-119</v>
      </c>
      <c r="K313">
        <f t="shared" si="43"/>
        <v>119</v>
      </c>
      <c r="L313" s="1">
        <f t="shared" si="47"/>
        <v>42641</v>
      </c>
      <c r="M313">
        <f t="shared" si="49"/>
        <v>0</v>
      </c>
      <c r="N313">
        <f t="shared" si="44"/>
        <v>0</v>
      </c>
      <c r="P313">
        <f t="shared" si="45"/>
        <v>119</v>
      </c>
      <c r="Q313" s="1">
        <f t="shared" si="46"/>
        <v>42641</v>
      </c>
      <c r="R313">
        <f t="shared" si="48"/>
        <v>0</v>
      </c>
    </row>
    <row r="314" spans="1:18" x14ac:dyDescent="0.2">
      <c r="A314" t="s">
        <v>134</v>
      </c>
      <c r="F314">
        <v>135</v>
      </c>
      <c r="G314">
        <f t="shared" si="50"/>
        <v>-135</v>
      </c>
      <c r="H314" t="str">
        <f t="shared" si="42"/>
        <v>Top</v>
      </c>
      <c r="I314">
        <v>-135</v>
      </c>
      <c r="K314">
        <f t="shared" si="43"/>
        <v>135</v>
      </c>
      <c r="L314" s="1">
        <f t="shared" si="47"/>
        <v>42641</v>
      </c>
      <c r="M314">
        <f t="shared" si="49"/>
        <v>0</v>
      </c>
      <c r="N314">
        <f t="shared" si="44"/>
        <v>0</v>
      </c>
      <c r="P314">
        <f t="shared" si="45"/>
        <v>135</v>
      </c>
      <c r="Q314" s="1">
        <f t="shared" si="46"/>
        <v>42641</v>
      </c>
      <c r="R314">
        <f t="shared" si="48"/>
        <v>0</v>
      </c>
    </row>
    <row r="315" spans="1:18" x14ac:dyDescent="0.2">
      <c r="A315" t="s">
        <v>139</v>
      </c>
      <c r="F315">
        <v>140</v>
      </c>
      <c r="G315">
        <f t="shared" si="50"/>
        <v>-140</v>
      </c>
      <c r="H315" t="str">
        <f t="shared" si="42"/>
        <v>Top</v>
      </c>
      <c r="I315">
        <v>-140</v>
      </c>
      <c r="K315">
        <f t="shared" si="43"/>
        <v>140</v>
      </c>
      <c r="L315" s="1">
        <f t="shared" si="47"/>
        <v>42641</v>
      </c>
      <c r="M315">
        <f t="shared" si="49"/>
        <v>0</v>
      </c>
      <c r="N315">
        <f t="shared" si="44"/>
        <v>0</v>
      </c>
      <c r="P315">
        <f t="shared" si="45"/>
        <v>140</v>
      </c>
      <c r="Q315" s="1">
        <f t="shared" si="46"/>
        <v>42641</v>
      </c>
      <c r="R315">
        <f t="shared" si="48"/>
        <v>0</v>
      </c>
    </row>
    <row r="316" spans="1:18" x14ac:dyDescent="0.2">
      <c r="A316" t="s">
        <v>143</v>
      </c>
      <c r="F316">
        <v>144</v>
      </c>
      <c r="G316">
        <f t="shared" si="50"/>
        <v>-144</v>
      </c>
      <c r="H316" t="str">
        <f t="shared" si="42"/>
        <v>Top</v>
      </c>
      <c r="I316">
        <v>-144</v>
      </c>
      <c r="K316">
        <f t="shared" si="43"/>
        <v>144</v>
      </c>
      <c r="L316" s="1">
        <f t="shared" si="47"/>
        <v>42641</v>
      </c>
      <c r="M316">
        <f t="shared" si="49"/>
        <v>0</v>
      </c>
      <c r="N316">
        <f t="shared" si="44"/>
        <v>0</v>
      </c>
      <c r="P316">
        <f t="shared" si="45"/>
        <v>144</v>
      </c>
      <c r="Q316" s="1">
        <f t="shared" si="46"/>
        <v>42641</v>
      </c>
      <c r="R316">
        <f t="shared" si="48"/>
        <v>0</v>
      </c>
    </row>
    <row r="317" spans="1:18" x14ac:dyDescent="0.2">
      <c r="A317" t="s">
        <v>149</v>
      </c>
      <c r="F317">
        <v>150</v>
      </c>
      <c r="G317">
        <f t="shared" si="50"/>
        <v>-150</v>
      </c>
      <c r="H317" t="str">
        <f t="shared" si="42"/>
        <v>Top</v>
      </c>
      <c r="I317">
        <v>-150</v>
      </c>
      <c r="K317">
        <f t="shared" si="43"/>
        <v>150</v>
      </c>
      <c r="L317" s="1">
        <f t="shared" si="47"/>
        <v>42641</v>
      </c>
      <c r="M317">
        <f t="shared" si="49"/>
        <v>0</v>
      </c>
      <c r="N317">
        <f t="shared" si="44"/>
        <v>0</v>
      </c>
      <c r="P317">
        <f t="shared" si="45"/>
        <v>150</v>
      </c>
      <c r="Q317" s="1">
        <f t="shared" si="46"/>
        <v>42641</v>
      </c>
      <c r="R317">
        <f t="shared" si="48"/>
        <v>0</v>
      </c>
    </row>
    <row r="318" spans="1:18" x14ac:dyDescent="0.2">
      <c r="A318" t="s">
        <v>159</v>
      </c>
      <c r="F318">
        <v>160</v>
      </c>
      <c r="G318">
        <f t="shared" si="50"/>
        <v>-160</v>
      </c>
      <c r="H318" t="str">
        <f t="shared" si="42"/>
        <v>Top</v>
      </c>
      <c r="I318">
        <v>-160</v>
      </c>
      <c r="K318">
        <f t="shared" si="43"/>
        <v>160</v>
      </c>
      <c r="L318" s="1">
        <f t="shared" si="47"/>
        <v>42641</v>
      </c>
      <c r="M318">
        <f t="shared" si="49"/>
        <v>0</v>
      </c>
      <c r="N318">
        <f t="shared" si="44"/>
        <v>0</v>
      </c>
      <c r="P318">
        <f t="shared" si="45"/>
        <v>160</v>
      </c>
      <c r="Q318" s="1">
        <f t="shared" si="46"/>
        <v>42641</v>
      </c>
      <c r="R318">
        <f t="shared" si="48"/>
        <v>0</v>
      </c>
    </row>
    <row r="319" spans="1:18" x14ac:dyDescent="0.2">
      <c r="A319" t="s">
        <v>205</v>
      </c>
      <c r="F319">
        <v>206</v>
      </c>
      <c r="G319">
        <f t="shared" si="50"/>
        <v>-206</v>
      </c>
      <c r="H319" t="str">
        <f t="shared" si="42"/>
        <v>Top</v>
      </c>
      <c r="I319">
        <v>-206</v>
      </c>
      <c r="K319">
        <f t="shared" si="43"/>
        <v>206</v>
      </c>
      <c r="L319" s="1">
        <f t="shared" si="47"/>
        <v>42641</v>
      </c>
      <c r="M319">
        <f t="shared" si="49"/>
        <v>0</v>
      </c>
      <c r="N319">
        <f t="shared" si="44"/>
        <v>0</v>
      </c>
      <c r="P319">
        <f t="shared" si="45"/>
        <v>206</v>
      </c>
      <c r="Q319" s="1">
        <f t="shared" si="46"/>
        <v>42641</v>
      </c>
      <c r="R319">
        <f t="shared" si="48"/>
        <v>0</v>
      </c>
    </row>
    <row r="320" spans="1:18" x14ac:dyDescent="0.2">
      <c r="A320" t="s">
        <v>206</v>
      </c>
      <c r="F320">
        <v>207</v>
      </c>
      <c r="G320">
        <f t="shared" si="50"/>
        <v>-207</v>
      </c>
      <c r="H320" t="str">
        <f t="shared" si="42"/>
        <v>Top</v>
      </c>
      <c r="I320">
        <v>-207</v>
      </c>
      <c r="K320">
        <f t="shared" si="43"/>
        <v>207</v>
      </c>
      <c r="L320" s="1">
        <f t="shared" si="47"/>
        <v>42641</v>
      </c>
      <c r="M320">
        <f t="shared" si="49"/>
        <v>0</v>
      </c>
      <c r="N320">
        <f t="shared" si="44"/>
        <v>0</v>
      </c>
      <c r="P320">
        <f t="shared" si="45"/>
        <v>207</v>
      </c>
      <c r="Q320" s="1">
        <f t="shared" si="46"/>
        <v>42641</v>
      </c>
      <c r="R320">
        <f t="shared" si="48"/>
        <v>0</v>
      </c>
    </row>
    <row r="321" spans="1:18" x14ac:dyDescent="0.2">
      <c r="A321" t="s">
        <v>209</v>
      </c>
      <c r="F321">
        <v>210</v>
      </c>
      <c r="G321">
        <f t="shared" si="50"/>
        <v>-210</v>
      </c>
      <c r="H321" t="str">
        <f t="shared" si="42"/>
        <v>Top</v>
      </c>
      <c r="I321">
        <v>-210</v>
      </c>
      <c r="K321">
        <f t="shared" si="43"/>
        <v>210</v>
      </c>
      <c r="L321" s="1">
        <f t="shared" si="47"/>
        <v>42641</v>
      </c>
      <c r="M321">
        <f t="shared" si="49"/>
        <v>0</v>
      </c>
      <c r="N321">
        <f t="shared" si="44"/>
        <v>0</v>
      </c>
      <c r="P321">
        <f t="shared" si="45"/>
        <v>210</v>
      </c>
      <c r="Q321" s="1">
        <f t="shared" si="46"/>
        <v>42641</v>
      </c>
      <c r="R321">
        <f t="shared" si="48"/>
        <v>0</v>
      </c>
    </row>
    <row r="322" spans="1:18" x14ac:dyDescent="0.2">
      <c r="A322" t="s">
        <v>214</v>
      </c>
      <c r="F322">
        <v>215</v>
      </c>
      <c r="G322">
        <f t="shared" si="50"/>
        <v>-215</v>
      </c>
      <c r="H322" t="str">
        <f t="shared" si="42"/>
        <v>Top</v>
      </c>
      <c r="I322">
        <v>-215</v>
      </c>
      <c r="K322">
        <f t="shared" si="43"/>
        <v>215</v>
      </c>
      <c r="L322" s="1">
        <f t="shared" si="47"/>
        <v>42641</v>
      </c>
      <c r="M322">
        <f t="shared" si="49"/>
        <v>0</v>
      </c>
      <c r="N322">
        <f t="shared" si="44"/>
        <v>0</v>
      </c>
      <c r="P322">
        <f t="shared" si="45"/>
        <v>215</v>
      </c>
      <c r="Q322" s="1">
        <f t="shared" si="46"/>
        <v>42641</v>
      </c>
      <c r="R322">
        <f t="shared" si="48"/>
        <v>0</v>
      </c>
    </row>
    <row r="323" spans="1:18" x14ac:dyDescent="0.2">
      <c r="A323" t="s">
        <v>216</v>
      </c>
      <c r="F323">
        <v>217</v>
      </c>
      <c r="G323">
        <f t="shared" si="50"/>
        <v>-217</v>
      </c>
      <c r="H323" t="str">
        <f t="shared" ref="H323:H329" si="51">IF(F323&gt;0,"Top","Not Top")</f>
        <v>Top</v>
      </c>
      <c r="I323">
        <v>-217</v>
      </c>
      <c r="K323">
        <f t="shared" ref="K323:K329" si="52">MIN(B323:F323)</f>
        <v>217</v>
      </c>
      <c r="L323" s="1">
        <f t="shared" si="47"/>
        <v>42641</v>
      </c>
      <c r="M323">
        <f t="shared" si="49"/>
        <v>0</v>
      </c>
      <c r="N323">
        <f t="shared" ref="N323:N329" si="53">DAYS360(L323,$F$1)</f>
        <v>0</v>
      </c>
      <c r="P323">
        <f t="shared" ref="P323:P329" si="54">MAX(B323:F323)</f>
        <v>217</v>
      </c>
      <c r="Q323" s="1">
        <f t="shared" si="46"/>
        <v>42641</v>
      </c>
      <c r="R323">
        <f t="shared" si="48"/>
        <v>0</v>
      </c>
    </row>
    <row r="324" spans="1:18" x14ac:dyDescent="0.2">
      <c r="A324" t="s">
        <v>217</v>
      </c>
      <c r="F324">
        <v>218</v>
      </c>
      <c r="G324">
        <f t="shared" si="50"/>
        <v>-218</v>
      </c>
      <c r="H324" t="str">
        <f t="shared" si="51"/>
        <v>Top</v>
      </c>
      <c r="I324">
        <v>-218</v>
      </c>
      <c r="K324">
        <f t="shared" si="52"/>
        <v>218</v>
      </c>
      <c r="L324" s="1">
        <f t="shared" si="47"/>
        <v>42641</v>
      </c>
      <c r="M324">
        <f t="shared" si="49"/>
        <v>0</v>
      </c>
      <c r="N324">
        <f t="shared" si="53"/>
        <v>0</v>
      </c>
      <c r="P324">
        <f t="shared" si="54"/>
        <v>218</v>
      </c>
      <c r="Q324" s="1">
        <f t="shared" si="46"/>
        <v>42641</v>
      </c>
      <c r="R324">
        <f t="shared" si="48"/>
        <v>0</v>
      </c>
    </row>
    <row r="325" spans="1:18" x14ac:dyDescent="0.2">
      <c r="A325" t="s">
        <v>219</v>
      </c>
      <c r="F325">
        <v>220</v>
      </c>
      <c r="G325">
        <f t="shared" si="50"/>
        <v>-220</v>
      </c>
      <c r="H325" t="str">
        <f t="shared" si="51"/>
        <v>Top</v>
      </c>
      <c r="I325">
        <v>-220</v>
      </c>
      <c r="K325">
        <f t="shared" si="52"/>
        <v>220</v>
      </c>
      <c r="L325" s="1">
        <f t="shared" si="47"/>
        <v>42641</v>
      </c>
      <c r="M325">
        <f t="shared" si="49"/>
        <v>0</v>
      </c>
      <c r="N325">
        <f t="shared" si="53"/>
        <v>0</v>
      </c>
      <c r="P325">
        <f t="shared" si="54"/>
        <v>220</v>
      </c>
      <c r="Q325" s="1">
        <f t="shared" si="46"/>
        <v>42641</v>
      </c>
      <c r="R325">
        <f t="shared" si="48"/>
        <v>0</v>
      </c>
    </row>
    <row r="326" spans="1:18" x14ac:dyDescent="0.2">
      <c r="A326" t="s">
        <v>229</v>
      </c>
      <c r="F326">
        <v>230</v>
      </c>
      <c r="G326">
        <f t="shared" si="50"/>
        <v>-230</v>
      </c>
      <c r="H326" t="str">
        <f t="shared" si="51"/>
        <v>Top</v>
      </c>
      <c r="I326">
        <v>-230</v>
      </c>
      <c r="K326">
        <f t="shared" si="52"/>
        <v>230</v>
      </c>
      <c r="L326" s="1">
        <f t="shared" si="47"/>
        <v>42641</v>
      </c>
      <c r="M326">
        <f t="shared" si="49"/>
        <v>0</v>
      </c>
      <c r="N326">
        <f t="shared" si="53"/>
        <v>0</v>
      </c>
      <c r="P326">
        <f t="shared" si="54"/>
        <v>230</v>
      </c>
      <c r="Q326" s="1">
        <f t="shared" si="46"/>
        <v>42641</v>
      </c>
      <c r="R326">
        <f t="shared" si="48"/>
        <v>0</v>
      </c>
    </row>
    <row r="327" spans="1:18" x14ac:dyDescent="0.2">
      <c r="A327" t="s">
        <v>230</v>
      </c>
      <c r="F327">
        <v>231</v>
      </c>
      <c r="G327">
        <f t="shared" si="50"/>
        <v>-231</v>
      </c>
      <c r="H327" t="str">
        <f t="shared" si="51"/>
        <v>Top</v>
      </c>
      <c r="I327">
        <v>-231</v>
      </c>
      <c r="K327">
        <f t="shared" si="52"/>
        <v>231</v>
      </c>
      <c r="L327" s="1">
        <f t="shared" si="47"/>
        <v>42641</v>
      </c>
      <c r="M327">
        <f t="shared" si="49"/>
        <v>0</v>
      </c>
      <c r="N327">
        <f t="shared" si="53"/>
        <v>0</v>
      </c>
      <c r="P327">
        <f t="shared" si="54"/>
        <v>231</v>
      </c>
      <c r="Q327" s="1">
        <f t="shared" si="46"/>
        <v>42641</v>
      </c>
      <c r="R327">
        <f t="shared" si="48"/>
        <v>0</v>
      </c>
    </row>
    <row r="328" spans="1:18" x14ac:dyDescent="0.2">
      <c r="A328" t="s">
        <v>245</v>
      </c>
      <c r="F328">
        <v>246</v>
      </c>
      <c r="G328">
        <f t="shared" si="50"/>
        <v>-246</v>
      </c>
      <c r="H328" t="str">
        <f t="shared" si="51"/>
        <v>Top</v>
      </c>
      <c r="I328">
        <v>-246</v>
      </c>
      <c r="K328">
        <f t="shared" si="52"/>
        <v>246</v>
      </c>
      <c r="L328" s="1">
        <f t="shared" si="47"/>
        <v>42641</v>
      </c>
      <c r="M328">
        <f t="shared" si="49"/>
        <v>0</v>
      </c>
      <c r="N328">
        <f t="shared" si="53"/>
        <v>0</v>
      </c>
      <c r="P328">
        <f t="shared" si="54"/>
        <v>246</v>
      </c>
      <c r="Q328" s="1">
        <f t="shared" ref="Q328:Q329" si="55">INDEX($B$1:$F$1,1,MATCH(P328,B328:F328,0))</f>
        <v>42641</v>
      </c>
      <c r="R328">
        <f t="shared" si="48"/>
        <v>0</v>
      </c>
    </row>
    <row r="329" spans="1:18" x14ac:dyDescent="0.2">
      <c r="A329" t="s">
        <v>249</v>
      </c>
      <c r="F329">
        <v>250</v>
      </c>
      <c r="G329">
        <f t="shared" si="50"/>
        <v>-250</v>
      </c>
      <c r="H329" t="str">
        <f t="shared" si="51"/>
        <v>Top</v>
      </c>
      <c r="I329">
        <v>-250</v>
      </c>
      <c r="K329">
        <f t="shared" si="52"/>
        <v>250</v>
      </c>
      <c r="L329" s="1">
        <f t="shared" ref="L329" si="56">INDEX($B$1:$F$1,1,MATCH(K329,B329:F329,-1))</f>
        <v>42641</v>
      </c>
      <c r="M329">
        <f t="shared" si="49"/>
        <v>0</v>
      </c>
      <c r="N329">
        <f t="shared" si="53"/>
        <v>0</v>
      </c>
      <c r="P329">
        <f t="shared" si="54"/>
        <v>250</v>
      </c>
      <c r="Q329" s="1">
        <f t="shared" si="55"/>
        <v>42641</v>
      </c>
      <c r="R329">
        <f t="shared" si="48"/>
        <v>0</v>
      </c>
    </row>
  </sheetData>
  <sortState ref="W2:X251">
    <sortCondition ref="X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P. Duffy</dc:creator>
  <cp:lastModifiedBy>Steve Duffy</cp:lastModifiedBy>
  <dcterms:created xsi:type="dcterms:W3CDTF">2016-09-29T19:35:00Z</dcterms:created>
  <dcterms:modified xsi:type="dcterms:W3CDTF">2016-10-10T14:13:33Z</dcterms:modified>
</cp:coreProperties>
</file>