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ames Jolly\Documents\SmartRing\GitHubCode\SmartRing_Study\DataManualReview\"/>
    </mc:Choice>
  </mc:AlternateContent>
  <xr:revisionPtr revIDLastSave="0" documentId="13_ncr:1_{F7B39623-42D9-4645-B196-BE18DF78398B}" xr6:coauthVersionLast="47" xr6:coauthVersionMax="47" xr10:uidLastSave="{00000000-0000-0000-0000-000000000000}"/>
  <bookViews>
    <workbookView xWindow="-120" yWindow="-120" windowWidth="29040" windowHeight="16440" firstSheet="8" activeTab="20" xr2:uid="{00000000-000D-0000-FFFF-FFFF00000000}"/>
  </bookViews>
  <sheets>
    <sheet name="GUIDE TO NOTES" sheetId="1" r:id="rId1"/>
    <sheet name="Survey Analysis" sheetId="2" r:id="rId2"/>
    <sheet name="Free Living" sheetId="3" r:id="rId3"/>
    <sheet name="Week1Sum" sheetId="4" r:id="rId4"/>
    <sheet name="Week2Sum" sheetId="5" r:id="rId5"/>
    <sheet name="Week3Sum" sheetId="6" r:id="rId6"/>
    <sheet name="Week4Sum" sheetId="7" r:id="rId7"/>
    <sheet name="Week5Sum" sheetId="24" r:id="rId8"/>
    <sheet name="P10020" sheetId="25" r:id="rId9"/>
    <sheet name="P10019" sheetId="26" r:id="rId10"/>
    <sheet name="P10018" sheetId="27" r:id="rId11"/>
    <sheet name="P10017" sheetId="28" r:id="rId12"/>
    <sheet name="P10016" sheetId="8" r:id="rId13"/>
    <sheet name="P10015" sheetId="9" r:id="rId14"/>
    <sheet name="P10014" sheetId="10" r:id="rId15"/>
    <sheet name="P10013" sheetId="11" r:id="rId16"/>
    <sheet name="P10012" sheetId="12" r:id="rId17"/>
    <sheet name="P10011" sheetId="13" r:id="rId18"/>
    <sheet name="P10010" sheetId="14" r:id="rId19"/>
    <sheet name="P10009" sheetId="15" r:id="rId20"/>
    <sheet name="P10008" sheetId="16" r:id="rId21"/>
    <sheet name="P10007" sheetId="17" r:id="rId22"/>
    <sheet name="P10006" sheetId="18" r:id="rId23"/>
    <sheet name="P10005" sheetId="19" r:id="rId24"/>
    <sheet name="P10004" sheetId="20" r:id="rId25"/>
    <sheet name="P10003" sheetId="21" r:id="rId26"/>
    <sheet name="P10002" sheetId="22" r:id="rId27"/>
    <sheet name="P10001" sheetId="23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9" roundtripDataChecksum="GIxTV8f6MIUDzTDKYvJOpSzf17wOAIELqc/7UtYUDik="/>
    </ext>
  </extLst>
</workbook>
</file>

<file path=xl/calcChain.xml><?xml version="1.0" encoding="utf-8"?>
<calcChain xmlns="http://schemas.openxmlformats.org/spreadsheetml/2006/main">
  <c r="C12" i="24" l="1"/>
  <c r="C13" i="24"/>
  <c r="C14" i="24"/>
  <c r="C11" i="24"/>
  <c r="F14" i="24"/>
  <c r="F13" i="24"/>
  <c r="F12" i="24"/>
  <c r="F11" i="24"/>
  <c r="E14" i="24"/>
  <c r="E12" i="24"/>
  <c r="E13" i="24"/>
  <c r="E11" i="24"/>
  <c r="D14" i="24"/>
  <c r="D13" i="24"/>
  <c r="D12" i="24"/>
  <c r="D11" i="24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3" i="9"/>
  <c r="C3" i="10"/>
  <c r="C3" i="11"/>
  <c r="C3" i="12"/>
  <c r="C3" i="13"/>
  <c r="C3" i="14"/>
  <c r="C3" i="15"/>
  <c r="C3" i="16"/>
  <c r="C3" i="17"/>
  <c r="C3" i="18"/>
  <c r="C3" i="19"/>
  <c r="C3" i="20"/>
  <c r="C3" i="21"/>
  <c r="C3" i="22"/>
  <c r="C3" i="23"/>
  <c r="C3" i="8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<sst xmlns="http://schemas.openxmlformats.org/spreadsheetml/2006/main" count="1010" uniqueCount="175">
  <si>
    <t>BLANKS</t>
  </si>
  <si>
    <t>Blanks in drop percent means less than 3 % data drop</t>
  </si>
  <si>
    <t>Blanks in biggest gap means less than 8 data</t>
  </si>
  <si>
    <t>Gaps in Files present should be preceeded by a "Yes" or "Y" in good data and means all are present</t>
  </si>
  <si>
    <t>Participant</t>
  </si>
  <si>
    <t>Mean</t>
  </si>
  <si>
    <t>Max</t>
  </si>
  <si>
    <t>Min</t>
  </si>
  <si>
    <t>StdDev</t>
  </si>
  <si>
    <t>Surveys</t>
  </si>
  <si>
    <t>Outliers</t>
  </si>
  <si>
    <t>Free Living</t>
  </si>
  <si>
    <t>pID</t>
  </si>
  <si>
    <t>Usable</t>
  </si>
  <si>
    <t>Perfect</t>
  </si>
  <si>
    <t>Salvaged</t>
  </si>
  <si>
    <t>Lost</t>
  </si>
  <si>
    <t>Notes</t>
  </si>
  <si>
    <t>Cafeteria Meal</t>
  </si>
  <si>
    <t>Café Meal</t>
  </si>
  <si>
    <t xml:space="preserve">Lost Course 2 </t>
  </si>
  <si>
    <t>Ring File Short</t>
  </si>
  <si>
    <t>OS</t>
  </si>
  <si>
    <t>Ring</t>
  </si>
  <si>
    <t>Android</t>
  </si>
  <si>
    <t>unknown</t>
  </si>
  <si>
    <t>iOS</t>
  </si>
  <si>
    <t>Major Droppage of Ring</t>
  </si>
  <si>
    <t>Missing ASA is in 14007 one day late</t>
  </si>
  <si>
    <t>Ring File Short &amp; Watch Short</t>
  </si>
  <si>
    <t>Major Droppage of Ring File in last Minutes</t>
  </si>
  <si>
    <t>Major Droppage of Ring File</t>
  </si>
  <si>
    <t>7?</t>
  </si>
  <si>
    <t>"Lost" is possibly salvagable with joining 3 files</t>
  </si>
  <si>
    <t>Used Lab iPhone for meal recording</t>
  </si>
  <si>
    <t>OneMeal needs two ring Files Joined</t>
  </si>
  <si>
    <t>Litmus</t>
  </si>
  <si>
    <t>Files Present and Condition</t>
  </si>
  <si>
    <t>Source of Issue?</t>
  </si>
  <si>
    <t>Date</t>
  </si>
  <si>
    <t>ASA?</t>
  </si>
  <si>
    <t>Meal Time</t>
  </si>
  <si>
    <t>Meal Duration [min]</t>
  </si>
  <si>
    <t>Meal Good?</t>
  </si>
  <si>
    <t>Ring File Good</t>
  </si>
  <si>
    <t>Ring Drop Perc</t>
  </si>
  <si>
    <t>Ring Gap</t>
  </si>
  <si>
    <t>Watch File Good</t>
  </si>
  <si>
    <t>Pre/Post/Survey</t>
  </si>
  <si>
    <t>Café</t>
  </si>
  <si>
    <t>Y</t>
  </si>
  <si>
    <t>Yes</t>
  </si>
  <si>
    <t>Weird</t>
  </si>
  <si>
    <t>Split Files</t>
  </si>
  <si>
    <t>Eh</t>
  </si>
  <si>
    <t>THROTTLE</t>
  </si>
  <si>
    <t>Throttle to 30 Hz</t>
  </si>
  <si>
    <t>Throttle</t>
  </si>
  <si>
    <t>Throttle to 60 Hz</t>
  </si>
  <si>
    <t>Andr</t>
  </si>
  <si>
    <t>DROPPAGE PERCENT</t>
  </si>
  <si>
    <t>Pre / Post / Survey</t>
  </si>
  <si>
    <t>NO</t>
  </si>
  <si>
    <t>Throttle 60</t>
  </si>
  <si>
    <t>Day</t>
  </si>
  <si>
    <t>Watch Drop Perc</t>
  </si>
  <si>
    <t>None</t>
  </si>
  <si>
    <t>70Hz in last minute</t>
  </si>
  <si>
    <t>Watch File Short</t>
  </si>
  <si>
    <t>Alternating Bands in the middle at 70 Hz, then straight 70Hz for last half</t>
  </si>
  <si>
    <t>BT Traffic</t>
  </si>
  <si>
    <t>Delayed</t>
  </si>
  <si>
    <t>Ring Last 2 minutes of 22 minute meal at 50 Hz</t>
  </si>
  <si>
    <t>Ring Bands of 50 Hz</t>
  </si>
  <si>
    <t>Tough</t>
  </si>
  <si>
    <t>3 Files</t>
  </si>
  <si>
    <t>Watch Files look like a mess, but could stitch 3 of them together</t>
  </si>
  <si>
    <t>Ring Pretty Noisy Drop Rate throughout meal</t>
  </si>
  <si>
    <t>Second half of ring meal drops to 50 Hz</t>
  </si>
  <si>
    <t>No</t>
  </si>
  <si>
    <t>Short</t>
  </si>
  <si>
    <t>Both Devices stopped recording agter 4 minutes</t>
  </si>
  <si>
    <t>BT Noise</t>
  </si>
  <si>
    <t>Throttled to 60Hz</t>
  </si>
  <si>
    <t>N</t>
  </si>
  <si>
    <t>Device</t>
  </si>
  <si>
    <t>Ring Turned off after 5:30 of 14 minutes of meal</t>
  </si>
  <si>
    <t>Consistently Drops in later part of meal</t>
  </si>
  <si>
    <t>Ring File is only 5:30 of 9:15 meal</t>
  </si>
  <si>
    <t>Ring only 5:30 of 12:00 meal</t>
  </si>
  <si>
    <t>User</t>
  </si>
  <si>
    <t>Group contains extra watch files started after all other files were done and ran for an hour</t>
  </si>
  <si>
    <t>Watch File missing 92% of data in 2:30 minute chunks</t>
  </si>
  <si>
    <t>Data Drops to 50% at 3:40</t>
  </si>
  <si>
    <t>Missing</t>
  </si>
  <si>
    <t>Only contains a ring file and a blurry post picture (correct timing from each other).  Missing all other info  about this session</t>
  </si>
  <si>
    <t>Mostly</t>
  </si>
  <si>
    <t>Eh (7%, 9Gap)</t>
  </si>
  <si>
    <t>Slight data drop on both devices, but runs fine</t>
  </si>
  <si>
    <t>Maybe</t>
  </si>
  <si>
    <t>Ring file is shorter than watch and pre to post time, but not by much (only missing 60 sec): could have just been that the ring stopped first and long break to take photo</t>
  </si>
  <si>
    <t>Two Parts</t>
  </si>
  <si>
    <t>4 Hour Ring File, and watch file is broken into two consecutive recordings</t>
  </si>
  <si>
    <t>Answered a survey  for each course</t>
  </si>
  <si>
    <t>Ring drops to 67Hz at 5:12</t>
  </si>
  <si>
    <t>Ring file is only 13 seconds</t>
  </si>
  <si>
    <t>Extra Watch Recording started after meal finished and ran for an hour</t>
  </si>
  <si>
    <t>Ring File Data drop to 67 Hz at 4:45</t>
  </si>
  <si>
    <t>Survey delayed but was taken</t>
  </si>
  <si>
    <t>Steady and Consistent Droppage on Ring file; Participant also rarely moves instrumented hand because is trained to use left (non-dom) for fork gestures</t>
  </si>
  <si>
    <t>Starts to drop (67Hz) at 4 min, further to 30 Hz at 4:30</t>
  </si>
  <si>
    <t>Ring File started 3 minutes early, Sensors drop to 70Hz at 3:18</t>
  </si>
  <si>
    <t>Rare but intermittent data drops</t>
  </si>
  <si>
    <t>Ring Data Drop to 67 Hz at 4 min</t>
  </si>
  <si>
    <t>Immediately Merge with following meal; Share PPS</t>
  </si>
  <si>
    <t>Immediately Merge with Preceeding meal; share PPS</t>
  </si>
  <si>
    <t>Extra 3 sec ring file; turned off and on quickly at start</t>
  </si>
  <si>
    <t>Ring Sampling drops at 7:20 to about 70% of samples; Duplicate watch File</t>
  </si>
  <si>
    <t>Ring droppage at 3min (50%), further drops at 10:10 (30%), but records the full length</t>
  </si>
  <si>
    <t>Ring Droppage at 4:47 (50%), worsens at 6:34 (33%)</t>
  </si>
  <si>
    <t>Candy Cane Stripes (thick bands and streaks of plain white) in the ring data are missing: Full recording and only 7% drop, but biggest gaps are 24 data</t>
  </si>
  <si>
    <t>Accidentally double started watch: has a very small file that can be deleted</t>
  </si>
  <si>
    <t>Ring Droppage at 6 (95%), worsens at 7:30 (67%), worsens again at 11:04 (30%); additionally has a small dummy watch file (few second recording) during post meal time</t>
  </si>
  <si>
    <t>Broken</t>
  </si>
  <si>
    <t>Missing Survey</t>
  </si>
  <si>
    <t>Two Ring Files, that collectively seem to match the watch</t>
  </si>
  <si>
    <t>Ring failed to stay on after 30 seconds</t>
  </si>
  <si>
    <t>Joint?</t>
  </si>
  <si>
    <t>Contains two matching ring and watch files, but only one pre/post/survey.  Additionally contains an extra watch file that terminated upon timeout (hour of unneeded data)</t>
  </si>
  <si>
    <t>No and Joint?</t>
  </si>
  <si>
    <t>Missing second</t>
  </si>
  <si>
    <t>Single Pre/post/survey, and two sessions on ring. Watch contains a duplicate file but no second session</t>
  </si>
  <si>
    <t>Duplicate</t>
  </si>
  <si>
    <t>Duplicate Watch</t>
  </si>
  <si>
    <t>Weird Extra File</t>
  </si>
  <si>
    <t>Missing Post Pic and Survey</t>
  </si>
  <si>
    <t>Bad meal; scrap day</t>
  </si>
  <si>
    <t>Ring file is only one minute long</t>
  </si>
  <si>
    <t>Ring Droppage at 2:00 (50%), 7:40 (33%); Survey Not Completed, though file was submitted</t>
  </si>
  <si>
    <t>Ring Droppage Consistently at 50% at 3:30, though every 40 seconds or so there is a series of thicker chunks missing</t>
  </si>
  <si>
    <t>Yes?</t>
  </si>
  <si>
    <t>Duplicate Watch File Send over with time stamp matching turning off the sensors</t>
  </si>
  <si>
    <t>Ring File Begines to drop (50%) at 3:44</t>
  </si>
  <si>
    <t>Long</t>
  </si>
  <si>
    <t>Watch failed to start, but has a full recording. Use the last watch file with the end of the ring data.  Issue caused by trying to use watch to control airpods without closing the app or sensors</t>
  </si>
  <si>
    <t>Filled out 2 surveys; only received Uncompleted Survey</t>
  </si>
  <si>
    <t>Watch Data is missing in several 3 minute chunks; total file duration matches expected</t>
  </si>
  <si>
    <t>Ring File Sampling Freq Drops to 50% at 8:32 mark, total = 12.5% droppage</t>
  </si>
  <si>
    <t>Watch Causing Trouble; multiple files and attempts; high data droppage (12%), file stops at 8/22 minutes</t>
  </si>
  <si>
    <t>Ring starts to drop to 50% freqency at 6:40 mark, then Drops to 33% at 7:40; 19 minute meal</t>
  </si>
  <si>
    <t>Further Files Held on Faria's Laptop</t>
  </si>
  <si>
    <t>Late</t>
  </si>
  <si>
    <t>Little Throttle</t>
  </si>
  <si>
    <t>Watch file only 30 seconds</t>
  </si>
  <si>
    <t>Throt</t>
  </si>
  <si>
    <t>Ring throttled to 60% most of meal</t>
  </si>
  <si>
    <t>Mildly Throttled Ring</t>
  </si>
  <si>
    <t>0024</t>
  </si>
  <si>
    <t>Extended</t>
  </si>
  <si>
    <t>Ring File never terminated except at hour cut-off; should be able to salvage data</t>
  </si>
  <si>
    <t>Salvage</t>
  </si>
  <si>
    <t>In Progress of recording additional Day, missing ASA Data</t>
  </si>
  <si>
    <t>0054</t>
  </si>
  <si>
    <t>5 &amp; 3</t>
  </si>
  <si>
    <t>Participant did not wear watch for start of meal; has a small meal finishing plate  wearing devices</t>
  </si>
  <si>
    <t>Many small files; Issues with app connectivity
- Tried to launch the app while using mobile data
-- Watch App did not launch from either the phone or from the watch GUI  
-- Uninstalled both apps, reinstalled both apps, then switched to WiFi, and then the watch app worked
- First Recording does not mean anything; second two recordings can be stitched together</t>
  </si>
  <si>
    <t>In Backup</t>
  </si>
  <si>
    <t>Salvaged meal has a complicated start</t>
  </si>
  <si>
    <t>0037</t>
  </si>
  <si>
    <t>Ring did not have charge, only watch file partially started, then decided to not record meal since ring was dead</t>
  </si>
  <si>
    <t>In Progress of recording additional Day, One Bad Meal from a dead ring battery</t>
  </si>
  <si>
    <t>Ring Throttled Slightyly</t>
  </si>
  <si>
    <t>Extra Long</t>
  </si>
  <si>
    <t>Ring File Did not stop and user said ring failed: however, data was recorded and the app collected 15 extra minutes of data</t>
  </si>
  <si>
    <t>Ring Throttled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</si>
</sst>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name val="Calibri"/>
    </font>
    <font>
      <b/>
      <u/>
      <sz val="11"/>
      <color theme="1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3A3838"/>
        <bgColor rgb="FF3A3838"/>
      </patternFill>
    </fill>
    <fill>
      <patternFill patternType="solid">
        <fgColor rgb="FF1E4E79"/>
        <bgColor rgb="FF1E4E79"/>
      </patternFill>
    </fill>
    <fill>
      <patternFill patternType="solid">
        <fgColor rgb="FF385623"/>
        <bgColor rgb="FF385623"/>
      </patternFill>
    </fill>
    <fill>
      <patternFill patternType="solid">
        <fgColor rgb="FFBF9000"/>
        <bgColor rgb="FFBF9000"/>
      </patternFill>
    </fill>
    <fill>
      <patternFill patternType="solid">
        <fgColor rgb="FFC00000"/>
        <bgColor rgb="FFC00000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FABAB"/>
        <bgColor rgb="FFFFABAB"/>
      </patternFill>
    </fill>
    <fill>
      <patternFill patternType="solid">
        <fgColor rgb="FFFFE598"/>
        <bgColor rgb="FFFFE598"/>
      </patternFill>
    </fill>
    <fill>
      <patternFill patternType="solid">
        <fgColor rgb="FFAEABAB"/>
        <bgColor rgb="FFAEABAB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/>
    <xf numFmtId="0" fontId="4" fillId="2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9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2" fillId="8" borderId="12" xfId="0" applyFont="1" applyFill="1" applyBorder="1"/>
    <xf numFmtId="0" fontId="2" fillId="9" borderId="12" xfId="0" applyFont="1" applyFill="1" applyBorder="1"/>
    <xf numFmtId="0" fontId="2" fillId="10" borderId="12" xfId="0" applyFont="1" applyFill="1" applyBorder="1"/>
    <xf numFmtId="0" fontId="2" fillId="11" borderId="12" xfId="0" applyFont="1" applyFill="1" applyBorder="1"/>
    <xf numFmtId="0" fontId="2" fillId="12" borderId="12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5" fillId="14" borderId="1" xfId="0" applyFont="1" applyFill="1" applyBorder="1" applyAlignment="1">
      <alignment horizontal="center" vertical="center" wrapText="1"/>
    </xf>
    <xf numFmtId="0" fontId="17" fillId="14" borderId="16" xfId="0" applyFont="1" applyFill="1" applyBorder="1" applyAlignment="1">
      <alignment horizontal="center" vertical="center" wrapText="1"/>
    </xf>
    <xf numFmtId="0" fontId="18" fillId="14" borderId="17" xfId="0" applyFont="1" applyFill="1" applyBorder="1" applyAlignment="1">
      <alignment horizontal="center" vertical="center" wrapText="1"/>
    </xf>
    <xf numFmtId="0" fontId="19" fillId="14" borderId="18" xfId="0" applyFont="1" applyFill="1" applyBorder="1" applyAlignment="1">
      <alignment horizontal="center" vertical="center" wrapText="1"/>
    </xf>
    <xf numFmtId="16" fontId="2" fillId="0" borderId="1" xfId="0" applyNumberFormat="1" applyFont="1" applyBorder="1"/>
    <xf numFmtId="20" fontId="2" fillId="0" borderId="1" xfId="0" applyNumberFormat="1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0" fontId="20" fillId="14" borderId="1" xfId="0" applyFont="1" applyFill="1" applyBorder="1" applyAlignment="1">
      <alignment vertical="center" wrapText="1"/>
    </xf>
    <xf numFmtId="0" fontId="21" fillId="14" borderId="11" xfId="0" applyFont="1" applyFill="1" applyBorder="1" applyAlignment="1">
      <alignment horizontal="center" vertical="center" wrapText="1"/>
    </xf>
    <xf numFmtId="0" fontId="22" fillId="14" borderId="1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" fontId="2" fillId="0" borderId="4" xfId="0" applyNumberFormat="1" applyFont="1" applyBorder="1"/>
    <xf numFmtId="20" fontId="2" fillId="0" borderId="4" xfId="0" applyNumberFormat="1" applyFont="1" applyBorder="1"/>
    <xf numFmtId="1" fontId="2" fillId="0" borderId="4" xfId="0" applyNumberFormat="1" applyFont="1" applyBorder="1"/>
    <xf numFmtId="0" fontId="1" fillId="14" borderId="1" xfId="0" applyFont="1" applyFill="1" applyBorder="1" applyAlignment="1">
      <alignment horizontal="center" vertical="center" wrapText="1"/>
    </xf>
    <xf numFmtId="0" fontId="2" fillId="0" borderId="1" xfId="0" quotePrefix="1" applyFont="1" applyBorder="1"/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7" fillId="2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8" fillId="3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14" fillId="3" borderId="13" xfId="0" applyFont="1" applyFill="1" applyBorder="1" applyAlignment="1">
      <alignment horizontal="center" vertical="center"/>
    </xf>
    <xf numFmtId="0" fontId="6" fillId="0" borderId="14" xfId="0" applyFont="1" applyBorder="1"/>
    <xf numFmtId="0" fontId="6" fillId="0" borderId="15" xfId="0" applyFont="1" applyBorder="1"/>
    <xf numFmtId="0" fontId="16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30.28515625" customWidth="1"/>
    <col min="3" max="26" width="8.7109375" customWidth="1"/>
  </cols>
  <sheetData>
    <row r="2" spans="2:2" x14ac:dyDescent="0.25">
      <c r="B2" s="1" t="s">
        <v>0</v>
      </c>
    </row>
    <row r="3" spans="2:2" ht="30" x14ac:dyDescent="0.25">
      <c r="B3" s="2" t="s">
        <v>1</v>
      </c>
    </row>
    <row r="4" spans="2:2" ht="30" x14ac:dyDescent="0.25">
      <c r="B4" s="2" t="s">
        <v>2</v>
      </c>
    </row>
    <row r="5" spans="2:2" ht="60" x14ac:dyDescent="0.25">
      <c r="B5" s="2" t="s">
        <v>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ACFB-C98F-472F-A24B-5E8FE55C14B2}">
  <dimension ref="A1:M1000"/>
  <sheetViews>
    <sheetView workbookViewId="0">
      <selection activeCell="H12" sqref="H12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customHeight="1" x14ac:dyDescent="0.25">
      <c r="A1" s="24" t="s">
        <v>26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25"/>
      <c r="L1" s="25" t="s">
        <v>38</v>
      </c>
      <c r="M1" s="24"/>
    </row>
    <row r="2" spans="1:13" ht="45.75" thickBot="1" x14ac:dyDescent="0.3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45490</v>
      </c>
      <c r="B3" s="28" t="s">
        <v>49</v>
      </c>
      <c r="C3" s="29" t="str">
        <f>IF(ISBLANK(D3)," -- ", _xlfn.CONCAT(LEFT(D3,LEN(D3)-2),":",RIGHT(D3,2)))</f>
        <v>13:31</v>
      </c>
      <c r="D3" s="7">
        <v>1331</v>
      </c>
      <c r="E3" s="7">
        <v>24</v>
      </c>
      <c r="F3" s="7" t="s">
        <v>51</v>
      </c>
      <c r="G3" s="7"/>
      <c r="H3" s="7"/>
      <c r="I3" s="7"/>
      <c r="J3" s="7"/>
      <c r="K3" s="7"/>
      <c r="L3" s="30"/>
      <c r="M3" s="31"/>
    </row>
    <row r="4" spans="1:13" x14ac:dyDescent="0.25">
      <c r="A4" s="28">
        <v>45491</v>
      </c>
      <c r="B4" s="28"/>
      <c r="C4" s="29" t="str">
        <f t="shared" ref="C4:C19" si="0">IF(ISBLANK(D4)," -- ", _xlfn.CONCAT(LEFT(D4,LEN(D4)-2),":",RIGHT(D4,2)))</f>
        <v>13:18</v>
      </c>
      <c r="D4" s="7">
        <v>1318</v>
      </c>
      <c r="E4" s="7">
        <v>9</v>
      </c>
      <c r="F4" s="7" t="s">
        <v>51</v>
      </c>
      <c r="G4" s="7"/>
      <c r="H4" s="7"/>
      <c r="I4" s="7"/>
      <c r="J4" s="7"/>
      <c r="K4" s="7"/>
      <c r="L4" s="7"/>
      <c r="M4" s="32"/>
    </row>
    <row r="5" spans="1:13" x14ac:dyDescent="0.25">
      <c r="A5" s="28"/>
      <c r="B5" s="7"/>
      <c r="C5" s="29" t="str">
        <f t="shared" si="0"/>
        <v>23:31</v>
      </c>
      <c r="D5" s="7">
        <v>2331</v>
      </c>
      <c r="E5" s="7">
        <v>3</v>
      </c>
      <c r="F5" s="7" t="s">
        <v>51</v>
      </c>
      <c r="G5" s="7"/>
      <c r="H5" s="7"/>
      <c r="I5" s="7"/>
      <c r="J5" s="7"/>
      <c r="K5" s="33"/>
      <c r="L5" s="33"/>
      <c r="M5" s="32"/>
    </row>
    <row r="6" spans="1:13" x14ac:dyDescent="0.25">
      <c r="A6" s="28">
        <v>45492</v>
      </c>
      <c r="B6" s="7"/>
      <c r="C6" s="29" t="str">
        <f t="shared" si="0"/>
        <v>12:57</v>
      </c>
      <c r="D6" s="7">
        <v>1257</v>
      </c>
      <c r="E6" s="7">
        <v>9</v>
      </c>
      <c r="F6" s="7" t="s">
        <v>51</v>
      </c>
      <c r="G6" s="7"/>
      <c r="H6" s="7"/>
      <c r="I6" s="7"/>
      <c r="J6" s="7"/>
      <c r="K6" s="7"/>
      <c r="L6" s="7"/>
      <c r="M6" s="32"/>
    </row>
    <row r="7" spans="1:13" ht="45" x14ac:dyDescent="0.25">
      <c r="A7" s="28">
        <v>45493</v>
      </c>
      <c r="B7" s="28"/>
      <c r="C7" s="29" t="str">
        <f t="shared" si="0"/>
        <v>00:37</v>
      </c>
      <c r="D7" s="42" t="s">
        <v>168</v>
      </c>
      <c r="E7" s="7">
        <v>1</v>
      </c>
      <c r="F7" s="7" t="s">
        <v>79</v>
      </c>
      <c r="G7" s="7"/>
      <c r="H7" s="7"/>
      <c r="I7" s="7"/>
      <c r="J7" s="7"/>
      <c r="K7" s="7"/>
      <c r="L7" s="7"/>
      <c r="M7" s="32" t="s">
        <v>169</v>
      </c>
    </row>
    <row r="8" spans="1:13" x14ac:dyDescent="0.25">
      <c r="A8" s="28"/>
      <c r="B8" s="7"/>
      <c r="C8" s="29" t="str">
        <f t="shared" si="0"/>
        <v>19:34</v>
      </c>
      <c r="D8" s="7">
        <v>1934</v>
      </c>
      <c r="E8" s="7">
        <v>6</v>
      </c>
      <c r="F8" s="7" t="s">
        <v>51</v>
      </c>
      <c r="G8" s="7"/>
      <c r="H8" s="7"/>
      <c r="I8" s="7"/>
      <c r="J8" s="7"/>
      <c r="K8" s="7"/>
      <c r="L8" s="7"/>
      <c r="M8" s="32"/>
    </row>
    <row r="9" spans="1:13" x14ac:dyDescent="0.25">
      <c r="A9" s="28">
        <v>45494</v>
      </c>
      <c r="B9" s="28"/>
      <c r="C9" s="29" t="str">
        <f t="shared" si="0"/>
        <v>13:19</v>
      </c>
      <c r="D9" s="7">
        <v>1319</v>
      </c>
      <c r="E9" s="7">
        <v>13</v>
      </c>
      <c r="F9" s="7" t="s">
        <v>51</v>
      </c>
      <c r="G9" s="7"/>
      <c r="H9" s="7"/>
      <c r="I9" s="7"/>
      <c r="J9" s="7"/>
      <c r="K9" s="7"/>
      <c r="L9" s="7"/>
      <c r="M9" s="32"/>
    </row>
    <row r="10" spans="1:13" x14ac:dyDescent="0.25">
      <c r="A10" s="7"/>
      <c r="B10" s="7"/>
      <c r="C10" s="29" t="str">
        <f t="shared" si="0"/>
        <v>17:45</v>
      </c>
      <c r="D10" s="7">
        <v>1745</v>
      </c>
      <c r="E10" s="7">
        <v>10</v>
      </c>
      <c r="F10" s="7" t="s">
        <v>51</v>
      </c>
      <c r="G10" s="7"/>
      <c r="H10" s="7"/>
      <c r="I10" s="7"/>
      <c r="J10" s="7"/>
      <c r="K10" s="7"/>
      <c r="L10" s="7"/>
      <c r="M10" s="32"/>
    </row>
    <row r="11" spans="1:13" x14ac:dyDescent="0.25">
      <c r="A11" s="28">
        <v>45495</v>
      </c>
      <c r="B11" s="7"/>
      <c r="C11" s="29" t="str">
        <f t="shared" si="0"/>
        <v>11:40</v>
      </c>
      <c r="D11" s="7">
        <v>1140</v>
      </c>
      <c r="E11" s="7">
        <v>10</v>
      </c>
      <c r="F11" s="7" t="s">
        <v>51</v>
      </c>
      <c r="G11" s="7"/>
      <c r="H11" s="7">
        <v>27</v>
      </c>
      <c r="I11" s="7">
        <v>4</v>
      </c>
      <c r="J11" s="7"/>
      <c r="K11" s="7"/>
      <c r="L11" s="7"/>
      <c r="M11" s="32" t="s">
        <v>174</v>
      </c>
    </row>
    <row r="12" spans="1:13" x14ac:dyDescent="0.25">
      <c r="A12" s="28"/>
      <c r="B12" s="28"/>
      <c r="C12" s="29" t="str">
        <f t="shared" si="0"/>
        <v>20:36</v>
      </c>
      <c r="D12" s="7">
        <v>2036</v>
      </c>
      <c r="E12" s="7">
        <v>11</v>
      </c>
      <c r="F12" s="7" t="s">
        <v>51</v>
      </c>
      <c r="G12" s="7"/>
      <c r="H12" s="7"/>
      <c r="I12" s="7"/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32"/>
    </row>
    <row r="14" spans="1:13" x14ac:dyDescent="0.25">
      <c r="A14" s="28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6F04-96BD-4223-9751-CE088F6D03FA}">
  <dimension ref="A1:M1000"/>
  <sheetViews>
    <sheetView workbookViewId="0">
      <selection activeCell="F16" sqref="F16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3" width="8.42578125" customWidth="1"/>
    <col min="4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10.85546875" customWidth="1"/>
    <col min="12" max="12" width="9.5703125" customWidth="1"/>
    <col min="13" max="13" width="49.5703125" customWidth="1"/>
  </cols>
  <sheetData>
    <row r="1" spans="1:13" ht="30" customHeight="1" x14ac:dyDescent="0.25">
      <c r="A1" s="24" t="s">
        <v>26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34" t="s">
        <v>60</v>
      </c>
      <c r="L1" s="24" t="s">
        <v>38</v>
      </c>
      <c r="M1" s="24"/>
    </row>
    <row r="2" spans="1:13" ht="45.75" thickBot="1" x14ac:dyDescent="0.3">
      <c r="A2" s="26" t="s">
        <v>40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35" t="s">
        <v>61</v>
      </c>
      <c r="L2" s="35"/>
      <c r="M2" s="26" t="s">
        <v>17</v>
      </c>
    </row>
    <row r="3" spans="1:13" x14ac:dyDescent="0.25">
      <c r="A3" s="28">
        <v>45490</v>
      </c>
      <c r="B3" s="28" t="s">
        <v>49</v>
      </c>
      <c r="C3" s="29" t="str">
        <f>IF(ISBLANK(D3)," -- ", _xlfn.CONCAT(LEFT(D3,LEN(D3)-2),":",RIGHT(D3,2)))</f>
        <v>13:31</v>
      </c>
      <c r="D3" s="7">
        <v>1331</v>
      </c>
      <c r="E3" s="7">
        <v>24</v>
      </c>
      <c r="F3" s="7" t="s">
        <v>51</v>
      </c>
      <c r="G3" s="7" t="s">
        <v>50</v>
      </c>
      <c r="H3" s="7"/>
      <c r="I3" s="7"/>
      <c r="J3" s="7" t="s">
        <v>50</v>
      </c>
      <c r="K3" s="30" t="s">
        <v>50</v>
      </c>
      <c r="L3" s="31"/>
      <c r="M3" s="31"/>
    </row>
    <row r="4" spans="1:13" x14ac:dyDescent="0.25">
      <c r="A4" s="28">
        <v>45491</v>
      </c>
      <c r="B4" s="28" t="s">
        <v>166</v>
      </c>
      <c r="C4" s="29" t="str">
        <f t="shared" ref="C4:C19" si="0">IF(ISBLANK(D4)," -- ", _xlfn.CONCAT(LEFT(D4,LEN(D4)-2),":",RIGHT(D4,2)))</f>
        <v>12:44</v>
      </c>
      <c r="D4" s="7">
        <v>1244</v>
      </c>
      <c r="E4" s="7">
        <v>8</v>
      </c>
      <c r="F4" s="7" t="s">
        <v>51</v>
      </c>
      <c r="G4" s="7"/>
      <c r="H4" s="7"/>
      <c r="I4" s="7"/>
      <c r="J4" s="7"/>
      <c r="K4" s="7"/>
      <c r="L4" s="32"/>
      <c r="M4" s="32"/>
    </row>
    <row r="5" spans="1:13" x14ac:dyDescent="0.25">
      <c r="A5" s="28"/>
      <c r="B5" s="7"/>
      <c r="C5" s="29" t="str">
        <f t="shared" si="0"/>
        <v>13:04</v>
      </c>
      <c r="D5" s="7">
        <v>1304</v>
      </c>
      <c r="E5" s="7">
        <v>5</v>
      </c>
      <c r="F5" s="7" t="s">
        <v>51</v>
      </c>
      <c r="G5" s="7"/>
      <c r="H5" s="7"/>
      <c r="I5" s="7"/>
      <c r="J5" s="7"/>
      <c r="K5" s="33"/>
      <c r="L5" s="32"/>
      <c r="M5" s="32"/>
    </row>
    <row r="6" spans="1:13" x14ac:dyDescent="0.25">
      <c r="A6" s="28">
        <v>45492</v>
      </c>
      <c r="B6" s="7" t="s">
        <v>51</v>
      </c>
      <c r="C6" s="29" t="str">
        <f t="shared" si="0"/>
        <v>00:54</v>
      </c>
      <c r="D6" s="42" t="s">
        <v>162</v>
      </c>
      <c r="E6" s="7">
        <v>10</v>
      </c>
      <c r="F6" s="7" t="s">
        <v>51</v>
      </c>
      <c r="G6" s="7"/>
      <c r="H6" s="7"/>
      <c r="I6" s="7"/>
      <c r="J6" s="7"/>
      <c r="K6" s="7"/>
      <c r="L6" s="32"/>
      <c r="M6" s="32"/>
    </row>
    <row r="7" spans="1:13" x14ac:dyDescent="0.25">
      <c r="A7" s="28"/>
      <c r="B7" s="28"/>
      <c r="C7" s="29" t="str">
        <f t="shared" si="0"/>
        <v>10:55</v>
      </c>
      <c r="D7" s="7">
        <v>1055</v>
      </c>
      <c r="E7" s="7">
        <v>11</v>
      </c>
      <c r="F7" s="7" t="s">
        <v>51</v>
      </c>
      <c r="G7" s="7"/>
      <c r="H7" s="7"/>
      <c r="I7" s="7"/>
      <c r="J7" s="7"/>
      <c r="K7" s="7"/>
      <c r="L7" s="32"/>
      <c r="M7" s="32"/>
    </row>
    <row r="8" spans="1:13" ht="30" x14ac:dyDescent="0.25">
      <c r="A8" s="28">
        <v>45493</v>
      </c>
      <c r="B8" s="7" t="s">
        <v>51</v>
      </c>
      <c r="C8" s="29" t="str">
        <f t="shared" si="0"/>
        <v>14:30</v>
      </c>
      <c r="D8" s="7">
        <v>1430</v>
      </c>
      <c r="E8" s="7" t="s">
        <v>163</v>
      </c>
      <c r="F8" s="7" t="s">
        <v>79</v>
      </c>
      <c r="G8" s="7"/>
      <c r="H8" s="7"/>
      <c r="I8" s="7"/>
      <c r="J8" s="7"/>
      <c r="K8" s="7"/>
      <c r="L8" s="32"/>
      <c r="M8" s="32" t="s">
        <v>164</v>
      </c>
    </row>
    <row r="9" spans="1:13" ht="120" x14ac:dyDescent="0.25">
      <c r="A9" s="28"/>
      <c r="B9" s="28"/>
      <c r="C9" s="29" t="str">
        <f t="shared" si="0"/>
        <v>21:44</v>
      </c>
      <c r="D9" s="7">
        <v>2144</v>
      </c>
      <c r="E9" s="7">
        <v>14</v>
      </c>
      <c r="F9" s="7" t="s">
        <v>79</v>
      </c>
      <c r="G9" s="7"/>
      <c r="H9" s="7"/>
      <c r="I9" s="7"/>
      <c r="J9" s="7"/>
      <c r="K9" s="7"/>
      <c r="L9" s="32"/>
      <c r="M9" s="32" t="s">
        <v>165</v>
      </c>
    </row>
    <row r="10" spans="1:13" x14ac:dyDescent="0.25">
      <c r="A10" s="28">
        <v>45494</v>
      </c>
      <c r="B10" s="7"/>
      <c r="C10" s="29" t="str">
        <f t="shared" si="0"/>
        <v>11:53</v>
      </c>
      <c r="D10" s="7">
        <v>1153</v>
      </c>
      <c r="E10" s="7">
        <v>5</v>
      </c>
      <c r="F10" s="7" t="s">
        <v>51</v>
      </c>
      <c r="G10" s="7"/>
      <c r="H10" s="7"/>
      <c r="I10" s="7"/>
      <c r="J10" s="7"/>
      <c r="K10" s="7"/>
      <c r="L10" s="32"/>
      <c r="M10" s="32"/>
    </row>
    <row r="11" spans="1:13" x14ac:dyDescent="0.25">
      <c r="A11" s="28"/>
      <c r="B11" s="28"/>
      <c r="C11" s="29" t="str">
        <f t="shared" si="0"/>
        <v>15:49</v>
      </c>
      <c r="D11" s="7">
        <v>1549</v>
      </c>
      <c r="E11" s="7">
        <v>5</v>
      </c>
      <c r="F11" s="7" t="s">
        <v>51</v>
      </c>
      <c r="G11" s="7"/>
      <c r="H11" s="7"/>
      <c r="I11" s="7"/>
      <c r="J11" s="7"/>
      <c r="K11" s="7"/>
      <c r="L11" s="32"/>
      <c r="M11" s="32"/>
    </row>
    <row r="12" spans="1:13" x14ac:dyDescent="0.25">
      <c r="A12" s="28">
        <v>45495</v>
      </c>
      <c r="B12" s="28"/>
      <c r="C12" s="29" t="str">
        <f t="shared" si="0"/>
        <v>13:38</v>
      </c>
      <c r="D12" s="7">
        <v>1338</v>
      </c>
      <c r="E12" s="7">
        <v>8</v>
      </c>
      <c r="F12" s="7" t="s">
        <v>51</v>
      </c>
      <c r="G12" s="7"/>
      <c r="H12" s="7"/>
      <c r="I12" s="7"/>
      <c r="J12" s="7"/>
      <c r="K12" s="7"/>
      <c r="L12" s="32"/>
      <c r="M12" s="32"/>
    </row>
    <row r="13" spans="1:13" x14ac:dyDescent="0.25">
      <c r="A13" s="7"/>
      <c r="B13" s="7"/>
      <c r="C13" s="29" t="str">
        <f t="shared" si="0"/>
        <v>22:09</v>
      </c>
      <c r="D13" s="7">
        <v>2209</v>
      </c>
      <c r="E13" s="4">
        <v>8</v>
      </c>
      <c r="F13" s="7" t="s">
        <v>51</v>
      </c>
      <c r="G13" s="7"/>
      <c r="H13" s="7"/>
      <c r="I13" s="7"/>
      <c r="J13" s="7"/>
      <c r="K13" s="7"/>
      <c r="L13" s="32"/>
      <c r="M13" s="32" t="s">
        <v>171</v>
      </c>
    </row>
    <row r="14" spans="1:13" x14ac:dyDescent="0.25">
      <c r="A14" s="7"/>
      <c r="B14" s="7"/>
      <c r="C14" s="29" t="str">
        <f t="shared" si="0"/>
        <v>22:34</v>
      </c>
      <c r="D14" s="7">
        <v>2234</v>
      </c>
      <c r="E14" s="4">
        <v>4</v>
      </c>
      <c r="F14" s="7" t="s">
        <v>51</v>
      </c>
      <c r="G14" s="7"/>
      <c r="H14" s="7"/>
      <c r="I14" s="7"/>
      <c r="J14" s="7"/>
      <c r="K14" s="7"/>
      <c r="L14" s="32"/>
      <c r="M14" s="32"/>
    </row>
    <row r="15" spans="1:13" x14ac:dyDescent="0.25">
      <c r="A15" s="7"/>
      <c r="B15" s="7"/>
      <c r="C15" s="29" t="str">
        <f t="shared" si="0"/>
        <v>23:20</v>
      </c>
      <c r="D15" s="7">
        <v>2320</v>
      </c>
      <c r="E15" s="4">
        <v>5</v>
      </c>
      <c r="F15" s="7" t="s">
        <v>51</v>
      </c>
      <c r="G15" s="7"/>
      <c r="H15" s="7"/>
      <c r="I15" s="7"/>
      <c r="J15" s="7"/>
      <c r="K15" s="7"/>
      <c r="L15" s="32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32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32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32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32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EEC-BE9E-4D6C-9C5A-04D58D77A720}">
  <dimension ref="A1:N1000"/>
  <sheetViews>
    <sheetView workbookViewId="0">
      <selection activeCell="G17" sqref="G17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8.28515625" customWidth="1"/>
    <col min="12" max="13" width="9.5703125" customWidth="1"/>
    <col min="14" max="14" width="49.5703125" customWidth="1"/>
  </cols>
  <sheetData>
    <row r="1" spans="1:14" ht="45" customHeight="1" x14ac:dyDescent="0.25">
      <c r="A1" s="41" t="s">
        <v>59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55" t="s">
        <v>60</v>
      </c>
      <c r="L1" s="48"/>
      <c r="M1" s="25" t="s">
        <v>38</v>
      </c>
      <c r="N1" s="24"/>
    </row>
    <row r="2" spans="1:14" ht="45.75" thickBot="1" x14ac:dyDescent="0.3">
      <c r="A2" s="26" t="s">
        <v>64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6" t="s">
        <v>65</v>
      </c>
      <c r="L2" s="27" t="s">
        <v>48</v>
      </c>
      <c r="M2" s="27"/>
      <c r="N2" s="26" t="s">
        <v>17</v>
      </c>
    </row>
    <row r="3" spans="1:14" x14ac:dyDescent="0.25">
      <c r="A3" s="28">
        <v>45490</v>
      </c>
      <c r="B3" s="28" t="s">
        <v>49</v>
      </c>
      <c r="C3" s="29" t="str">
        <f>IF(ISBLANK(D3)," -- ", _xlfn.CONCAT(LEFT(D3,LEN(D3)-2),":",RIGHT(D3,2)))</f>
        <v>13:30</v>
      </c>
      <c r="D3" s="7">
        <v>1330</v>
      </c>
      <c r="E3" s="7">
        <v>10</v>
      </c>
      <c r="F3" s="7" t="s">
        <v>51</v>
      </c>
      <c r="G3" s="7" t="s">
        <v>50</v>
      </c>
      <c r="H3" s="7">
        <v>8</v>
      </c>
      <c r="I3" s="7">
        <v>10</v>
      </c>
      <c r="J3" s="7" t="s">
        <v>50</v>
      </c>
      <c r="K3" s="7"/>
      <c r="L3" s="7" t="s">
        <v>50</v>
      </c>
      <c r="M3" s="30"/>
      <c r="N3" s="31"/>
    </row>
    <row r="4" spans="1:14" x14ac:dyDescent="0.25">
      <c r="A4" s="28">
        <v>45491</v>
      </c>
      <c r="B4" s="28"/>
      <c r="C4" s="29" t="str">
        <f t="shared" ref="C4:C19" si="0">IF(ISBLANK(D4)," -- ", _xlfn.CONCAT(LEFT(D4,LEN(D4)-2),":",RIGHT(D4,2)))</f>
        <v>00:24</v>
      </c>
      <c r="D4" s="42" t="s">
        <v>157</v>
      </c>
      <c r="E4" s="7">
        <v>4</v>
      </c>
      <c r="F4" s="7" t="s">
        <v>51</v>
      </c>
      <c r="G4" s="7" t="s">
        <v>50</v>
      </c>
      <c r="H4" s="7">
        <v>16</v>
      </c>
      <c r="I4" s="7">
        <v>12</v>
      </c>
      <c r="J4" s="7" t="s">
        <v>50</v>
      </c>
      <c r="K4" s="7"/>
      <c r="L4" s="7" t="s">
        <v>50</v>
      </c>
      <c r="M4" s="7"/>
      <c r="N4" s="32"/>
    </row>
    <row r="5" spans="1:14" x14ac:dyDescent="0.25">
      <c r="A5" s="28"/>
      <c r="B5" s="7"/>
      <c r="C5" s="29" t="str">
        <f t="shared" si="0"/>
        <v>6:36</v>
      </c>
      <c r="D5" s="7">
        <v>636</v>
      </c>
      <c r="E5" s="7">
        <v>6</v>
      </c>
      <c r="F5" s="7" t="s">
        <v>51</v>
      </c>
      <c r="G5" s="7" t="s">
        <v>50</v>
      </c>
      <c r="H5" s="7"/>
      <c r="I5" s="7"/>
      <c r="J5" s="7" t="s">
        <v>50</v>
      </c>
      <c r="K5" s="7"/>
      <c r="L5" s="33" t="s">
        <v>50</v>
      </c>
      <c r="M5" s="33"/>
      <c r="N5" s="32"/>
    </row>
    <row r="6" spans="1:14" x14ac:dyDescent="0.25">
      <c r="A6" s="28">
        <v>45492</v>
      </c>
      <c r="B6" s="7"/>
      <c r="C6" s="29" t="str">
        <f t="shared" si="0"/>
        <v>1:37</v>
      </c>
      <c r="D6" s="7">
        <v>137</v>
      </c>
      <c r="E6" s="7">
        <v>4</v>
      </c>
      <c r="F6" s="7" t="s">
        <v>51</v>
      </c>
      <c r="G6" s="7" t="s">
        <v>50</v>
      </c>
      <c r="H6" s="7"/>
      <c r="I6" s="7"/>
      <c r="J6" s="7"/>
      <c r="K6" s="7"/>
      <c r="L6" s="7"/>
      <c r="M6" s="7"/>
      <c r="N6" s="32"/>
    </row>
    <row r="7" spans="1:14" x14ac:dyDescent="0.25">
      <c r="A7" s="28">
        <v>45493</v>
      </c>
      <c r="B7" s="28"/>
      <c r="C7" s="29" t="str">
        <f t="shared" si="0"/>
        <v>13:24</v>
      </c>
      <c r="D7" s="7">
        <v>1324</v>
      </c>
      <c r="E7" s="7">
        <v>11</v>
      </c>
      <c r="F7" s="7" t="s">
        <v>51</v>
      </c>
      <c r="G7" s="7" t="s">
        <v>50</v>
      </c>
      <c r="H7" s="7">
        <v>7</v>
      </c>
      <c r="I7" s="7">
        <v>11</v>
      </c>
      <c r="J7" s="7" t="s">
        <v>50</v>
      </c>
      <c r="K7" s="7"/>
      <c r="L7" s="7" t="s">
        <v>50</v>
      </c>
      <c r="M7" s="7"/>
      <c r="N7" s="32"/>
    </row>
    <row r="8" spans="1:14" x14ac:dyDescent="0.25">
      <c r="A8" s="28"/>
      <c r="B8" s="7"/>
      <c r="C8" s="29" t="str">
        <f t="shared" si="0"/>
        <v>22:41</v>
      </c>
      <c r="D8" s="7">
        <v>2241</v>
      </c>
      <c r="E8" s="7">
        <v>7</v>
      </c>
      <c r="F8" s="7" t="s">
        <v>79</v>
      </c>
      <c r="G8" s="7" t="s">
        <v>50</v>
      </c>
      <c r="H8" s="7">
        <v>1</v>
      </c>
      <c r="I8" s="7">
        <v>11</v>
      </c>
      <c r="J8" s="7" t="s">
        <v>80</v>
      </c>
      <c r="K8" s="7"/>
      <c r="L8" s="7"/>
      <c r="M8" s="7"/>
      <c r="N8" s="32" t="s">
        <v>153</v>
      </c>
    </row>
    <row r="9" spans="1:14" x14ac:dyDescent="0.25">
      <c r="A9" s="28">
        <v>45494</v>
      </c>
      <c r="B9" s="28"/>
      <c r="C9" s="29" t="str">
        <f t="shared" si="0"/>
        <v>15:01</v>
      </c>
      <c r="D9" s="7">
        <v>1501</v>
      </c>
      <c r="E9" s="7">
        <v>9</v>
      </c>
      <c r="F9" s="7" t="s">
        <v>51</v>
      </c>
      <c r="G9" s="7" t="s">
        <v>50</v>
      </c>
      <c r="H9" s="7"/>
      <c r="I9" s="7"/>
      <c r="J9" s="7" t="s">
        <v>50</v>
      </c>
      <c r="K9" s="7"/>
      <c r="L9" s="7" t="s">
        <v>50</v>
      </c>
      <c r="M9" s="7"/>
      <c r="N9" s="32"/>
    </row>
    <row r="10" spans="1:14" ht="30" x14ac:dyDescent="0.25">
      <c r="A10" s="28"/>
      <c r="B10" s="7"/>
      <c r="C10" s="29" t="str">
        <f t="shared" si="0"/>
        <v>22:27</v>
      </c>
      <c r="D10" s="7">
        <v>2227</v>
      </c>
      <c r="E10" s="7">
        <v>10</v>
      </c>
      <c r="F10" s="7" t="s">
        <v>160</v>
      </c>
      <c r="G10" s="7" t="s">
        <v>158</v>
      </c>
      <c r="H10" s="7">
        <v>1</v>
      </c>
      <c r="I10" s="7">
        <v>20</v>
      </c>
      <c r="J10" s="7" t="s">
        <v>50</v>
      </c>
      <c r="K10" s="7"/>
      <c r="L10" s="7" t="s">
        <v>50</v>
      </c>
      <c r="M10" s="7"/>
      <c r="N10" s="32" t="s">
        <v>159</v>
      </c>
    </row>
    <row r="11" spans="1:14" x14ac:dyDescent="0.25">
      <c r="A11" s="28">
        <v>45495</v>
      </c>
      <c r="B11" s="7"/>
      <c r="C11" s="29" t="str">
        <f t="shared" si="0"/>
        <v>9:32</v>
      </c>
      <c r="D11" s="7">
        <v>932</v>
      </c>
      <c r="E11" s="7">
        <v>7</v>
      </c>
      <c r="F11" s="7" t="s">
        <v>51</v>
      </c>
      <c r="G11" s="7"/>
      <c r="H11" s="7"/>
      <c r="I11" s="7"/>
      <c r="J11" s="7"/>
      <c r="K11" s="7"/>
      <c r="L11" s="7"/>
      <c r="M11" s="7"/>
      <c r="N11" s="32"/>
    </row>
    <row r="12" spans="1:14" x14ac:dyDescent="0.25">
      <c r="A12" s="28"/>
      <c r="B12" s="28"/>
      <c r="C12" s="29" t="str">
        <f t="shared" si="0"/>
        <v>13:49</v>
      </c>
      <c r="D12" s="7">
        <v>1349</v>
      </c>
      <c r="E12" s="7">
        <v>11</v>
      </c>
      <c r="F12" s="7" t="s">
        <v>51</v>
      </c>
      <c r="G12" s="7"/>
      <c r="H12" s="7"/>
      <c r="I12" s="7"/>
      <c r="J12" s="7"/>
      <c r="K12" s="7"/>
      <c r="L12" s="7"/>
      <c r="M12" s="7"/>
      <c r="N12" s="32"/>
    </row>
    <row r="13" spans="1:14" x14ac:dyDescent="0.25">
      <c r="A13" s="7"/>
      <c r="B13" s="7"/>
      <c r="C13" s="29" t="str">
        <f t="shared" si="0"/>
        <v>23:33</v>
      </c>
      <c r="D13" s="7">
        <v>2333</v>
      </c>
      <c r="E13" s="4">
        <v>8</v>
      </c>
      <c r="F13" s="7" t="s">
        <v>51</v>
      </c>
      <c r="G13" s="7"/>
      <c r="H13" s="7"/>
      <c r="I13" s="7"/>
      <c r="J13" s="7"/>
      <c r="K13" s="7"/>
      <c r="L13" s="7"/>
      <c r="M13" s="7"/>
      <c r="N13" s="32" t="s">
        <v>171</v>
      </c>
    </row>
    <row r="14" spans="1:14" ht="45" x14ac:dyDescent="0.25">
      <c r="A14" s="28">
        <v>45496</v>
      </c>
      <c r="B14" s="7"/>
      <c r="C14" s="29" t="str">
        <f t="shared" si="0"/>
        <v>12:03</v>
      </c>
      <c r="D14" s="7">
        <v>1203</v>
      </c>
      <c r="E14" s="4">
        <v>5</v>
      </c>
      <c r="F14" s="7" t="s">
        <v>160</v>
      </c>
      <c r="G14" s="7" t="s">
        <v>172</v>
      </c>
      <c r="H14" s="7"/>
      <c r="I14" s="7"/>
      <c r="J14" s="7"/>
      <c r="K14" s="7"/>
      <c r="L14" s="7"/>
      <c r="M14" s="7"/>
      <c r="N14" s="32" t="s">
        <v>173</v>
      </c>
    </row>
    <row r="15" spans="1:14" x14ac:dyDescent="0.25">
      <c r="A15" s="7"/>
      <c r="B15" s="7"/>
      <c r="C15" s="29" t="str">
        <f t="shared" si="0"/>
        <v>19:44</v>
      </c>
      <c r="D15" s="7">
        <v>1944</v>
      </c>
      <c r="E15" s="4">
        <v>5</v>
      </c>
      <c r="F15" s="7" t="s">
        <v>51</v>
      </c>
      <c r="G15" s="7"/>
      <c r="H15" s="7"/>
      <c r="I15" s="7"/>
      <c r="J15" s="7"/>
      <c r="K15" s="7"/>
      <c r="L15" s="7"/>
      <c r="M15" s="7"/>
      <c r="N15" s="32"/>
    </row>
    <row r="16" spans="1:14" ht="45" x14ac:dyDescent="0.25">
      <c r="A16" s="7"/>
      <c r="B16" s="7"/>
      <c r="C16" s="29" t="str">
        <f t="shared" si="0"/>
        <v>22:32</v>
      </c>
      <c r="D16" s="7">
        <v>2232</v>
      </c>
      <c r="E16" s="4">
        <v>7</v>
      </c>
      <c r="F16" s="7" t="s">
        <v>160</v>
      </c>
      <c r="G16" s="7" t="s">
        <v>172</v>
      </c>
      <c r="H16" s="7"/>
      <c r="I16" s="7"/>
      <c r="J16" s="7"/>
      <c r="K16" s="7"/>
      <c r="L16" s="7"/>
      <c r="M16" s="7"/>
      <c r="N16" s="32" t="s">
        <v>173</v>
      </c>
    </row>
    <row r="17" spans="1:14" x14ac:dyDescent="0.25">
      <c r="A17" s="28">
        <v>45497</v>
      </c>
      <c r="B17" s="7"/>
      <c r="C17" s="29" t="str">
        <f t="shared" si="0"/>
        <v>14:18</v>
      </c>
      <c r="D17" s="7">
        <v>1418</v>
      </c>
      <c r="E17" s="4">
        <v>6</v>
      </c>
      <c r="F17" s="7" t="s">
        <v>51</v>
      </c>
      <c r="G17" s="7"/>
      <c r="H17" s="7"/>
      <c r="I17" s="7"/>
      <c r="J17" s="7"/>
      <c r="K17" s="7"/>
      <c r="L17" s="7"/>
      <c r="M17" s="7"/>
      <c r="N17" s="32"/>
    </row>
    <row r="18" spans="1:14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7"/>
      <c r="N18" s="32"/>
    </row>
    <row r="19" spans="1:14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7"/>
      <c r="N19" s="32"/>
    </row>
    <row r="21" spans="1:14" ht="15.75" customHeight="1" x14ac:dyDescent="0.25"/>
    <row r="22" spans="1:14" ht="15.75" customHeight="1" x14ac:dyDescent="0.25"/>
    <row r="23" spans="1:14" ht="15.75" customHeight="1" x14ac:dyDescent="0.25"/>
    <row r="24" spans="1:14" ht="15.75" customHeight="1" x14ac:dyDescent="0.25"/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1:E1"/>
    <mergeCell ref="G1:J1"/>
    <mergeCell ref="K1:L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>
      <selection activeCell="C3" sqref="C3:C19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x14ac:dyDescent="0.25">
      <c r="A1" s="24" t="s">
        <v>26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45428</v>
      </c>
      <c r="B3" s="28" t="s">
        <v>49</v>
      </c>
      <c r="C3" s="29" t="str">
        <f>IF(ISBLANK(D3)," -- ", _xlfn.CONCAT(LEFT(D3,LEN(D3)-2),":",RIGHT(D3,2)))</f>
        <v>13:06</v>
      </c>
      <c r="D3" s="7">
        <v>1306</v>
      </c>
      <c r="E3" s="7">
        <v>18</v>
      </c>
      <c r="F3" s="7" t="s">
        <v>50</v>
      </c>
      <c r="G3" s="7"/>
      <c r="H3" s="7"/>
      <c r="I3" s="7"/>
      <c r="J3" s="7"/>
      <c r="K3" s="7"/>
      <c r="L3" s="30"/>
      <c r="M3" s="31"/>
    </row>
    <row r="4" spans="1:13" x14ac:dyDescent="0.25">
      <c r="A4" s="28">
        <v>45429</v>
      </c>
      <c r="B4" s="28" t="s">
        <v>51</v>
      </c>
      <c r="C4" s="29" t="str">
        <f t="shared" ref="C4:C19" si="0">IF(ISBLANK(D4)," -- ", _xlfn.CONCAT(LEFT(D4,LEN(D4)-2),":",RIGHT(D4,2)))</f>
        <v>13:29</v>
      </c>
      <c r="D4" s="7">
        <v>1329</v>
      </c>
      <c r="E4" s="7">
        <v>6</v>
      </c>
      <c r="F4" s="7" t="s">
        <v>50</v>
      </c>
      <c r="G4" s="7"/>
      <c r="H4" s="7"/>
      <c r="I4" s="7"/>
      <c r="J4" s="7"/>
      <c r="K4" s="7"/>
      <c r="L4" s="7"/>
      <c r="M4" s="32"/>
    </row>
    <row r="5" spans="1:13" x14ac:dyDescent="0.25">
      <c r="A5" s="7"/>
      <c r="B5" s="7"/>
      <c r="C5" s="29" t="str">
        <f t="shared" si="0"/>
        <v>20:12</v>
      </c>
      <c r="D5" s="7">
        <v>2012</v>
      </c>
      <c r="E5" s="7">
        <v>9</v>
      </c>
      <c r="F5" s="7" t="s">
        <v>50</v>
      </c>
      <c r="G5" s="7"/>
      <c r="H5" s="7"/>
      <c r="I5" s="7"/>
      <c r="J5" s="7"/>
      <c r="K5" s="33"/>
      <c r="L5" s="33"/>
      <c r="M5" s="32"/>
    </row>
    <row r="6" spans="1:13" x14ac:dyDescent="0.25">
      <c r="A6" s="28">
        <v>45430</v>
      </c>
      <c r="B6" s="7" t="s">
        <v>51</v>
      </c>
      <c r="C6" s="29" t="str">
        <f t="shared" si="0"/>
        <v>12:18</v>
      </c>
      <c r="D6" s="7">
        <v>1218</v>
      </c>
      <c r="E6" s="7">
        <v>18</v>
      </c>
      <c r="F6" s="7" t="s">
        <v>50</v>
      </c>
      <c r="G6" s="7"/>
      <c r="H6" s="7"/>
      <c r="I6" s="7"/>
      <c r="J6" s="7"/>
      <c r="K6" s="7"/>
      <c r="L6" s="7"/>
      <c r="M6" s="32"/>
    </row>
    <row r="7" spans="1:13" x14ac:dyDescent="0.25">
      <c r="A7" s="28"/>
      <c r="B7" s="28"/>
      <c r="C7" s="29" t="str">
        <f t="shared" si="0"/>
        <v>19:51</v>
      </c>
      <c r="D7" s="7">
        <v>1951</v>
      </c>
      <c r="E7" s="7">
        <v>15</v>
      </c>
      <c r="F7" s="7" t="s">
        <v>52</v>
      </c>
      <c r="G7" s="7" t="s">
        <v>53</v>
      </c>
      <c r="H7" s="7"/>
      <c r="I7" s="7"/>
      <c r="J7" s="7"/>
      <c r="K7" s="7"/>
      <c r="L7" s="7"/>
      <c r="M7" s="32"/>
    </row>
    <row r="8" spans="1:13" x14ac:dyDescent="0.25">
      <c r="A8" s="28">
        <v>45431</v>
      </c>
      <c r="B8" s="7" t="s">
        <v>51</v>
      </c>
      <c r="C8" s="29" t="str">
        <f t="shared" si="0"/>
        <v>13:16</v>
      </c>
      <c r="D8" s="7">
        <v>1316</v>
      </c>
      <c r="E8" s="7">
        <v>15</v>
      </c>
      <c r="F8" s="7" t="s">
        <v>54</v>
      </c>
      <c r="G8" s="7" t="s">
        <v>55</v>
      </c>
      <c r="H8" s="7">
        <v>43</v>
      </c>
      <c r="I8" s="7">
        <v>11</v>
      </c>
      <c r="J8" s="7"/>
      <c r="K8" s="7"/>
      <c r="L8" s="7"/>
      <c r="M8" s="32" t="s">
        <v>56</v>
      </c>
    </row>
    <row r="9" spans="1:13" x14ac:dyDescent="0.25">
      <c r="A9" s="28"/>
      <c r="B9" s="28"/>
      <c r="C9" s="29" t="str">
        <f t="shared" si="0"/>
        <v>19:06</v>
      </c>
      <c r="D9" s="7">
        <v>1906</v>
      </c>
      <c r="E9" s="7">
        <v>12</v>
      </c>
      <c r="F9" s="7" t="s">
        <v>50</v>
      </c>
      <c r="G9" s="7"/>
      <c r="H9" s="7"/>
      <c r="I9" s="7"/>
      <c r="J9" s="7"/>
      <c r="K9" s="7"/>
      <c r="L9" s="7"/>
      <c r="M9" s="32"/>
    </row>
    <row r="10" spans="1:13" x14ac:dyDescent="0.25">
      <c r="A10" s="28">
        <v>45432</v>
      </c>
      <c r="B10" s="7" t="s">
        <v>51</v>
      </c>
      <c r="C10" s="29" t="str">
        <f t="shared" si="0"/>
        <v>12:11</v>
      </c>
      <c r="D10" s="7">
        <v>1211</v>
      </c>
      <c r="E10" s="7">
        <v>13</v>
      </c>
      <c r="F10" s="7" t="s">
        <v>54</v>
      </c>
      <c r="G10" s="7" t="s">
        <v>57</v>
      </c>
      <c r="H10" s="7">
        <v>27</v>
      </c>
      <c r="I10" s="7">
        <v>22</v>
      </c>
      <c r="J10" s="7"/>
      <c r="K10" s="7"/>
      <c r="L10" s="7"/>
      <c r="M10" s="32" t="s">
        <v>58</v>
      </c>
    </row>
    <row r="11" spans="1:13" x14ac:dyDescent="0.25">
      <c r="A11" s="28"/>
      <c r="B11" s="7"/>
      <c r="C11" s="29" t="str">
        <f t="shared" si="0"/>
        <v>19:22</v>
      </c>
      <c r="D11" s="7">
        <v>1922</v>
      </c>
      <c r="E11" s="7">
        <v>8</v>
      </c>
      <c r="F11" s="7" t="s">
        <v>50</v>
      </c>
      <c r="G11" s="7" t="s">
        <v>50</v>
      </c>
      <c r="H11" s="7">
        <v>2.5</v>
      </c>
      <c r="I11" s="7">
        <v>6</v>
      </c>
      <c r="J11" s="7"/>
      <c r="K11" s="7"/>
      <c r="L11" s="7"/>
      <c r="M11" s="32"/>
    </row>
    <row r="12" spans="1:13" x14ac:dyDescent="0.25">
      <c r="A12" s="28"/>
      <c r="B12" s="28"/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32"/>
    </row>
    <row r="14" spans="1:13" x14ac:dyDescent="0.25">
      <c r="A14" s="28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32"/>
    </row>
    <row r="15" spans="1:13" x14ac:dyDescent="0.25">
      <c r="A15" s="28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 x14ac:dyDescent="0.25">
      <c r="A17" s="28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customHeight="1" x14ac:dyDescent="0.25">
      <c r="A1" s="24" t="s">
        <v>59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45420</v>
      </c>
      <c r="B3" s="28" t="s">
        <v>49</v>
      </c>
      <c r="C3" s="29" t="str">
        <f>IF(ISBLANK(D3)," -- ", _xlfn.CONCAT(LEFT(D3,LEN(D3)-2),":",RIGHT(D3,2)))</f>
        <v xml:space="preserve"> -- </v>
      </c>
      <c r="D3" s="7"/>
      <c r="E3" s="7"/>
      <c r="F3" s="7"/>
      <c r="G3" s="7"/>
      <c r="H3" s="7"/>
      <c r="I3" s="7"/>
      <c r="J3" s="7"/>
      <c r="K3" s="7"/>
      <c r="L3" s="30"/>
      <c r="M3" s="31"/>
    </row>
    <row r="4" spans="1:13" x14ac:dyDescent="0.25">
      <c r="A4" s="28"/>
      <c r="B4" s="28" t="s">
        <v>51</v>
      </c>
      <c r="C4" s="29" t="str">
        <f t="shared" ref="C4:C19" si="0">IF(ISBLANK(D4)," -- ", _xlfn.CONCAT(LEFT(D4,LEN(D4)-2),":",RIGHT(D4,2)))</f>
        <v xml:space="preserve"> -- </v>
      </c>
      <c r="D4" s="7"/>
      <c r="E4" s="7"/>
      <c r="F4" s="7"/>
      <c r="G4" s="7"/>
      <c r="H4" s="7"/>
      <c r="I4" s="7"/>
      <c r="J4" s="7"/>
      <c r="K4" s="7"/>
      <c r="L4" s="7"/>
      <c r="M4" s="32"/>
    </row>
    <row r="5" spans="1:13" x14ac:dyDescent="0.25">
      <c r="A5" s="28"/>
      <c r="B5" s="7"/>
      <c r="C5" s="29" t="str">
        <f t="shared" si="0"/>
        <v xml:space="preserve"> -- </v>
      </c>
      <c r="D5" s="7"/>
      <c r="E5" s="7"/>
      <c r="F5" s="7"/>
      <c r="G5" s="7"/>
      <c r="H5" s="7"/>
      <c r="I5" s="7"/>
      <c r="J5" s="7"/>
      <c r="K5" s="33"/>
      <c r="L5" s="33"/>
      <c r="M5" s="32"/>
    </row>
    <row r="6" spans="1:13" x14ac:dyDescent="0.25">
      <c r="A6" s="28"/>
      <c r="B6" s="7"/>
      <c r="C6" s="29" t="str">
        <f t="shared" si="0"/>
        <v xml:space="preserve"> -- </v>
      </c>
      <c r="D6" s="7"/>
      <c r="E6" s="7"/>
      <c r="F6" s="7"/>
      <c r="G6" s="7"/>
      <c r="H6" s="7"/>
      <c r="I6" s="7"/>
      <c r="J6" s="7"/>
      <c r="K6" s="7"/>
      <c r="L6" s="7"/>
      <c r="M6" s="32"/>
    </row>
    <row r="7" spans="1:13" x14ac:dyDescent="0.25">
      <c r="A7" s="28"/>
      <c r="B7" s="28" t="s">
        <v>51</v>
      </c>
      <c r="C7" s="29" t="str">
        <f t="shared" si="0"/>
        <v xml:space="preserve"> -- </v>
      </c>
      <c r="D7" s="7"/>
      <c r="E7" s="7"/>
      <c r="F7" s="7"/>
      <c r="G7" s="7"/>
      <c r="H7" s="7"/>
      <c r="I7" s="7"/>
      <c r="J7" s="7"/>
      <c r="K7" s="7"/>
      <c r="L7" s="7"/>
      <c r="M7" s="32"/>
    </row>
    <row r="8" spans="1:13" x14ac:dyDescent="0.25">
      <c r="A8" s="28"/>
      <c r="B8" s="7"/>
      <c r="C8" s="29" t="str">
        <f t="shared" si="0"/>
        <v xml:space="preserve"> -- </v>
      </c>
      <c r="D8" s="7"/>
      <c r="E8" s="7"/>
      <c r="F8" s="7"/>
      <c r="G8" s="7"/>
      <c r="H8" s="7"/>
      <c r="I8" s="7"/>
      <c r="J8" s="7"/>
      <c r="K8" s="7"/>
      <c r="L8" s="7"/>
      <c r="M8" s="32"/>
    </row>
    <row r="9" spans="1:13" x14ac:dyDescent="0.25">
      <c r="A9" s="28"/>
      <c r="B9" s="28" t="s">
        <v>51</v>
      </c>
      <c r="C9" s="29" t="str">
        <f t="shared" si="0"/>
        <v xml:space="preserve"> -- </v>
      </c>
      <c r="D9" s="7"/>
      <c r="E9" s="7"/>
      <c r="F9" s="7"/>
      <c r="G9" s="7"/>
      <c r="H9" s="7"/>
      <c r="I9" s="7"/>
      <c r="J9" s="7"/>
      <c r="K9" s="7"/>
      <c r="L9" s="7"/>
      <c r="M9" s="32"/>
    </row>
    <row r="10" spans="1:13" x14ac:dyDescent="0.25">
      <c r="A10" s="7"/>
      <c r="B10" s="7"/>
      <c r="C10" s="29" t="str">
        <f t="shared" si="0"/>
        <v xml:space="preserve"> -- </v>
      </c>
      <c r="D10" s="7"/>
      <c r="E10" s="7"/>
      <c r="F10" s="7"/>
      <c r="G10" s="7"/>
      <c r="H10" s="7"/>
      <c r="I10" s="7"/>
      <c r="J10" s="7"/>
      <c r="K10" s="7"/>
      <c r="L10" s="7"/>
      <c r="M10" s="32"/>
    </row>
    <row r="11" spans="1:13" x14ac:dyDescent="0.25">
      <c r="A11" s="28"/>
      <c r="B11" s="7"/>
      <c r="C11" s="29" t="str">
        <f t="shared" si="0"/>
        <v xml:space="preserve"> -- </v>
      </c>
      <c r="D11" s="7"/>
      <c r="E11" s="7"/>
      <c r="F11" s="7"/>
      <c r="G11" s="7"/>
      <c r="H11" s="7"/>
      <c r="I11" s="7"/>
      <c r="J11" s="7"/>
      <c r="K11" s="7"/>
      <c r="L11" s="7"/>
      <c r="M11" s="32"/>
    </row>
    <row r="12" spans="1:13" x14ac:dyDescent="0.25">
      <c r="A12" s="28"/>
      <c r="B12" s="28" t="s">
        <v>51</v>
      </c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32"/>
    </row>
    <row r="14" spans="1:13" x14ac:dyDescent="0.25">
      <c r="A14" s="28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3" width="8.42578125" customWidth="1"/>
    <col min="4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10.85546875" customWidth="1"/>
    <col min="12" max="12" width="9.5703125" customWidth="1"/>
    <col min="13" max="13" width="49.5703125" customWidth="1"/>
  </cols>
  <sheetData>
    <row r="1" spans="1:13" ht="30" customHeight="1" x14ac:dyDescent="0.25">
      <c r="A1" s="24" t="s">
        <v>26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34" t="s">
        <v>60</v>
      </c>
      <c r="L1" s="24" t="s">
        <v>38</v>
      </c>
      <c r="M1" s="24"/>
    </row>
    <row r="2" spans="1:13" ht="45" x14ac:dyDescent="0.25">
      <c r="A2" s="26" t="s">
        <v>40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35" t="s">
        <v>61</v>
      </c>
      <c r="L2" s="35"/>
      <c r="M2" s="26" t="s">
        <v>17</v>
      </c>
    </row>
    <row r="3" spans="1:13" x14ac:dyDescent="0.25">
      <c r="A3" s="28">
        <v>45428</v>
      </c>
      <c r="B3" s="28" t="s">
        <v>49</v>
      </c>
      <c r="C3" s="29" t="str">
        <f>IF(ISBLANK(D3)," -- ", _xlfn.CONCAT(LEFT(D3,LEN(D3)-2),":",RIGHT(D3,2)))</f>
        <v>13:06</v>
      </c>
      <c r="D3" s="7">
        <v>1306</v>
      </c>
      <c r="E3" s="7">
        <v>16</v>
      </c>
      <c r="F3" s="7" t="s">
        <v>50</v>
      </c>
      <c r="G3" s="7"/>
      <c r="H3" s="7"/>
      <c r="I3" s="7"/>
      <c r="J3" s="7"/>
      <c r="K3" s="30"/>
      <c r="L3" s="31"/>
      <c r="M3" s="31"/>
    </row>
    <row r="4" spans="1:13" x14ac:dyDescent="0.25">
      <c r="A4" s="28"/>
      <c r="B4" s="28" t="s">
        <v>62</v>
      </c>
      <c r="C4" s="29" t="str">
        <f t="shared" ref="C4:C19" si="0">IF(ISBLANK(D4)," -- ", _xlfn.CONCAT(LEFT(D4,LEN(D4)-2),":",RIGHT(D4,2)))</f>
        <v>20:48</v>
      </c>
      <c r="D4" s="7">
        <v>2048</v>
      </c>
      <c r="E4" s="7">
        <v>13</v>
      </c>
      <c r="F4" s="7" t="s">
        <v>54</v>
      </c>
      <c r="G4" s="7" t="s">
        <v>63</v>
      </c>
      <c r="H4" s="7">
        <v>21.6</v>
      </c>
      <c r="I4" s="7">
        <v>13</v>
      </c>
      <c r="J4" s="7"/>
      <c r="K4" s="7"/>
      <c r="L4" s="32"/>
      <c r="M4" s="32"/>
    </row>
    <row r="5" spans="1:13" x14ac:dyDescent="0.25">
      <c r="A5" s="28">
        <v>45429</v>
      </c>
      <c r="B5" s="7" t="s">
        <v>51</v>
      </c>
      <c r="C5" s="29" t="str">
        <f t="shared" si="0"/>
        <v>21:35</v>
      </c>
      <c r="D5" s="7">
        <v>2135</v>
      </c>
      <c r="E5" s="7">
        <v>13</v>
      </c>
      <c r="F5" s="7" t="s">
        <v>50</v>
      </c>
      <c r="G5" s="7"/>
      <c r="H5" s="7"/>
      <c r="I5" s="7"/>
      <c r="J5" s="7"/>
      <c r="K5" s="33"/>
      <c r="L5" s="32"/>
      <c r="M5" s="32"/>
    </row>
    <row r="6" spans="1:13" x14ac:dyDescent="0.25">
      <c r="A6" s="28">
        <v>45430</v>
      </c>
      <c r="B6" s="7" t="s">
        <v>51</v>
      </c>
      <c r="C6" s="29" t="str">
        <f t="shared" si="0"/>
        <v>11:44</v>
      </c>
      <c r="D6" s="7">
        <v>1144</v>
      </c>
      <c r="E6" s="7">
        <v>15</v>
      </c>
      <c r="F6" s="7" t="s">
        <v>50</v>
      </c>
      <c r="G6" s="7"/>
      <c r="H6" s="7"/>
      <c r="I6" s="7"/>
      <c r="J6" s="7"/>
      <c r="K6" s="7"/>
      <c r="L6" s="32"/>
      <c r="M6" s="32"/>
    </row>
    <row r="7" spans="1:13" x14ac:dyDescent="0.25">
      <c r="A7" s="28"/>
      <c r="B7" s="28"/>
      <c r="C7" s="29" t="str">
        <f t="shared" si="0"/>
        <v>20:07</v>
      </c>
      <c r="D7" s="7">
        <v>2007</v>
      </c>
      <c r="E7" s="7">
        <v>11</v>
      </c>
      <c r="F7" s="7" t="s">
        <v>54</v>
      </c>
      <c r="G7" s="7" t="s">
        <v>63</v>
      </c>
      <c r="H7" s="7">
        <v>7.5</v>
      </c>
      <c r="I7" s="7">
        <v>10</v>
      </c>
      <c r="J7" s="7"/>
      <c r="K7" s="7"/>
      <c r="L7" s="32"/>
      <c r="M7" s="32"/>
    </row>
    <row r="8" spans="1:13" x14ac:dyDescent="0.25">
      <c r="A8" s="28">
        <v>45431</v>
      </c>
      <c r="B8" s="7" t="s">
        <v>51</v>
      </c>
      <c r="C8" s="29" t="str">
        <f t="shared" si="0"/>
        <v>15:54</v>
      </c>
      <c r="D8" s="7">
        <v>1554</v>
      </c>
      <c r="E8" s="7">
        <v>8</v>
      </c>
      <c r="F8" s="7" t="s">
        <v>50</v>
      </c>
      <c r="G8" s="7"/>
      <c r="H8" s="7"/>
      <c r="I8" s="7"/>
      <c r="J8" s="7"/>
      <c r="K8" s="7"/>
      <c r="L8" s="32"/>
      <c r="M8" s="32"/>
    </row>
    <row r="9" spans="1:13" x14ac:dyDescent="0.25">
      <c r="A9" s="28"/>
      <c r="B9" s="28"/>
      <c r="C9" s="29" t="str">
        <f t="shared" si="0"/>
        <v>20:50</v>
      </c>
      <c r="D9" s="7">
        <v>2050</v>
      </c>
      <c r="E9" s="7">
        <v>6</v>
      </c>
      <c r="F9" s="7" t="s">
        <v>50</v>
      </c>
      <c r="G9" s="7"/>
      <c r="H9" s="7"/>
      <c r="I9" s="7"/>
      <c r="J9" s="7"/>
      <c r="K9" s="7"/>
      <c r="L9" s="32"/>
      <c r="M9" s="32"/>
    </row>
    <row r="10" spans="1:13" x14ac:dyDescent="0.25">
      <c r="A10" s="28">
        <v>45432</v>
      </c>
      <c r="B10" s="7" t="s">
        <v>51</v>
      </c>
      <c r="C10" s="29" t="str">
        <f t="shared" si="0"/>
        <v>13:05</v>
      </c>
      <c r="D10" s="7">
        <v>1305</v>
      </c>
      <c r="E10" s="7">
        <v>7</v>
      </c>
      <c r="F10" s="7" t="s">
        <v>50</v>
      </c>
      <c r="G10" s="7"/>
      <c r="H10" s="7"/>
      <c r="I10" s="7"/>
      <c r="J10" s="7"/>
      <c r="K10" s="7"/>
      <c r="L10" s="32"/>
      <c r="M10" s="32"/>
    </row>
    <row r="11" spans="1:13" x14ac:dyDescent="0.25">
      <c r="A11" s="28"/>
      <c r="B11" s="28"/>
      <c r="C11" s="29" t="str">
        <f t="shared" si="0"/>
        <v>20:01</v>
      </c>
      <c r="D11" s="7">
        <v>2001</v>
      </c>
      <c r="E11" s="7">
        <v>12</v>
      </c>
      <c r="F11" s="7" t="s">
        <v>50</v>
      </c>
      <c r="G11" s="7"/>
      <c r="H11" s="7"/>
      <c r="I11" s="7"/>
      <c r="J11" s="7"/>
      <c r="K11" s="7"/>
      <c r="L11" s="32"/>
      <c r="M11" s="32"/>
    </row>
    <row r="12" spans="1:13" x14ac:dyDescent="0.25">
      <c r="A12" s="28">
        <v>45433</v>
      </c>
      <c r="B12" s="28" t="s">
        <v>62</v>
      </c>
      <c r="C12" s="29" t="str">
        <f t="shared" si="0"/>
        <v>12:13</v>
      </c>
      <c r="D12" s="7">
        <v>1213</v>
      </c>
      <c r="E12" s="7">
        <v>12</v>
      </c>
      <c r="F12" s="7" t="s">
        <v>50</v>
      </c>
      <c r="G12" s="7"/>
      <c r="H12" s="7"/>
      <c r="I12" s="7"/>
      <c r="J12" s="7"/>
      <c r="K12" s="7"/>
      <c r="L12" s="32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32"/>
      <c r="M13" s="32"/>
    </row>
    <row r="14" spans="1:13" x14ac:dyDescent="0.25">
      <c r="A14" s="7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32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32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32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32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32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32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8.28515625" customWidth="1"/>
    <col min="12" max="13" width="9.5703125" customWidth="1"/>
    <col min="14" max="14" width="49.5703125" customWidth="1"/>
  </cols>
  <sheetData>
    <row r="1" spans="1:14" ht="45" customHeight="1" x14ac:dyDescent="0.25">
      <c r="A1" s="24" t="s">
        <v>26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55" t="s">
        <v>60</v>
      </c>
      <c r="L1" s="48"/>
      <c r="M1" s="25" t="s">
        <v>38</v>
      </c>
      <c r="N1" s="24"/>
    </row>
    <row r="2" spans="1:14" ht="45" x14ac:dyDescent="0.25">
      <c r="A2" s="26" t="s">
        <v>64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6" t="s">
        <v>65</v>
      </c>
      <c r="L2" s="27" t="s">
        <v>48</v>
      </c>
      <c r="M2" s="27"/>
      <c r="N2" s="26" t="s">
        <v>17</v>
      </c>
    </row>
    <row r="3" spans="1:14" x14ac:dyDescent="0.25">
      <c r="A3" s="28">
        <v>45420</v>
      </c>
      <c r="B3" s="28" t="s">
        <v>49</v>
      </c>
      <c r="C3" s="29" t="str">
        <f>IF(ISBLANK(D3)," -- ", _xlfn.CONCAT(LEFT(D3,LEN(D3)-2),":",RIGHT(D3,2)))</f>
        <v xml:space="preserve"> -- </v>
      </c>
      <c r="D3" s="7"/>
      <c r="E3" s="7"/>
      <c r="F3" s="7"/>
      <c r="G3" s="7"/>
      <c r="H3" s="7"/>
      <c r="I3" s="7"/>
      <c r="J3" s="7"/>
      <c r="K3" s="7"/>
      <c r="L3" s="7"/>
      <c r="M3" s="30"/>
      <c r="N3" s="31"/>
    </row>
    <row r="4" spans="1:14" x14ac:dyDescent="0.25">
      <c r="A4" s="28"/>
      <c r="B4" s="28" t="s">
        <v>66</v>
      </c>
      <c r="C4" s="29" t="str">
        <f t="shared" ref="C4:C19" si="0">IF(ISBLANK(D4)," -- ", _xlfn.CONCAT(LEFT(D4,LEN(D4)-2),":",RIGHT(D4,2)))</f>
        <v xml:space="preserve"> -- </v>
      </c>
      <c r="D4" s="7"/>
      <c r="E4" s="7"/>
      <c r="F4" s="7"/>
      <c r="G4" s="7"/>
      <c r="H4" s="7"/>
      <c r="I4" s="7"/>
      <c r="J4" s="7"/>
      <c r="K4" s="7"/>
      <c r="L4" s="7"/>
      <c r="M4" s="7"/>
      <c r="N4" s="32"/>
    </row>
    <row r="5" spans="1:14" x14ac:dyDescent="0.25">
      <c r="A5" s="28"/>
      <c r="B5" s="7" t="s">
        <v>66</v>
      </c>
      <c r="C5" s="29" t="str">
        <f t="shared" si="0"/>
        <v xml:space="preserve"> -- </v>
      </c>
      <c r="D5" s="7"/>
      <c r="E5" s="7"/>
      <c r="F5" s="7"/>
      <c r="G5" s="7"/>
      <c r="H5" s="7"/>
      <c r="I5" s="7"/>
      <c r="J5" s="7"/>
      <c r="K5" s="7"/>
      <c r="L5" s="33"/>
      <c r="M5" s="33"/>
      <c r="N5" s="32"/>
    </row>
    <row r="6" spans="1:14" x14ac:dyDescent="0.25">
      <c r="A6" s="28"/>
      <c r="B6" s="7" t="s">
        <v>51</v>
      </c>
      <c r="C6" s="29" t="str">
        <f t="shared" si="0"/>
        <v xml:space="preserve"> -- </v>
      </c>
      <c r="D6" s="7"/>
      <c r="E6" s="7"/>
      <c r="F6" s="7"/>
      <c r="G6" s="7"/>
      <c r="H6" s="7"/>
      <c r="I6" s="7"/>
      <c r="J6" s="7"/>
      <c r="K6" s="7"/>
      <c r="L6" s="7"/>
      <c r="M6" s="7"/>
      <c r="N6" s="32" t="s">
        <v>67</v>
      </c>
    </row>
    <row r="7" spans="1:14" x14ac:dyDescent="0.25">
      <c r="A7" s="28"/>
      <c r="B7" s="28"/>
      <c r="C7" s="29" t="str">
        <f t="shared" si="0"/>
        <v xml:space="preserve"> -- </v>
      </c>
      <c r="D7" s="7"/>
      <c r="E7" s="7"/>
      <c r="F7" s="7"/>
      <c r="G7" s="7"/>
      <c r="H7" s="7"/>
      <c r="I7" s="7"/>
      <c r="J7" s="7"/>
      <c r="K7" s="7"/>
      <c r="L7" s="7"/>
      <c r="M7" s="7"/>
      <c r="N7" s="32" t="s">
        <v>68</v>
      </c>
    </row>
    <row r="8" spans="1:14" x14ac:dyDescent="0.25">
      <c r="A8" s="28"/>
      <c r="B8" s="7" t="s">
        <v>51</v>
      </c>
      <c r="C8" s="29" t="str">
        <f t="shared" si="0"/>
        <v xml:space="preserve"> -- </v>
      </c>
      <c r="D8" s="7"/>
      <c r="E8" s="7"/>
      <c r="F8" s="7"/>
      <c r="G8" s="7"/>
      <c r="H8" s="7"/>
      <c r="I8" s="7"/>
      <c r="J8" s="7"/>
      <c r="K8" s="7"/>
      <c r="L8" s="7"/>
      <c r="M8" s="7"/>
      <c r="N8" s="32"/>
    </row>
    <row r="9" spans="1:14" x14ac:dyDescent="0.25">
      <c r="A9" s="28"/>
      <c r="B9" s="28"/>
      <c r="C9" s="29" t="str">
        <f t="shared" si="0"/>
        <v xml:space="preserve"> -- </v>
      </c>
      <c r="D9" s="7"/>
      <c r="E9" s="7"/>
      <c r="F9" s="7"/>
      <c r="G9" s="7"/>
      <c r="H9" s="7"/>
      <c r="I9" s="7"/>
      <c r="J9" s="7"/>
      <c r="K9" s="7"/>
      <c r="L9" s="7"/>
      <c r="M9" s="7"/>
      <c r="N9" s="32"/>
    </row>
    <row r="10" spans="1:14" x14ac:dyDescent="0.25">
      <c r="A10" s="28"/>
      <c r="B10" s="7"/>
      <c r="C10" s="29" t="str">
        <f t="shared" si="0"/>
        <v xml:space="preserve"> -- 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32"/>
    </row>
    <row r="11" spans="1:14" x14ac:dyDescent="0.25">
      <c r="A11" s="28"/>
      <c r="B11" s="7" t="s">
        <v>51</v>
      </c>
      <c r="C11" s="29" t="str">
        <f t="shared" si="0"/>
        <v xml:space="preserve"> -- 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32"/>
    </row>
    <row r="12" spans="1:14" x14ac:dyDescent="0.25">
      <c r="A12" s="28"/>
      <c r="B12" s="28"/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32"/>
    </row>
    <row r="13" spans="1:14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7"/>
      <c r="N13" s="32"/>
    </row>
    <row r="14" spans="1:14" ht="30" x14ac:dyDescent="0.25">
      <c r="A14" s="28"/>
      <c r="B14" s="7" t="s">
        <v>51</v>
      </c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7"/>
      <c r="N14" s="32" t="s">
        <v>69</v>
      </c>
    </row>
    <row r="15" spans="1:14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7"/>
      <c r="N15" s="32"/>
    </row>
    <row r="16" spans="1:14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7"/>
      <c r="N16" s="32"/>
    </row>
    <row r="17" spans="1:14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7"/>
      <c r="N17" s="32"/>
    </row>
    <row r="18" spans="1:14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7"/>
      <c r="N18" s="32"/>
    </row>
    <row r="19" spans="1:14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7"/>
      <c r="N19" s="32"/>
    </row>
    <row r="21" spans="1:14" ht="15.75" customHeight="1" x14ac:dyDescent="0.25"/>
    <row r="22" spans="1:14" ht="15.75" customHeight="1" x14ac:dyDescent="0.25"/>
    <row r="23" spans="1:14" ht="15.75" customHeight="1" x14ac:dyDescent="0.25"/>
    <row r="24" spans="1:14" ht="15.75" customHeight="1" x14ac:dyDescent="0.25"/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1:E1"/>
    <mergeCell ref="G1:J1"/>
    <mergeCell ref="K1:L1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x14ac:dyDescent="0.25">
      <c r="A1" s="24" t="s">
        <v>26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45420</v>
      </c>
      <c r="B3" s="28" t="s">
        <v>49</v>
      </c>
      <c r="C3" s="29" t="str">
        <f>IF(ISBLANK(D3)," -- ", _xlfn.CONCAT(LEFT(D3,LEN(D3)-2),":",RIGHT(D3,2)))</f>
        <v>13:17</v>
      </c>
      <c r="D3" s="7">
        <v>1317</v>
      </c>
      <c r="E3" s="7">
        <v>24</v>
      </c>
      <c r="F3" s="7" t="s">
        <v>54</v>
      </c>
      <c r="G3" s="7" t="s">
        <v>57</v>
      </c>
      <c r="H3" s="7">
        <v>52</v>
      </c>
      <c r="I3" s="7">
        <v>7</v>
      </c>
      <c r="J3" s="7"/>
      <c r="K3" s="7"/>
      <c r="L3" s="30"/>
      <c r="M3" s="31"/>
    </row>
    <row r="4" spans="1:13" x14ac:dyDescent="0.25">
      <c r="A4" s="28">
        <v>45421</v>
      </c>
      <c r="B4" s="28" t="s">
        <v>51</v>
      </c>
      <c r="C4" s="29" t="str">
        <f t="shared" ref="C4:C19" si="0">IF(ISBLANK(D4)," -- ", _xlfn.CONCAT(LEFT(D4,LEN(D4)-2),":",RIGHT(D4,2)))</f>
        <v>11:22</v>
      </c>
      <c r="D4" s="7">
        <v>1122</v>
      </c>
      <c r="E4" s="7">
        <v>10</v>
      </c>
      <c r="F4" s="7" t="s">
        <v>50</v>
      </c>
      <c r="G4" s="7"/>
      <c r="H4" s="7"/>
      <c r="I4" s="7"/>
      <c r="J4" s="7"/>
      <c r="K4" s="7"/>
      <c r="L4" s="7"/>
      <c r="M4" s="32"/>
    </row>
    <row r="5" spans="1:13" x14ac:dyDescent="0.25">
      <c r="A5" s="7"/>
      <c r="B5" s="7"/>
      <c r="C5" s="29" t="str">
        <f t="shared" si="0"/>
        <v>15:38</v>
      </c>
      <c r="D5" s="7">
        <v>1538</v>
      </c>
      <c r="E5" s="7">
        <v>5</v>
      </c>
      <c r="F5" s="7" t="s">
        <v>50</v>
      </c>
      <c r="G5" s="7" t="s">
        <v>70</v>
      </c>
      <c r="H5" s="7">
        <v>4.7</v>
      </c>
      <c r="I5" s="7">
        <v>7</v>
      </c>
      <c r="J5" s="7"/>
      <c r="K5" s="33"/>
      <c r="L5" s="33"/>
      <c r="M5" s="32"/>
    </row>
    <row r="6" spans="1:13" x14ac:dyDescent="0.25">
      <c r="A6" s="28"/>
      <c r="B6" s="7"/>
      <c r="C6" s="29" t="str">
        <f t="shared" si="0"/>
        <v>21:18</v>
      </c>
      <c r="D6" s="7">
        <v>2118</v>
      </c>
      <c r="E6" s="7">
        <v>9</v>
      </c>
      <c r="F6" s="7" t="s">
        <v>50</v>
      </c>
      <c r="G6" s="7"/>
      <c r="H6" s="7"/>
      <c r="I6" s="7"/>
      <c r="J6" s="7"/>
      <c r="K6" s="7"/>
      <c r="L6" s="7"/>
      <c r="M6" s="32"/>
    </row>
    <row r="7" spans="1:13" x14ac:dyDescent="0.25">
      <c r="A7" s="28">
        <v>45422</v>
      </c>
      <c r="B7" s="28" t="s">
        <v>51</v>
      </c>
      <c r="C7" s="29" t="str">
        <f t="shared" si="0"/>
        <v>15:07</v>
      </c>
      <c r="D7" s="7">
        <v>1507</v>
      </c>
      <c r="E7" s="7">
        <v>5</v>
      </c>
      <c r="F7" s="7" t="s">
        <v>50</v>
      </c>
      <c r="G7" s="7"/>
      <c r="H7" s="7"/>
      <c r="I7" s="7"/>
      <c r="J7" s="7"/>
      <c r="K7" s="7"/>
      <c r="L7" s="7"/>
      <c r="M7" s="32"/>
    </row>
    <row r="8" spans="1:13" x14ac:dyDescent="0.25">
      <c r="A8" s="7"/>
      <c r="B8" s="7"/>
      <c r="C8" s="29" t="str">
        <f t="shared" si="0"/>
        <v>20:19</v>
      </c>
      <c r="D8" s="7">
        <v>2019</v>
      </c>
      <c r="E8" s="7">
        <v>11</v>
      </c>
      <c r="F8" s="7" t="s">
        <v>50</v>
      </c>
      <c r="G8" s="7"/>
      <c r="H8" s="7"/>
      <c r="I8" s="7"/>
      <c r="J8" s="7"/>
      <c r="K8" s="7"/>
      <c r="L8" s="7"/>
      <c r="M8" s="32"/>
    </row>
    <row r="9" spans="1:13" x14ac:dyDescent="0.25">
      <c r="A9" s="28"/>
      <c r="B9" s="28"/>
      <c r="C9" s="29" t="str">
        <f t="shared" si="0"/>
        <v>23:20</v>
      </c>
      <c r="D9" s="7">
        <v>2320</v>
      </c>
      <c r="E9" s="7">
        <v>8</v>
      </c>
      <c r="F9" s="7" t="s">
        <v>50</v>
      </c>
      <c r="G9" s="7"/>
      <c r="H9" s="7"/>
      <c r="I9" s="7"/>
      <c r="J9" s="7"/>
      <c r="K9" s="7"/>
      <c r="L9" s="7"/>
      <c r="M9" s="32"/>
    </row>
    <row r="10" spans="1:13" x14ac:dyDescent="0.25">
      <c r="A10" s="28">
        <v>45423</v>
      </c>
      <c r="B10" s="7" t="s">
        <v>71</v>
      </c>
      <c r="C10" s="29" t="str">
        <f t="shared" si="0"/>
        <v>12:42</v>
      </c>
      <c r="D10" s="7">
        <v>1242</v>
      </c>
      <c r="E10" s="7">
        <v>5</v>
      </c>
      <c r="F10" s="7" t="s">
        <v>50</v>
      </c>
      <c r="G10" s="7"/>
      <c r="H10" s="7"/>
      <c r="I10" s="7"/>
      <c r="J10" s="7"/>
      <c r="K10" s="7"/>
      <c r="L10" s="7"/>
      <c r="M10" s="32"/>
    </row>
    <row r="11" spans="1:13" x14ac:dyDescent="0.25">
      <c r="A11" s="28"/>
      <c r="B11" s="7"/>
      <c r="C11" s="29" t="str">
        <f t="shared" si="0"/>
        <v>17:19</v>
      </c>
      <c r="D11" s="7">
        <v>1719</v>
      </c>
      <c r="E11" s="7">
        <v>8</v>
      </c>
      <c r="F11" s="7" t="s">
        <v>50</v>
      </c>
      <c r="G11" s="7"/>
      <c r="H11" s="7"/>
      <c r="I11" s="7"/>
      <c r="J11" s="7"/>
      <c r="K11" s="7"/>
      <c r="L11" s="7"/>
      <c r="M11" s="32"/>
    </row>
    <row r="12" spans="1:13" x14ac:dyDescent="0.25">
      <c r="A12" s="28"/>
      <c r="B12" s="28"/>
      <c r="C12" s="29" t="str">
        <f t="shared" si="0"/>
        <v>19:18</v>
      </c>
      <c r="D12" s="7">
        <v>1918</v>
      </c>
      <c r="E12" s="7">
        <v>8</v>
      </c>
      <c r="F12" s="7" t="s">
        <v>50</v>
      </c>
      <c r="G12" s="7"/>
      <c r="H12" s="7"/>
      <c r="I12" s="7"/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>23:02</v>
      </c>
      <c r="D13" s="7">
        <v>2302</v>
      </c>
      <c r="E13" s="4">
        <v>8</v>
      </c>
      <c r="F13" s="7" t="s">
        <v>50</v>
      </c>
      <c r="G13" s="7"/>
      <c r="H13" s="7"/>
      <c r="I13" s="7"/>
      <c r="J13" s="7"/>
      <c r="K13" s="7"/>
      <c r="L13" s="7"/>
      <c r="M13" s="32"/>
    </row>
    <row r="14" spans="1:13" x14ac:dyDescent="0.25">
      <c r="A14" s="28">
        <v>45424</v>
      </c>
      <c r="B14" s="7" t="s">
        <v>51</v>
      </c>
      <c r="C14" s="29" t="str">
        <f t="shared" si="0"/>
        <v>13:06</v>
      </c>
      <c r="D14" s="7">
        <v>1306</v>
      </c>
      <c r="E14" s="4">
        <v>4</v>
      </c>
      <c r="F14" s="7" t="s">
        <v>50</v>
      </c>
      <c r="G14" s="7"/>
      <c r="H14" s="7"/>
      <c r="I14" s="7"/>
      <c r="J14" s="7"/>
      <c r="K14" s="7"/>
      <c r="L14" s="7"/>
      <c r="M14" s="32"/>
    </row>
    <row r="15" spans="1:13" x14ac:dyDescent="0.25">
      <c r="A15" s="28"/>
      <c r="B15" s="7"/>
      <c r="C15" s="29" t="str">
        <f t="shared" si="0"/>
        <v>16:41</v>
      </c>
      <c r="D15" s="7">
        <v>1641</v>
      </c>
      <c r="E15" s="4">
        <v>8</v>
      </c>
      <c r="F15" s="7" t="s">
        <v>50</v>
      </c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>23:11</v>
      </c>
      <c r="D16" s="7">
        <v>2311</v>
      </c>
      <c r="E16" s="4">
        <v>5</v>
      </c>
      <c r="F16" s="7" t="s">
        <v>50</v>
      </c>
      <c r="G16" s="7" t="s">
        <v>57</v>
      </c>
      <c r="H16" s="7">
        <v>12</v>
      </c>
      <c r="I16" s="7">
        <v>9</v>
      </c>
      <c r="J16" s="7"/>
      <c r="K16" s="7"/>
      <c r="L16" s="7"/>
      <c r="M16" s="32"/>
    </row>
    <row r="17" spans="1:13" x14ac:dyDescent="0.25">
      <c r="A17" s="28">
        <v>45425</v>
      </c>
      <c r="B17" s="7" t="s">
        <v>51</v>
      </c>
      <c r="C17" s="29" t="str">
        <f t="shared" si="0"/>
        <v>16:53</v>
      </c>
      <c r="D17" s="7">
        <v>1653</v>
      </c>
      <c r="E17" s="4">
        <v>11</v>
      </c>
      <c r="F17" s="7" t="s">
        <v>50</v>
      </c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>22:42</v>
      </c>
      <c r="D18" s="7">
        <v>2242</v>
      </c>
      <c r="E18" s="4">
        <v>4</v>
      </c>
      <c r="F18" s="7" t="s">
        <v>50</v>
      </c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customHeight="1" x14ac:dyDescent="0.25">
      <c r="A1" s="24" t="s">
        <v>59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45420</v>
      </c>
      <c r="B3" s="28" t="s">
        <v>49</v>
      </c>
      <c r="C3" s="29" t="str">
        <f>IF(ISBLANK(D3)," -- ", _xlfn.CONCAT(LEFT(D3,LEN(D3)-2),":",RIGHT(D3,2)))</f>
        <v>13:20</v>
      </c>
      <c r="D3" s="7">
        <v>1320</v>
      </c>
      <c r="E3" s="7">
        <v>24</v>
      </c>
      <c r="F3" s="7" t="s">
        <v>54</v>
      </c>
      <c r="G3" s="7" t="s">
        <v>54</v>
      </c>
      <c r="H3" s="7">
        <v>7.7</v>
      </c>
      <c r="I3" s="7">
        <v>12</v>
      </c>
      <c r="J3" s="7" t="s">
        <v>50</v>
      </c>
      <c r="K3" s="7"/>
      <c r="L3" s="30"/>
      <c r="M3" s="31" t="s">
        <v>72</v>
      </c>
    </row>
    <row r="4" spans="1:13" x14ac:dyDescent="0.25">
      <c r="A4" s="28">
        <v>45421</v>
      </c>
      <c r="B4" s="28" t="s">
        <v>51</v>
      </c>
      <c r="C4" s="29" t="str">
        <f t="shared" ref="C4:C19" si="0">IF(ISBLANK(D4)," -- ", _xlfn.CONCAT(LEFT(D4,LEN(D4)-2),":",RIGHT(D4,2)))</f>
        <v>11:06</v>
      </c>
      <c r="D4" s="7">
        <v>1106</v>
      </c>
      <c r="E4" s="7">
        <v>11</v>
      </c>
      <c r="F4" s="7" t="s">
        <v>54</v>
      </c>
      <c r="G4" s="7" t="s">
        <v>54</v>
      </c>
      <c r="H4" s="7">
        <v>16.7</v>
      </c>
      <c r="I4" s="7">
        <v>5</v>
      </c>
      <c r="J4" s="7"/>
      <c r="K4" s="7"/>
      <c r="L4" s="7"/>
      <c r="M4" s="32" t="s">
        <v>73</v>
      </c>
    </row>
    <row r="5" spans="1:13" ht="30" x14ac:dyDescent="0.25">
      <c r="A5" s="28"/>
      <c r="B5" s="7"/>
      <c r="C5" s="29" t="str">
        <f t="shared" si="0"/>
        <v>15:35</v>
      </c>
      <c r="D5" s="7">
        <v>1535</v>
      </c>
      <c r="E5" s="7">
        <v>15</v>
      </c>
      <c r="F5" s="7" t="s">
        <v>74</v>
      </c>
      <c r="G5" s="7" t="s">
        <v>50</v>
      </c>
      <c r="H5" s="7"/>
      <c r="I5" s="7"/>
      <c r="J5" s="7" t="s">
        <v>75</v>
      </c>
      <c r="K5" s="33"/>
      <c r="L5" s="33"/>
      <c r="M5" s="32" t="s">
        <v>76</v>
      </c>
    </row>
    <row r="6" spans="1:13" x14ac:dyDescent="0.25">
      <c r="A6" s="28"/>
      <c r="B6" s="7"/>
      <c r="C6" s="29" t="str">
        <f t="shared" si="0"/>
        <v>21:19</v>
      </c>
      <c r="D6" s="7">
        <v>2119</v>
      </c>
      <c r="E6" s="7">
        <v>10</v>
      </c>
      <c r="F6" s="7" t="s">
        <v>50</v>
      </c>
      <c r="G6" s="7" t="s">
        <v>50</v>
      </c>
      <c r="H6" s="7">
        <v>4.9000000000000004</v>
      </c>
      <c r="I6" s="7">
        <v>15</v>
      </c>
      <c r="J6" s="7"/>
      <c r="K6" s="7"/>
      <c r="L6" s="7"/>
      <c r="M6" s="32"/>
    </row>
    <row r="7" spans="1:13" x14ac:dyDescent="0.25">
      <c r="A7" s="28">
        <v>45422</v>
      </c>
      <c r="B7" s="28" t="s">
        <v>51</v>
      </c>
      <c r="C7" s="29" t="str">
        <f t="shared" si="0"/>
        <v>16:43</v>
      </c>
      <c r="D7" s="7">
        <v>1643</v>
      </c>
      <c r="E7" s="7">
        <v>4</v>
      </c>
      <c r="F7" s="7" t="s">
        <v>50</v>
      </c>
      <c r="G7" s="7"/>
      <c r="H7" s="7"/>
      <c r="I7" s="7"/>
      <c r="J7" s="7"/>
      <c r="K7" s="7"/>
      <c r="L7" s="7"/>
      <c r="M7" s="32"/>
    </row>
    <row r="8" spans="1:13" x14ac:dyDescent="0.25">
      <c r="A8" s="28"/>
      <c r="B8" s="7"/>
      <c r="C8" s="29" t="str">
        <f t="shared" si="0"/>
        <v>20:56</v>
      </c>
      <c r="D8" s="7">
        <v>2056</v>
      </c>
      <c r="E8" s="7">
        <v>10</v>
      </c>
      <c r="F8" s="7" t="s">
        <v>50</v>
      </c>
      <c r="G8" s="7" t="s">
        <v>50</v>
      </c>
      <c r="H8" s="7">
        <v>3.5</v>
      </c>
      <c r="I8" s="7">
        <v>6</v>
      </c>
      <c r="J8" s="7"/>
      <c r="K8" s="7"/>
      <c r="L8" s="7"/>
      <c r="M8" s="32"/>
    </row>
    <row r="9" spans="1:13" x14ac:dyDescent="0.25">
      <c r="A9" s="28">
        <v>45423</v>
      </c>
      <c r="B9" s="28" t="s">
        <v>51</v>
      </c>
      <c r="C9" s="29" t="str">
        <f t="shared" si="0"/>
        <v>12:42</v>
      </c>
      <c r="D9" s="7">
        <v>1242</v>
      </c>
      <c r="E9" s="7">
        <v>10</v>
      </c>
      <c r="F9" s="7" t="s">
        <v>50</v>
      </c>
      <c r="G9" s="7" t="s">
        <v>50</v>
      </c>
      <c r="H9" s="7">
        <v>1.8</v>
      </c>
      <c r="I9" s="7">
        <v>8</v>
      </c>
      <c r="J9" s="7"/>
      <c r="K9" s="7"/>
      <c r="L9" s="7"/>
      <c r="M9" s="32"/>
    </row>
    <row r="10" spans="1:13" x14ac:dyDescent="0.25">
      <c r="A10" s="7"/>
      <c r="B10" s="7"/>
      <c r="C10" s="29" t="str">
        <f t="shared" si="0"/>
        <v>17:19</v>
      </c>
      <c r="D10" s="7">
        <v>1719</v>
      </c>
      <c r="E10" s="7">
        <v>9</v>
      </c>
      <c r="F10" s="7" t="s">
        <v>50</v>
      </c>
      <c r="G10" s="7" t="s">
        <v>50</v>
      </c>
      <c r="H10" s="7">
        <v>1.7</v>
      </c>
      <c r="I10" s="7">
        <v>11</v>
      </c>
      <c r="J10" s="7"/>
      <c r="K10" s="7"/>
      <c r="L10" s="7"/>
      <c r="M10" s="32"/>
    </row>
    <row r="11" spans="1:13" x14ac:dyDescent="0.25">
      <c r="A11" s="28"/>
      <c r="B11" s="7"/>
      <c r="C11" s="29" t="str">
        <f t="shared" si="0"/>
        <v>23:01</v>
      </c>
      <c r="D11" s="7">
        <v>2301</v>
      </c>
      <c r="E11" s="7">
        <v>10</v>
      </c>
      <c r="F11" s="7" t="s">
        <v>54</v>
      </c>
      <c r="G11" s="7" t="s">
        <v>54</v>
      </c>
      <c r="H11" s="7">
        <v>11.9</v>
      </c>
      <c r="I11" s="7">
        <v>16</v>
      </c>
      <c r="J11" s="7"/>
      <c r="K11" s="7"/>
      <c r="L11" s="7"/>
      <c r="M11" s="32" t="s">
        <v>77</v>
      </c>
    </row>
    <row r="12" spans="1:13" x14ac:dyDescent="0.25">
      <c r="A12" s="28">
        <v>45424</v>
      </c>
      <c r="B12" s="28" t="s">
        <v>51</v>
      </c>
      <c r="C12" s="29" t="str">
        <f t="shared" si="0"/>
        <v>13:06</v>
      </c>
      <c r="D12" s="7">
        <v>1306</v>
      </c>
      <c r="E12" s="7">
        <v>10</v>
      </c>
      <c r="F12" s="7" t="s">
        <v>54</v>
      </c>
      <c r="G12" s="7" t="s">
        <v>54</v>
      </c>
      <c r="H12" s="7">
        <v>17.899999999999999</v>
      </c>
      <c r="I12" s="7">
        <v>13</v>
      </c>
      <c r="J12" s="7"/>
      <c r="K12" s="7"/>
      <c r="L12" s="7"/>
      <c r="M12" s="32" t="s">
        <v>78</v>
      </c>
    </row>
    <row r="13" spans="1:13" x14ac:dyDescent="0.25">
      <c r="A13" s="7"/>
      <c r="B13" s="7"/>
      <c r="C13" s="29" t="str">
        <f t="shared" si="0"/>
        <v>16:43</v>
      </c>
      <c r="D13" s="7">
        <v>1643</v>
      </c>
      <c r="E13" s="4">
        <v>5</v>
      </c>
      <c r="F13" s="7" t="s">
        <v>50</v>
      </c>
      <c r="G13" s="7" t="s">
        <v>50</v>
      </c>
      <c r="H13" s="7">
        <v>2</v>
      </c>
      <c r="I13" s="7">
        <v>4</v>
      </c>
      <c r="J13" s="7"/>
      <c r="K13" s="7"/>
      <c r="L13" s="7"/>
      <c r="M13" s="32"/>
    </row>
    <row r="14" spans="1:13" x14ac:dyDescent="0.25">
      <c r="A14" s="28"/>
      <c r="B14" s="7"/>
      <c r="C14" s="29" t="str">
        <f t="shared" si="0"/>
        <v>23:48</v>
      </c>
      <c r="D14" s="7">
        <v>2348</v>
      </c>
      <c r="E14" s="4">
        <v>4</v>
      </c>
      <c r="F14" s="7" t="s">
        <v>50</v>
      </c>
      <c r="G14" s="7" t="s">
        <v>50</v>
      </c>
      <c r="H14" s="7">
        <v>2.9</v>
      </c>
      <c r="I14" s="7">
        <v>8</v>
      </c>
      <c r="J14" s="7"/>
      <c r="K14" s="7"/>
      <c r="L14" s="7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00"/>
  <sheetViews>
    <sheetView workbookViewId="0">
      <selection activeCell="J23" sqref="J23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3" width="8.42578125" customWidth="1"/>
    <col min="4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10.85546875" customWidth="1"/>
    <col min="12" max="12" width="9.5703125" customWidth="1"/>
    <col min="13" max="13" width="49.5703125" customWidth="1"/>
  </cols>
  <sheetData>
    <row r="1" spans="1:13" ht="30" customHeight="1" x14ac:dyDescent="0.25">
      <c r="A1" s="24" t="s">
        <v>26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34" t="s">
        <v>60</v>
      </c>
      <c r="L1" s="24" t="s">
        <v>38</v>
      </c>
      <c r="M1" s="24"/>
    </row>
    <row r="2" spans="1:13" ht="45" x14ac:dyDescent="0.25">
      <c r="A2" s="26" t="s">
        <v>40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35" t="s">
        <v>61</v>
      </c>
      <c r="L2" s="35"/>
      <c r="M2" s="26" t="s">
        <v>17</v>
      </c>
    </row>
    <row r="3" spans="1:13" x14ac:dyDescent="0.25">
      <c r="A3" s="28">
        <v>45420</v>
      </c>
      <c r="B3" s="28" t="s">
        <v>49</v>
      </c>
      <c r="C3" s="29" t="str">
        <f>IF(ISBLANK(D3)," -- ", _xlfn.CONCAT(LEFT(D3,LEN(D3)-2),":",RIGHT(D3,2)))</f>
        <v>13:17</v>
      </c>
      <c r="D3" s="7">
        <v>1317</v>
      </c>
      <c r="E3" s="7">
        <v>18</v>
      </c>
      <c r="F3" s="7" t="s">
        <v>79</v>
      </c>
      <c r="G3" s="7" t="s">
        <v>80</v>
      </c>
      <c r="H3" s="7"/>
      <c r="I3" s="7"/>
      <c r="J3" s="7" t="s">
        <v>80</v>
      </c>
      <c r="K3" s="30"/>
      <c r="L3" s="31"/>
      <c r="M3" s="31" t="s">
        <v>81</v>
      </c>
    </row>
    <row r="4" spans="1:13" x14ac:dyDescent="0.25">
      <c r="A4" s="28">
        <v>45421</v>
      </c>
      <c r="B4" s="28" t="s">
        <v>51</v>
      </c>
      <c r="C4" s="29" t="str">
        <f t="shared" ref="C4:C19" si="0">IF(ISBLANK(D4)," -- ", _xlfn.CONCAT(LEFT(D4,LEN(D4)-2),":",RIGHT(D4,2)))</f>
        <v>3:36</v>
      </c>
      <c r="D4" s="7">
        <v>336</v>
      </c>
      <c r="E4" s="7">
        <v>5</v>
      </c>
      <c r="F4" s="7"/>
      <c r="G4" s="7"/>
      <c r="H4" s="7"/>
      <c r="I4" s="7"/>
      <c r="J4" s="7"/>
      <c r="K4" s="7"/>
      <c r="L4" s="32"/>
      <c r="M4" s="32"/>
    </row>
    <row r="5" spans="1:13" x14ac:dyDescent="0.25">
      <c r="A5" s="7"/>
      <c r="B5" s="7"/>
      <c r="C5" s="29" t="str">
        <f t="shared" si="0"/>
        <v>23:04</v>
      </c>
      <c r="D5" s="7">
        <v>2304</v>
      </c>
      <c r="E5" s="7">
        <v>10</v>
      </c>
      <c r="F5" s="7" t="s">
        <v>50</v>
      </c>
      <c r="G5" s="7" t="s">
        <v>82</v>
      </c>
      <c r="H5" s="7">
        <v>2.2999999999999998</v>
      </c>
      <c r="I5" s="7">
        <v>11</v>
      </c>
      <c r="J5" s="7"/>
      <c r="K5" s="33"/>
      <c r="L5" s="32"/>
      <c r="M5" s="32"/>
    </row>
    <row r="6" spans="1:13" x14ac:dyDescent="0.25">
      <c r="A6" s="28">
        <v>45422</v>
      </c>
      <c r="B6" s="7" t="s">
        <v>151</v>
      </c>
      <c r="C6" s="29" t="str">
        <f t="shared" si="0"/>
        <v>3:42</v>
      </c>
      <c r="D6" s="7">
        <v>342</v>
      </c>
      <c r="E6" s="7">
        <v>25</v>
      </c>
      <c r="F6" s="7"/>
      <c r="G6" s="7" t="s">
        <v>82</v>
      </c>
      <c r="H6" s="7">
        <v>1.9</v>
      </c>
      <c r="I6" s="7">
        <v>15</v>
      </c>
      <c r="J6" s="7"/>
      <c r="K6" s="7"/>
      <c r="L6" s="32"/>
      <c r="M6" s="32"/>
    </row>
    <row r="7" spans="1:13" x14ac:dyDescent="0.25">
      <c r="A7" s="28"/>
      <c r="B7" s="28"/>
      <c r="C7" s="29" t="str">
        <f t="shared" si="0"/>
        <v>15:14</v>
      </c>
      <c r="D7" s="7">
        <v>1514</v>
      </c>
      <c r="E7" s="7">
        <v>9</v>
      </c>
      <c r="F7" s="7" t="s">
        <v>54</v>
      </c>
      <c r="G7" s="7" t="s">
        <v>57</v>
      </c>
      <c r="H7" s="7">
        <v>12.9</v>
      </c>
      <c r="I7" s="7">
        <v>8</v>
      </c>
      <c r="J7" s="7"/>
      <c r="K7" s="7"/>
      <c r="L7" s="32"/>
      <c r="M7" s="32" t="s">
        <v>83</v>
      </c>
    </row>
    <row r="8" spans="1:13" x14ac:dyDescent="0.25">
      <c r="A8" s="28">
        <v>45423</v>
      </c>
      <c r="B8" s="7" t="s">
        <v>51</v>
      </c>
      <c r="C8" s="29" t="str">
        <f t="shared" si="0"/>
        <v xml:space="preserve"> -- </v>
      </c>
      <c r="D8" s="7"/>
      <c r="E8" s="7"/>
      <c r="F8" s="7"/>
      <c r="G8" s="7" t="s">
        <v>152</v>
      </c>
      <c r="H8" s="7"/>
      <c r="I8" s="7"/>
      <c r="J8" s="7"/>
      <c r="K8" s="7"/>
      <c r="L8" s="32"/>
      <c r="M8" s="32"/>
    </row>
    <row r="9" spans="1:13" x14ac:dyDescent="0.25">
      <c r="A9" s="28"/>
      <c r="B9" s="28"/>
      <c r="C9" s="29" t="str">
        <f t="shared" si="0"/>
        <v xml:space="preserve"> -- </v>
      </c>
      <c r="D9" s="7"/>
      <c r="E9" s="7"/>
      <c r="F9" s="7"/>
      <c r="G9" s="7"/>
      <c r="H9" s="7"/>
      <c r="I9" s="7"/>
      <c r="J9" s="7"/>
      <c r="K9" s="7"/>
      <c r="L9" s="32"/>
      <c r="M9" s="32"/>
    </row>
    <row r="10" spans="1:13" x14ac:dyDescent="0.25">
      <c r="A10" s="28">
        <v>45424</v>
      </c>
      <c r="B10" s="7" t="s">
        <v>51</v>
      </c>
      <c r="C10" s="29" t="str">
        <f t="shared" si="0"/>
        <v xml:space="preserve"> -- </v>
      </c>
      <c r="D10" s="7"/>
      <c r="E10" s="7"/>
      <c r="F10" s="7"/>
      <c r="G10" s="7"/>
      <c r="H10" s="7"/>
      <c r="I10" s="7"/>
      <c r="J10" s="7"/>
      <c r="K10" s="7"/>
      <c r="L10" s="32"/>
      <c r="M10" s="32"/>
    </row>
    <row r="11" spans="1:13" x14ac:dyDescent="0.25">
      <c r="A11" s="28"/>
      <c r="B11" s="28"/>
      <c r="C11" s="29" t="str">
        <f t="shared" si="0"/>
        <v xml:space="preserve"> -- </v>
      </c>
      <c r="D11" s="7"/>
      <c r="E11" s="7"/>
      <c r="F11" s="7"/>
      <c r="G11" s="7"/>
      <c r="H11" s="7"/>
      <c r="I11" s="7"/>
      <c r="J11" s="7"/>
      <c r="K11" s="7"/>
      <c r="L11" s="32"/>
      <c r="M11" s="32"/>
    </row>
    <row r="12" spans="1:13" x14ac:dyDescent="0.25">
      <c r="A12" s="28">
        <v>45425</v>
      </c>
      <c r="B12" s="28" t="s">
        <v>79</v>
      </c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32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32"/>
      <c r="M13" s="32"/>
    </row>
    <row r="14" spans="1:13" x14ac:dyDescent="0.25">
      <c r="A14" s="7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32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32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32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32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32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32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0.5703125" customWidth="1"/>
    <col min="4" max="26" width="8.7109375" customWidth="1"/>
  </cols>
  <sheetData>
    <row r="1" spans="2:11" ht="14.25" customHeight="1" x14ac:dyDescent="0.25"/>
    <row r="2" spans="2:11" ht="14.25" customHeight="1" x14ac:dyDescent="0.25">
      <c r="C2" s="3" t="s">
        <v>4</v>
      </c>
      <c r="D2" s="3">
        <v>10001</v>
      </c>
      <c r="E2" s="3">
        <v>10002</v>
      </c>
      <c r="F2" s="3">
        <v>10003</v>
      </c>
      <c r="G2" s="3">
        <v>10004</v>
      </c>
      <c r="H2" s="3">
        <v>10005</v>
      </c>
      <c r="I2" s="3">
        <v>10006</v>
      </c>
      <c r="J2" s="3">
        <v>10007</v>
      </c>
      <c r="K2" s="3">
        <v>10008</v>
      </c>
    </row>
    <row r="3" spans="2:11" ht="14.25" customHeight="1" x14ac:dyDescent="0.25">
      <c r="C3" s="3" t="s">
        <v>5</v>
      </c>
      <c r="D3" s="4">
        <f t="shared" ref="D3:K3" si="0">AVERAGE(D$9:D$22)</f>
        <v>70.222222222222229</v>
      </c>
      <c r="E3" s="4">
        <f t="shared" si="0"/>
        <v>104.5</v>
      </c>
      <c r="F3" s="4">
        <f t="shared" si="0"/>
        <v>62.909090909090907</v>
      </c>
      <c r="G3" s="4">
        <f t="shared" si="0"/>
        <v>71.071428571428569</v>
      </c>
      <c r="H3" s="4">
        <f t="shared" si="0"/>
        <v>85.25</v>
      </c>
      <c r="I3" s="4">
        <f t="shared" si="0"/>
        <v>59.2</v>
      </c>
      <c r="J3" s="4">
        <f t="shared" si="0"/>
        <v>56.571428571428569</v>
      </c>
      <c r="K3" s="4">
        <f t="shared" si="0"/>
        <v>71.15384615384616</v>
      </c>
    </row>
    <row r="4" spans="2:11" ht="14.25" customHeight="1" x14ac:dyDescent="0.25">
      <c r="C4" s="3" t="s">
        <v>6</v>
      </c>
      <c r="D4" s="4">
        <f t="shared" ref="D4:K4" si="1">MAX(D$9:D$22)</f>
        <v>133</v>
      </c>
      <c r="E4" s="4">
        <f t="shared" si="1"/>
        <v>175</v>
      </c>
      <c r="F4" s="4">
        <f t="shared" si="1"/>
        <v>128</v>
      </c>
      <c r="G4" s="4">
        <f t="shared" si="1"/>
        <v>154</v>
      </c>
      <c r="H4" s="4">
        <f t="shared" si="1"/>
        <v>186</v>
      </c>
      <c r="I4" s="4">
        <f t="shared" si="1"/>
        <v>117</v>
      </c>
      <c r="J4" s="4">
        <f t="shared" si="1"/>
        <v>101</v>
      </c>
      <c r="K4" s="4">
        <f t="shared" si="1"/>
        <v>182</v>
      </c>
    </row>
    <row r="5" spans="2:11" ht="14.25" customHeight="1" x14ac:dyDescent="0.25">
      <c r="C5" s="3" t="s">
        <v>7</v>
      </c>
      <c r="D5" s="4">
        <f t="shared" ref="D5:K5" si="2">MIN(D$9:D$22)</f>
        <v>43</v>
      </c>
      <c r="E5" s="4">
        <f t="shared" si="2"/>
        <v>58</v>
      </c>
      <c r="F5" s="4">
        <f t="shared" si="2"/>
        <v>35</v>
      </c>
      <c r="G5" s="4">
        <f t="shared" si="2"/>
        <v>40</v>
      </c>
      <c r="H5" s="4">
        <f t="shared" si="2"/>
        <v>45</v>
      </c>
      <c r="I5" s="4">
        <f t="shared" si="2"/>
        <v>15</v>
      </c>
      <c r="J5" s="4">
        <f t="shared" si="2"/>
        <v>30</v>
      </c>
      <c r="K5" s="4">
        <f t="shared" si="2"/>
        <v>41</v>
      </c>
    </row>
    <row r="6" spans="2:11" ht="14.25" customHeight="1" x14ac:dyDescent="0.25">
      <c r="C6" s="3" t="s">
        <v>8</v>
      </c>
      <c r="D6" s="4">
        <f t="shared" ref="D6:K6" si="3">STDEV(D$9:D$22)</f>
        <v>26.290577103678121</v>
      </c>
      <c r="E6" s="4">
        <f t="shared" si="3"/>
        <v>47.66849813331352</v>
      </c>
      <c r="F6" s="4">
        <f t="shared" si="3"/>
        <v>27.343937337020591</v>
      </c>
      <c r="G6" s="4">
        <f t="shared" si="3"/>
        <v>31.254450232577422</v>
      </c>
      <c r="H6" s="4">
        <f t="shared" si="3"/>
        <v>50.143657262273592</v>
      </c>
      <c r="I6" s="4">
        <f t="shared" si="3"/>
        <v>29.48747380009198</v>
      </c>
      <c r="J6" s="4">
        <f t="shared" si="3"/>
        <v>23.405174594567711</v>
      </c>
      <c r="K6" s="4">
        <f t="shared" si="3"/>
        <v>48.538380267313819</v>
      </c>
    </row>
    <row r="7" spans="2:11" ht="14.25" customHeight="1" x14ac:dyDescent="0.25"/>
    <row r="8" spans="2:11" ht="14.25" customHeight="1" x14ac:dyDescent="0.25">
      <c r="D8" s="5">
        <v>10001</v>
      </c>
      <c r="E8" s="5">
        <v>10002</v>
      </c>
      <c r="F8" s="5">
        <v>10003</v>
      </c>
      <c r="G8" s="5">
        <v>10004</v>
      </c>
      <c r="H8" s="5">
        <v>10005</v>
      </c>
      <c r="I8" s="5">
        <v>10006</v>
      </c>
      <c r="J8" s="5">
        <v>10007</v>
      </c>
      <c r="K8" s="5">
        <v>10008</v>
      </c>
    </row>
    <row r="9" spans="2:11" ht="14.25" customHeight="1" x14ac:dyDescent="0.25">
      <c r="B9" s="43" t="s">
        <v>9</v>
      </c>
      <c r="C9" s="6">
        <v>1</v>
      </c>
      <c r="D9" s="7">
        <v>43</v>
      </c>
      <c r="E9" s="7">
        <v>123</v>
      </c>
      <c r="F9" s="7">
        <v>128</v>
      </c>
      <c r="G9" s="7">
        <v>154</v>
      </c>
      <c r="H9" s="7">
        <v>101</v>
      </c>
      <c r="I9" s="7">
        <v>117</v>
      </c>
      <c r="J9" s="7">
        <v>101</v>
      </c>
      <c r="K9" s="7">
        <v>45</v>
      </c>
    </row>
    <row r="10" spans="2:11" ht="14.25" customHeight="1" x14ac:dyDescent="0.25">
      <c r="B10" s="44"/>
      <c r="C10" s="6">
        <v>2</v>
      </c>
      <c r="D10" s="7">
        <v>53</v>
      </c>
      <c r="E10" s="7">
        <v>175</v>
      </c>
      <c r="F10" s="7">
        <v>68</v>
      </c>
      <c r="G10" s="7">
        <v>97</v>
      </c>
      <c r="H10" s="7">
        <v>99</v>
      </c>
      <c r="I10" s="7">
        <v>87</v>
      </c>
      <c r="J10" s="7">
        <v>52</v>
      </c>
      <c r="K10" s="7">
        <v>182</v>
      </c>
    </row>
    <row r="11" spans="2:11" ht="14.25" customHeight="1" x14ac:dyDescent="0.25">
      <c r="B11" s="44"/>
      <c r="C11" s="6">
        <v>3</v>
      </c>
      <c r="D11" s="7">
        <v>68</v>
      </c>
      <c r="E11" s="7">
        <v>102</v>
      </c>
      <c r="F11" s="7">
        <v>75</v>
      </c>
      <c r="G11" s="7">
        <v>57</v>
      </c>
      <c r="H11" s="7">
        <v>186</v>
      </c>
      <c r="I11" s="7">
        <v>65</v>
      </c>
      <c r="J11" s="7">
        <v>67</v>
      </c>
      <c r="K11" s="7">
        <v>174</v>
      </c>
    </row>
    <row r="12" spans="2:11" ht="14.25" customHeight="1" x14ac:dyDescent="0.25">
      <c r="B12" s="44"/>
      <c r="C12" s="6">
        <v>4</v>
      </c>
      <c r="D12" s="7">
        <v>82</v>
      </c>
      <c r="E12" s="7">
        <v>170</v>
      </c>
      <c r="F12" s="7">
        <v>90</v>
      </c>
      <c r="G12" s="7">
        <v>65</v>
      </c>
      <c r="H12" s="7">
        <v>47</v>
      </c>
      <c r="I12" s="7">
        <v>51</v>
      </c>
      <c r="J12" s="7">
        <v>58</v>
      </c>
      <c r="K12" s="7">
        <v>66</v>
      </c>
    </row>
    <row r="13" spans="2:11" ht="14.25" customHeight="1" x14ac:dyDescent="0.25">
      <c r="B13" s="44"/>
      <c r="C13" s="6">
        <v>5</v>
      </c>
      <c r="D13" s="7">
        <v>133</v>
      </c>
      <c r="E13" s="7">
        <v>59</v>
      </c>
      <c r="F13" s="7">
        <v>68</v>
      </c>
      <c r="G13" s="7">
        <v>76</v>
      </c>
      <c r="H13" s="7">
        <v>52</v>
      </c>
      <c r="I13" s="7">
        <v>39</v>
      </c>
      <c r="J13" s="7">
        <v>42</v>
      </c>
      <c r="K13" s="7">
        <v>55</v>
      </c>
    </row>
    <row r="14" spans="2:11" ht="14.25" customHeight="1" x14ac:dyDescent="0.25">
      <c r="B14" s="44"/>
      <c r="C14" s="6">
        <v>6</v>
      </c>
      <c r="D14" s="7">
        <v>71</v>
      </c>
      <c r="E14" s="7">
        <v>58</v>
      </c>
      <c r="F14" s="7">
        <v>41</v>
      </c>
      <c r="G14" s="7">
        <v>113</v>
      </c>
      <c r="H14" s="7">
        <v>46</v>
      </c>
      <c r="I14" s="7">
        <v>40</v>
      </c>
      <c r="J14" s="7">
        <v>100</v>
      </c>
      <c r="K14" s="7">
        <v>42</v>
      </c>
    </row>
    <row r="15" spans="2:11" ht="14.25" customHeight="1" x14ac:dyDescent="0.25">
      <c r="B15" s="44"/>
      <c r="C15" s="6">
        <v>7</v>
      </c>
      <c r="D15" s="7">
        <v>55</v>
      </c>
      <c r="E15" s="7">
        <v>63</v>
      </c>
      <c r="F15" s="7">
        <v>48</v>
      </c>
      <c r="G15" s="7">
        <v>40</v>
      </c>
      <c r="H15" s="7">
        <v>179</v>
      </c>
      <c r="I15" s="7">
        <v>43</v>
      </c>
      <c r="J15" s="7">
        <v>30</v>
      </c>
      <c r="K15" s="7">
        <v>41</v>
      </c>
    </row>
    <row r="16" spans="2:11" ht="14.25" customHeight="1" x14ac:dyDescent="0.25">
      <c r="B16" s="44"/>
      <c r="C16" s="6">
        <v>8</v>
      </c>
      <c r="D16" s="7">
        <v>57</v>
      </c>
      <c r="E16" s="7">
        <v>86</v>
      </c>
      <c r="F16" s="7">
        <v>35</v>
      </c>
      <c r="G16" s="7">
        <v>56</v>
      </c>
      <c r="H16" s="7">
        <v>96</v>
      </c>
      <c r="I16" s="7">
        <v>15</v>
      </c>
      <c r="J16" s="7">
        <v>41</v>
      </c>
      <c r="K16" s="7">
        <v>78</v>
      </c>
    </row>
    <row r="17" spans="2:11" ht="14.25" customHeight="1" x14ac:dyDescent="0.25">
      <c r="B17" s="44"/>
      <c r="C17" s="6">
        <v>9</v>
      </c>
      <c r="D17" s="7">
        <v>70</v>
      </c>
      <c r="E17" s="7"/>
      <c r="F17" s="7">
        <v>47</v>
      </c>
      <c r="G17" s="7">
        <v>48</v>
      </c>
      <c r="H17" s="7">
        <v>64</v>
      </c>
      <c r="I17" s="7">
        <v>52</v>
      </c>
      <c r="J17" s="7">
        <v>42</v>
      </c>
      <c r="K17" s="7">
        <v>51</v>
      </c>
    </row>
    <row r="18" spans="2:11" ht="14.25" customHeight="1" x14ac:dyDescent="0.25">
      <c r="B18" s="44"/>
      <c r="C18" s="6">
        <v>10</v>
      </c>
      <c r="D18" s="7"/>
      <c r="E18" s="7"/>
      <c r="F18" s="7">
        <v>47</v>
      </c>
      <c r="G18" s="7">
        <v>58</v>
      </c>
      <c r="H18" s="7">
        <v>50</v>
      </c>
      <c r="I18" s="7">
        <v>83</v>
      </c>
      <c r="J18" s="7">
        <v>37</v>
      </c>
      <c r="K18" s="7">
        <v>44</v>
      </c>
    </row>
    <row r="19" spans="2:11" ht="14.25" customHeight="1" x14ac:dyDescent="0.25">
      <c r="B19" s="44"/>
      <c r="C19" s="6">
        <v>11</v>
      </c>
      <c r="D19" s="7"/>
      <c r="E19" s="7"/>
      <c r="F19" s="7">
        <v>45</v>
      </c>
      <c r="G19" s="7">
        <v>44</v>
      </c>
      <c r="H19" s="7">
        <v>45</v>
      </c>
      <c r="I19" s="7"/>
      <c r="J19" s="7">
        <v>68</v>
      </c>
      <c r="K19" s="7">
        <v>51</v>
      </c>
    </row>
    <row r="20" spans="2:11" ht="14.25" customHeight="1" x14ac:dyDescent="0.25">
      <c r="B20" s="44"/>
      <c r="C20" s="6">
        <v>12</v>
      </c>
      <c r="D20" s="7"/>
      <c r="E20" s="7"/>
      <c r="F20" s="7"/>
      <c r="G20" s="7">
        <v>67</v>
      </c>
      <c r="H20" s="7">
        <v>58</v>
      </c>
      <c r="I20" s="7"/>
      <c r="J20" s="7">
        <v>35</v>
      </c>
      <c r="K20" s="7">
        <v>50</v>
      </c>
    </row>
    <row r="21" spans="2:11" ht="14.25" customHeight="1" x14ac:dyDescent="0.25">
      <c r="B21" s="44"/>
      <c r="C21" s="6">
        <v>13</v>
      </c>
      <c r="D21" s="7"/>
      <c r="E21" s="7"/>
      <c r="F21" s="7"/>
      <c r="G21" s="7">
        <v>71</v>
      </c>
      <c r="H21" s="7"/>
      <c r="I21" s="7"/>
      <c r="J21" s="7">
        <v>40</v>
      </c>
      <c r="K21" s="7">
        <v>46</v>
      </c>
    </row>
    <row r="22" spans="2:11" ht="14.25" customHeight="1" x14ac:dyDescent="0.25">
      <c r="B22" s="45"/>
      <c r="C22" s="6">
        <v>14</v>
      </c>
      <c r="D22" s="7"/>
      <c r="E22" s="7"/>
      <c r="F22" s="7"/>
      <c r="G22" s="7">
        <v>49</v>
      </c>
      <c r="H22" s="7"/>
      <c r="I22" s="7"/>
      <c r="J22" s="7">
        <v>79</v>
      </c>
      <c r="K22" s="7"/>
    </row>
    <row r="23" spans="2:11" ht="14.25" customHeight="1" x14ac:dyDescent="0.25"/>
    <row r="24" spans="2:11" ht="14.25" customHeight="1" x14ac:dyDescent="0.25">
      <c r="C24" s="46" t="s">
        <v>10</v>
      </c>
      <c r="D24" s="47"/>
      <c r="E24" s="47"/>
      <c r="F24" s="47"/>
      <c r="G24" s="47"/>
      <c r="H24" s="47"/>
      <c r="I24" s="47"/>
      <c r="J24" s="47"/>
      <c r="K24" s="48"/>
    </row>
    <row r="25" spans="2:11" ht="14.25" customHeight="1" x14ac:dyDescent="0.25">
      <c r="B25" s="43" t="s">
        <v>9</v>
      </c>
      <c r="C25" s="6">
        <v>1</v>
      </c>
      <c r="D25" s="7"/>
      <c r="E25" s="7">
        <v>6</v>
      </c>
      <c r="F25" s="7">
        <v>10</v>
      </c>
      <c r="G25" s="7"/>
      <c r="H25" s="7">
        <v>2103</v>
      </c>
      <c r="I25" s="7"/>
      <c r="J25" s="7"/>
      <c r="K25" s="7"/>
    </row>
    <row r="26" spans="2:11" ht="14.25" customHeight="1" x14ac:dyDescent="0.25">
      <c r="B26" s="44"/>
      <c r="C26" s="6">
        <v>2</v>
      </c>
      <c r="D26" s="7"/>
      <c r="E26" s="7">
        <v>355</v>
      </c>
      <c r="F26" s="7"/>
      <c r="G26" s="7"/>
      <c r="H26" s="7"/>
      <c r="I26" s="7"/>
      <c r="J26" s="7"/>
      <c r="K26" s="7"/>
    </row>
    <row r="27" spans="2:11" ht="14.25" customHeight="1" x14ac:dyDescent="0.25">
      <c r="B27" s="44"/>
      <c r="C27" s="6">
        <v>3</v>
      </c>
      <c r="D27" s="7"/>
      <c r="E27" s="7"/>
      <c r="F27" s="7"/>
      <c r="G27" s="7"/>
      <c r="H27" s="7"/>
      <c r="I27" s="7"/>
      <c r="J27" s="7"/>
      <c r="K27" s="7"/>
    </row>
    <row r="28" spans="2:11" ht="14.25" customHeight="1" x14ac:dyDescent="0.25">
      <c r="B28" s="45"/>
      <c r="C28" s="6">
        <v>4</v>
      </c>
      <c r="D28" s="7"/>
      <c r="E28" s="7"/>
      <c r="F28" s="7"/>
      <c r="G28" s="7"/>
      <c r="H28" s="7"/>
      <c r="I28" s="7"/>
      <c r="J28" s="7"/>
      <c r="K28" s="7"/>
    </row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9:B22"/>
    <mergeCell ref="C24:K24"/>
    <mergeCell ref="B25:B28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8.28515625" customWidth="1"/>
    <col min="12" max="13" width="9.5703125" customWidth="1"/>
    <col min="14" max="14" width="49.5703125" customWidth="1"/>
  </cols>
  <sheetData>
    <row r="1" spans="1:14" ht="45" customHeight="1" x14ac:dyDescent="0.25">
      <c r="A1" s="24" t="s">
        <v>26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55" t="s">
        <v>60</v>
      </c>
      <c r="L1" s="48"/>
      <c r="M1" s="25" t="s">
        <v>38</v>
      </c>
      <c r="N1" s="24"/>
    </row>
    <row r="2" spans="1:14" ht="45" x14ac:dyDescent="0.25">
      <c r="A2" s="26" t="s">
        <v>64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6" t="s">
        <v>65</v>
      </c>
      <c r="L2" s="27" t="s">
        <v>48</v>
      </c>
      <c r="M2" s="27"/>
      <c r="N2" s="26" t="s">
        <v>17</v>
      </c>
    </row>
    <row r="3" spans="1:14" x14ac:dyDescent="0.25">
      <c r="A3" s="28">
        <v>45420</v>
      </c>
      <c r="B3" s="28" t="s">
        <v>49</v>
      </c>
      <c r="C3" s="29" t="str">
        <f>IF(ISBLANK(D3)," -- ", _xlfn.CONCAT(LEFT(D3,LEN(D3)-2),":",RIGHT(D3,2)))</f>
        <v>13:17</v>
      </c>
      <c r="D3" s="7">
        <v>1317</v>
      </c>
      <c r="E3" s="7">
        <v>19</v>
      </c>
      <c r="F3" s="7" t="s">
        <v>50</v>
      </c>
      <c r="G3" s="7" t="s">
        <v>50</v>
      </c>
      <c r="H3" s="7">
        <v>4.3</v>
      </c>
      <c r="I3" s="7">
        <v>8</v>
      </c>
      <c r="J3" s="7"/>
      <c r="K3" s="7"/>
      <c r="L3" s="7"/>
      <c r="M3" s="30"/>
      <c r="N3" s="31"/>
    </row>
    <row r="4" spans="1:14" x14ac:dyDescent="0.25">
      <c r="A4" s="28"/>
      <c r="B4" s="28" t="s">
        <v>66</v>
      </c>
      <c r="C4" s="29" t="str">
        <f t="shared" ref="C4:C19" si="0">IF(ISBLANK(D4)," -- ", _xlfn.CONCAT(LEFT(D4,LEN(D4)-2),":",RIGHT(D4,2)))</f>
        <v>19:33</v>
      </c>
      <c r="D4" s="7">
        <v>1933</v>
      </c>
      <c r="E4" s="7">
        <v>6</v>
      </c>
      <c r="F4" s="7" t="s">
        <v>50</v>
      </c>
      <c r="G4" s="7"/>
      <c r="H4" s="7">
        <v>1.4</v>
      </c>
      <c r="I4" s="7">
        <v>4</v>
      </c>
      <c r="J4" s="7"/>
      <c r="K4" s="7"/>
      <c r="L4" s="7"/>
      <c r="M4" s="7"/>
      <c r="N4" s="32"/>
    </row>
    <row r="5" spans="1:14" x14ac:dyDescent="0.25">
      <c r="A5" s="28"/>
      <c r="B5" s="7" t="s">
        <v>66</v>
      </c>
      <c r="C5" s="29" t="str">
        <f t="shared" si="0"/>
        <v>23:34</v>
      </c>
      <c r="D5" s="7">
        <v>2334</v>
      </c>
      <c r="E5" s="7">
        <v>12</v>
      </c>
      <c r="F5" s="7" t="s">
        <v>54</v>
      </c>
      <c r="G5" s="7" t="s">
        <v>54</v>
      </c>
      <c r="H5" s="7">
        <v>20.3</v>
      </c>
      <c r="I5" s="7">
        <v>5</v>
      </c>
      <c r="J5" s="7"/>
      <c r="K5" s="7"/>
      <c r="L5" s="33"/>
      <c r="M5" s="33"/>
      <c r="N5" s="32"/>
    </row>
    <row r="6" spans="1:14" x14ac:dyDescent="0.25">
      <c r="A6" s="28">
        <v>45421</v>
      </c>
      <c r="B6" s="7" t="s">
        <v>51</v>
      </c>
      <c r="C6" s="29" t="str">
        <f t="shared" si="0"/>
        <v>13:34</v>
      </c>
      <c r="D6" s="7">
        <v>1334</v>
      </c>
      <c r="E6" s="7">
        <v>9</v>
      </c>
      <c r="F6" s="7" t="s">
        <v>54</v>
      </c>
      <c r="G6" s="7"/>
      <c r="H6" s="7">
        <v>7</v>
      </c>
      <c r="I6" s="7">
        <v>4</v>
      </c>
      <c r="J6" s="7"/>
      <c r="K6" s="7"/>
      <c r="L6" s="7"/>
      <c r="M6" s="7"/>
      <c r="N6" s="32" t="s">
        <v>67</v>
      </c>
    </row>
    <row r="7" spans="1:14" x14ac:dyDescent="0.25">
      <c r="A7" s="28"/>
      <c r="B7" s="28"/>
      <c r="C7" s="29" t="str">
        <f t="shared" si="0"/>
        <v>23:00</v>
      </c>
      <c r="D7" s="7">
        <v>2300</v>
      </c>
      <c r="E7" s="7">
        <v>5</v>
      </c>
      <c r="F7" s="7" t="s">
        <v>79</v>
      </c>
      <c r="G7" s="7" t="s">
        <v>50</v>
      </c>
      <c r="H7" s="7">
        <v>1.1000000000000001</v>
      </c>
      <c r="I7" s="7">
        <v>4</v>
      </c>
      <c r="J7" s="7" t="s">
        <v>84</v>
      </c>
      <c r="K7" s="7">
        <v>0.6</v>
      </c>
      <c r="L7" s="7"/>
      <c r="M7" s="7"/>
      <c r="N7" s="32" t="s">
        <v>68</v>
      </c>
    </row>
    <row r="8" spans="1:14" x14ac:dyDescent="0.25">
      <c r="A8" s="28">
        <v>45422</v>
      </c>
      <c r="B8" s="7" t="s">
        <v>51</v>
      </c>
      <c r="C8" s="29" t="str">
        <f t="shared" si="0"/>
        <v>1:05</v>
      </c>
      <c r="D8" s="7">
        <v>105</v>
      </c>
      <c r="E8" s="7">
        <v>10</v>
      </c>
      <c r="F8" s="7" t="s">
        <v>50</v>
      </c>
      <c r="G8" s="7"/>
      <c r="H8" s="7"/>
      <c r="I8" s="7"/>
      <c r="J8" s="7"/>
      <c r="K8" s="7"/>
      <c r="L8" s="7"/>
      <c r="M8" s="7"/>
      <c r="N8" s="32"/>
    </row>
    <row r="9" spans="1:14" x14ac:dyDescent="0.25">
      <c r="A9" s="28"/>
      <c r="B9" s="28"/>
      <c r="C9" s="29" t="str">
        <f t="shared" si="0"/>
        <v>12:40</v>
      </c>
      <c r="D9" s="7">
        <v>1240</v>
      </c>
      <c r="E9" s="7">
        <v>7</v>
      </c>
      <c r="F9" s="7" t="s">
        <v>50</v>
      </c>
      <c r="G9" s="7" t="s">
        <v>50</v>
      </c>
      <c r="H9" s="7">
        <v>1</v>
      </c>
      <c r="I9" s="7">
        <v>12</v>
      </c>
      <c r="J9" s="7"/>
      <c r="K9" s="7"/>
      <c r="L9" s="7"/>
      <c r="M9" s="7"/>
      <c r="N9" s="32"/>
    </row>
    <row r="10" spans="1:14" x14ac:dyDescent="0.25">
      <c r="A10" s="28"/>
      <c r="B10" s="7"/>
      <c r="C10" s="29" t="str">
        <f t="shared" si="0"/>
        <v>20:44</v>
      </c>
      <c r="D10" s="7">
        <v>2044</v>
      </c>
      <c r="E10" s="7">
        <v>4</v>
      </c>
      <c r="F10" s="7" t="s">
        <v>50</v>
      </c>
      <c r="G10" s="7" t="s">
        <v>50</v>
      </c>
      <c r="H10" s="7">
        <v>1.3</v>
      </c>
      <c r="I10" s="7">
        <v>3</v>
      </c>
      <c r="J10" s="7"/>
      <c r="K10" s="7"/>
      <c r="L10" s="7"/>
      <c r="M10" s="7"/>
      <c r="N10" s="32"/>
    </row>
    <row r="11" spans="1:14" x14ac:dyDescent="0.25">
      <c r="A11" s="28">
        <v>45423</v>
      </c>
      <c r="B11" s="7" t="s">
        <v>51</v>
      </c>
      <c r="C11" s="29" t="str">
        <f t="shared" si="0"/>
        <v>1:18</v>
      </c>
      <c r="D11" s="7">
        <v>118</v>
      </c>
      <c r="E11" s="7">
        <v>23</v>
      </c>
      <c r="F11" s="7" t="s">
        <v>50</v>
      </c>
      <c r="G11" s="7" t="s">
        <v>50</v>
      </c>
      <c r="H11" s="7">
        <v>3.4</v>
      </c>
      <c r="I11" s="7">
        <v>24</v>
      </c>
      <c r="J11" s="7"/>
      <c r="K11" s="7"/>
      <c r="L11" s="7"/>
      <c r="M11" s="7"/>
      <c r="N11" s="32"/>
    </row>
    <row r="12" spans="1:14" x14ac:dyDescent="0.25">
      <c r="A12" s="28"/>
      <c r="B12" s="28"/>
      <c r="C12" s="29" t="str">
        <f t="shared" si="0"/>
        <v>14:25</v>
      </c>
      <c r="D12" s="7">
        <v>1425</v>
      </c>
      <c r="E12" s="7">
        <v>9</v>
      </c>
      <c r="F12" s="7" t="s">
        <v>50</v>
      </c>
      <c r="G12" s="7"/>
      <c r="H12" s="7"/>
      <c r="I12" s="7"/>
      <c r="J12" s="7"/>
      <c r="K12" s="7"/>
      <c r="L12" s="7"/>
      <c r="M12" s="7"/>
      <c r="N12" s="32"/>
    </row>
    <row r="13" spans="1:14" x14ac:dyDescent="0.25">
      <c r="A13" s="7"/>
      <c r="B13" s="7"/>
      <c r="C13" s="29" t="str">
        <f t="shared" si="0"/>
        <v>19:24</v>
      </c>
      <c r="D13" s="7">
        <v>1924</v>
      </c>
      <c r="E13" s="4">
        <v>9</v>
      </c>
      <c r="F13" s="7" t="s">
        <v>50</v>
      </c>
      <c r="G13" s="7" t="s">
        <v>50</v>
      </c>
      <c r="H13" s="7">
        <v>1</v>
      </c>
      <c r="I13" s="7">
        <v>5</v>
      </c>
      <c r="J13" s="7"/>
      <c r="K13" s="7"/>
      <c r="L13" s="7"/>
      <c r="M13" s="7"/>
      <c r="N13" s="32"/>
    </row>
    <row r="14" spans="1:14" ht="30" x14ac:dyDescent="0.25">
      <c r="A14" s="28">
        <v>45424</v>
      </c>
      <c r="B14" s="7" t="s">
        <v>51</v>
      </c>
      <c r="C14" s="29" t="str">
        <f t="shared" si="0"/>
        <v>18:50</v>
      </c>
      <c r="D14" s="7">
        <v>1850</v>
      </c>
      <c r="E14" s="4">
        <v>17</v>
      </c>
      <c r="F14" s="7" t="s">
        <v>54</v>
      </c>
      <c r="G14" s="7" t="s">
        <v>54</v>
      </c>
      <c r="H14" s="7">
        <v>18.7</v>
      </c>
      <c r="I14" s="7">
        <v>19</v>
      </c>
      <c r="J14" s="7"/>
      <c r="K14" s="7"/>
      <c r="L14" s="7"/>
      <c r="M14" s="7"/>
      <c r="N14" s="32" t="s">
        <v>69</v>
      </c>
    </row>
    <row r="15" spans="1:14" x14ac:dyDescent="0.25">
      <c r="A15" s="7"/>
      <c r="B15" s="7"/>
      <c r="C15" s="29" t="str">
        <f t="shared" si="0"/>
        <v>23:08</v>
      </c>
      <c r="D15" s="7">
        <v>2308</v>
      </c>
      <c r="E15" s="4">
        <v>10</v>
      </c>
      <c r="F15" s="7" t="s">
        <v>50</v>
      </c>
      <c r="G15" s="7" t="s">
        <v>50</v>
      </c>
      <c r="H15" s="7">
        <v>1</v>
      </c>
      <c r="I15" s="7">
        <v>3</v>
      </c>
      <c r="J15" s="7"/>
      <c r="K15" s="7"/>
      <c r="L15" s="7"/>
      <c r="M15" s="7"/>
      <c r="N15" s="32"/>
    </row>
    <row r="16" spans="1:14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7"/>
      <c r="N16" s="32"/>
    </row>
    <row r="17" spans="1:14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7"/>
      <c r="N17" s="32"/>
    </row>
    <row r="18" spans="1:14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7"/>
      <c r="N18" s="32"/>
    </row>
    <row r="19" spans="1:14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7"/>
      <c r="N19" s="32"/>
    </row>
    <row r="21" spans="1:14" ht="15.75" customHeight="1" x14ac:dyDescent="0.25"/>
    <row r="22" spans="1:14" ht="15.75" customHeight="1" x14ac:dyDescent="0.25"/>
    <row r="23" spans="1:14" ht="15.75" customHeight="1" x14ac:dyDescent="0.25"/>
    <row r="24" spans="1:14" ht="15.75" customHeight="1" x14ac:dyDescent="0.25"/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1:E1"/>
    <mergeCell ref="G1:J1"/>
    <mergeCell ref="K1:L1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00"/>
  <sheetViews>
    <sheetView tabSelected="1" workbookViewId="0">
      <selection activeCell="C10" sqref="C10:M10"/>
    </sheetView>
  </sheetViews>
  <sheetFormatPr defaultColWidth="14.42578125" defaultRowHeight="15" customHeight="1" x14ac:dyDescent="0.25"/>
  <cols>
    <col min="1" max="1" width="8.7109375" customWidth="1"/>
    <col min="2" max="2" width="6.85546875" customWidth="1"/>
    <col min="3" max="3" width="6.7109375" customWidth="1"/>
    <col min="4" max="4" width="6.7109375" hidden="1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  <col min="14" max="26" width="8.7109375" customWidth="1"/>
  </cols>
  <sheetData>
    <row r="1" spans="1:13" ht="30" x14ac:dyDescent="0.25">
      <c r="A1" s="24"/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45412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11</v>
      </c>
      <c r="F3" s="7" t="s">
        <v>79</v>
      </c>
      <c r="G3" s="7" t="s">
        <v>80</v>
      </c>
      <c r="H3" s="7">
        <v>1.2</v>
      </c>
      <c r="I3" s="7">
        <v>6</v>
      </c>
      <c r="J3" s="7" t="s">
        <v>50</v>
      </c>
      <c r="K3" s="7" t="s">
        <v>50</v>
      </c>
      <c r="L3" s="30" t="s">
        <v>85</v>
      </c>
      <c r="M3" s="31" t="s">
        <v>86</v>
      </c>
    </row>
    <row r="4" spans="1:13" x14ac:dyDescent="0.25">
      <c r="A4" s="28">
        <v>45413</v>
      </c>
      <c r="B4" s="28" t="s">
        <v>51</v>
      </c>
      <c r="C4" s="29" t="str">
        <f t="shared" ref="C4:C19" si="0">IF(ISBLANK(D4)," -- ", _xlfn.CONCAT(LEFT(D4,LEN(D4)-2),":",RIGHT(D4,2)))</f>
        <v>9:16</v>
      </c>
      <c r="D4" s="7">
        <v>916</v>
      </c>
      <c r="E4" s="7">
        <v>18</v>
      </c>
      <c r="F4" s="7" t="s">
        <v>54</v>
      </c>
      <c r="G4" s="7" t="s">
        <v>54</v>
      </c>
      <c r="H4" s="7">
        <v>25.6</v>
      </c>
      <c r="I4" s="7">
        <v>11</v>
      </c>
      <c r="J4" s="7" t="s">
        <v>50</v>
      </c>
      <c r="K4" s="7" t="s">
        <v>50</v>
      </c>
      <c r="L4" s="7"/>
      <c r="M4" s="32" t="s">
        <v>87</v>
      </c>
    </row>
    <row r="5" spans="1:13" x14ac:dyDescent="0.25">
      <c r="A5" s="7"/>
      <c r="B5" s="7"/>
      <c r="C5" s="29" t="str">
        <f t="shared" si="0"/>
        <v>15:47</v>
      </c>
      <c r="D5" s="7">
        <v>1547</v>
      </c>
      <c r="E5" s="7">
        <v>5</v>
      </c>
      <c r="F5" s="7" t="s">
        <v>50</v>
      </c>
      <c r="G5" s="7" t="s">
        <v>50</v>
      </c>
      <c r="H5" s="7">
        <v>5.4</v>
      </c>
      <c r="I5" s="7">
        <v>18</v>
      </c>
      <c r="J5" s="7" t="s">
        <v>50</v>
      </c>
      <c r="K5" s="33" t="s">
        <v>50</v>
      </c>
      <c r="L5" s="33"/>
      <c r="M5" s="32"/>
    </row>
    <row r="6" spans="1:13" x14ac:dyDescent="0.25">
      <c r="A6" s="28">
        <v>45414</v>
      </c>
      <c r="B6" s="7" t="s">
        <v>51</v>
      </c>
      <c r="C6" s="29" t="str">
        <f t="shared" si="0"/>
        <v>11:31</v>
      </c>
      <c r="D6" s="7">
        <v>1131</v>
      </c>
      <c r="E6" s="7">
        <v>8</v>
      </c>
      <c r="F6" s="7" t="s">
        <v>79</v>
      </c>
      <c r="G6" s="7" t="s">
        <v>80</v>
      </c>
      <c r="H6" s="7">
        <v>1.2</v>
      </c>
      <c r="I6" s="7"/>
      <c r="J6" s="7" t="s">
        <v>50</v>
      </c>
      <c r="K6" s="7" t="s">
        <v>50</v>
      </c>
      <c r="L6" s="7"/>
      <c r="M6" s="32" t="s">
        <v>88</v>
      </c>
    </row>
    <row r="7" spans="1:13" x14ac:dyDescent="0.25">
      <c r="A7" s="28"/>
      <c r="B7" s="28"/>
      <c r="C7" s="29" t="str">
        <f t="shared" si="0"/>
        <v>14:21</v>
      </c>
      <c r="D7" s="7">
        <v>1421</v>
      </c>
      <c r="E7" s="7">
        <v>12</v>
      </c>
      <c r="F7" s="7" t="s">
        <v>79</v>
      </c>
      <c r="G7" s="7" t="s">
        <v>80</v>
      </c>
      <c r="H7" s="7">
        <v>1.3</v>
      </c>
      <c r="I7" s="7"/>
      <c r="J7" s="7"/>
      <c r="K7" s="7"/>
      <c r="L7" s="7"/>
      <c r="M7" s="32" t="s">
        <v>89</v>
      </c>
    </row>
    <row r="8" spans="1:13" ht="30" x14ac:dyDescent="0.25">
      <c r="A8" s="7"/>
      <c r="B8" s="7"/>
      <c r="C8" s="29" t="str">
        <f t="shared" si="0"/>
        <v>20:54</v>
      </c>
      <c r="D8" s="7">
        <v>2054</v>
      </c>
      <c r="E8" s="7">
        <v>6</v>
      </c>
      <c r="F8" s="7" t="s">
        <v>50</v>
      </c>
      <c r="G8" s="7" t="s">
        <v>50</v>
      </c>
      <c r="H8" s="7">
        <v>3.6</v>
      </c>
      <c r="I8" s="7"/>
      <c r="J8" s="7" t="s">
        <v>50</v>
      </c>
      <c r="K8" s="7" t="s">
        <v>50</v>
      </c>
      <c r="L8" s="7" t="s">
        <v>90</v>
      </c>
      <c r="M8" s="32" t="s">
        <v>91</v>
      </c>
    </row>
    <row r="9" spans="1:13" x14ac:dyDescent="0.25">
      <c r="A9" s="28">
        <v>45415</v>
      </c>
      <c r="B9" s="28" t="s">
        <v>51</v>
      </c>
      <c r="C9" s="29" t="str">
        <f t="shared" si="0"/>
        <v>10:19</v>
      </c>
      <c r="D9" s="7">
        <v>1019</v>
      </c>
      <c r="E9" s="7">
        <v>15</v>
      </c>
      <c r="F9" s="7" t="s">
        <v>50</v>
      </c>
      <c r="G9" s="7" t="s">
        <v>50</v>
      </c>
      <c r="H9" s="7">
        <v>1.3</v>
      </c>
      <c r="I9" s="7">
        <v>3</v>
      </c>
      <c r="J9" s="7" t="s">
        <v>50</v>
      </c>
      <c r="K9" s="7" t="s">
        <v>50</v>
      </c>
      <c r="L9" s="7"/>
      <c r="M9" s="32"/>
    </row>
    <row r="10" spans="1:13" x14ac:dyDescent="0.25">
      <c r="A10" s="7"/>
      <c r="B10" s="7"/>
      <c r="C10" s="29" t="str">
        <f t="shared" si="0"/>
        <v>22:03</v>
      </c>
      <c r="D10" s="7">
        <v>2203</v>
      </c>
      <c r="E10" s="7">
        <v>6</v>
      </c>
      <c r="F10" s="7" t="s">
        <v>79</v>
      </c>
      <c r="G10" s="7" t="s">
        <v>50</v>
      </c>
      <c r="H10" s="7"/>
      <c r="I10" s="7"/>
      <c r="J10" s="7" t="s">
        <v>79</v>
      </c>
      <c r="K10" s="7"/>
      <c r="L10" s="7"/>
      <c r="M10" s="32" t="s">
        <v>92</v>
      </c>
    </row>
    <row r="11" spans="1:13" x14ac:dyDescent="0.25">
      <c r="A11" s="28">
        <v>45416</v>
      </c>
      <c r="B11" s="7" t="s">
        <v>51</v>
      </c>
      <c r="C11" s="29" t="str">
        <f t="shared" si="0"/>
        <v>10:48</v>
      </c>
      <c r="D11" s="7">
        <v>1048</v>
      </c>
      <c r="E11" s="7">
        <v>6</v>
      </c>
      <c r="F11" s="7" t="s">
        <v>54</v>
      </c>
      <c r="G11" s="7" t="s">
        <v>54</v>
      </c>
      <c r="H11" s="7">
        <v>15.3</v>
      </c>
      <c r="I11" s="7">
        <v>7</v>
      </c>
      <c r="J11" s="7" t="s">
        <v>50</v>
      </c>
      <c r="K11" s="7" t="s">
        <v>50</v>
      </c>
      <c r="L11" s="7"/>
      <c r="M11" s="32" t="s">
        <v>93</v>
      </c>
    </row>
    <row r="12" spans="1:13" ht="45" x14ac:dyDescent="0.25">
      <c r="A12" s="28"/>
      <c r="B12" s="28"/>
      <c r="C12" s="29" t="str">
        <f t="shared" si="0"/>
        <v>14:49</v>
      </c>
      <c r="D12" s="7">
        <v>1449</v>
      </c>
      <c r="E12" s="7">
        <v>8</v>
      </c>
      <c r="F12" s="7" t="s">
        <v>79</v>
      </c>
      <c r="G12" s="7" t="s">
        <v>50</v>
      </c>
      <c r="H12" s="7">
        <v>4.3</v>
      </c>
      <c r="I12" s="7">
        <v>372</v>
      </c>
      <c r="J12" s="7" t="s">
        <v>94</v>
      </c>
      <c r="K12" s="7" t="s">
        <v>79</v>
      </c>
      <c r="L12" s="7"/>
      <c r="M12" s="32" t="s">
        <v>95</v>
      </c>
    </row>
    <row r="13" spans="1:13" x14ac:dyDescent="0.25">
      <c r="A13" s="7"/>
      <c r="B13" s="7"/>
      <c r="C13" s="29" t="str">
        <f t="shared" si="0"/>
        <v>15:15</v>
      </c>
      <c r="D13" s="7">
        <v>1515</v>
      </c>
      <c r="E13" s="4">
        <v>10</v>
      </c>
      <c r="F13" s="7" t="s">
        <v>96</v>
      </c>
      <c r="G13" s="7" t="s">
        <v>96</v>
      </c>
      <c r="H13" s="7">
        <v>5.6</v>
      </c>
      <c r="I13" s="7">
        <v>11</v>
      </c>
      <c r="J13" s="7" t="s">
        <v>97</v>
      </c>
      <c r="K13" s="7" t="s">
        <v>50</v>
      </c>
      <c r="L13" s="7"/>
      <c r="M13" s="32" t="s">
        <v>98</v>
      </c>
    </row>
    <row r="14" spans="1:13" x14ac:dyDescent="0.25">
      <c r="A14" s="7"/>
      <c r="B14" s="7"/>
      <c r="C14" s="29" t="str">
        <f t="shared" si="0"/>
        <v>21:15</v>
      </c>
      <c r="D14" s="7">
        <v>2115</v>
      </c>
      <c r="E14" s="4">
        <v>5</v>
      </c>
      <c r="F14" s="7" t="s">
        <v>50</v>
      </c>
      <c r="G14" s="7" t="s">
        <v>50</v>
      </c>
      <c r="H14" s="7">
        <v>3.5</v>
      </c>
      <c r="I14" s="7">
        <v>5</v>
      </c>
      <c r="J14" s="7" t="s">
        <v>50</v>
      </c>
      <c r="K14" s="7" t="s">
        <v>50</v>
      </c>
      <c r="L14" s="7"/>
      <c r="M14" s="32"/>
    </row>
    <row r="15" spans="1:13" ht="60" x14ac:dyDescent="0.25">
      <c r="A15" s="28">
        <v>45417</v>
      </c>
      <c r="B15" s="7" t="s">
        <v>79</v>
      </c>
      <c r="C15" s="29" t="str">
        <f t="shared" si="0"/>
        <v>11:57</v>
      </c>
      <c r="D15" s="7">
        <v>1157</v>
      </c>
      <c r="E15" s="4">
        <v>6</v>
      </c>
      <c r="F15" s="7" t="s">
        <v>99</v>
      </c>
      <c r="G15" s="7" t="s">
        <v>99</v>
      </c>
      <c r="H15" s="7">
        <v>1.8</v>
      </c>
      <c r="I15" s="7">
        <v>5</v>
      </c>
      <c r="J15" s="7" t="s">
        <v>50</v>
      </c>
      <c r="K15" s="7" t="s">
        <v>50</v>
      </c>
      <c r="L15" s="7"/>
      <c r="M15" s="32" t="s">
        <v>100</v>
      </c>
    </row>
    <row r="16" spans="1:13" ht="30" x14ac:dyDescent="0.25">
      <c r="A16" s="7"/>
      <c r="B16" s="7"/>
      <c r="C16" s="29" t="str">
        <f t="shared" si="0"/>
        <v>14:33</v>
      </c>
      <c r="D16" s="7">
        <v>1433</v>
      </c>
      <c r="E16" s="4">
        <v>5</v>
      </c>
      <c r="F16" s="7" t="s">
        <v>79</v>
      </c>
      <c r="G16" s="7" t="s">
        <v>79</v>
      </c>
      <c r="H16" s="7"/>
      <c r="I16" s="7"/>
      <c r="J16" s="7" t="s">
        <v>101</v>
      </c>
      <c r="K16" s="7" t="s">
        <v>94</v>
      </c>
      <c r="L16" s="7"/>
      <c r="M16" s="32" t="s">
        <v>102</v>
      </c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8.710937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  <col min="14" max="26" width="8.7109375" customWidth="1"/>
  </cols>
  <sheetData>
    <row r="1" spans="1:13" ht="30" customHeight="1" x14ac:dyDescent="0.25">
      <c r="A1" s="24"/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45412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13</v>
      </c>
      <c r="F3" s="7" t="s">
        <v>50</v>
      </c>
      <c r="G3" s="7" t="s">
        <v>50</v>
      </c>
      <c r="H3" s="7">
        <v>2</v>
      </c>
      <c r="I3" s="7">
        <v>10</v>
      </c>
      <c r="J3" s="7"/>
      <c r="K3" s="7" t="s">
        <v>50</v>
      </c>
      <c r="L3" s="30"/>
      <c r="M3" s="31"/>
    </row>
    <row r="4" spans="1:13" x14ac:dyDescent="0.25">
      <c r="A4" s="28"/>
      <c r="B4" s="28"/>
      <c r="C4" s="29" t="str">
        <f t="shared" ref="C4:C19" si="0">IF(ISBLANK(D4)," -- ", _xlfn.CONCAT(LEFT(D4,LEN(D4)-2),":",RIGHT(D4,2)))</f>
        <v>13:56</v>
      </c>
      <c r="D4" s="7">
        <v>1356</v>
      </c>
      <c r="E4" s="7">
        <v>4</v>
      </c>
      <c r="F4" s="7" t="s">
        <v>50</v>
      </c>
      <c r="G4" s="7"/>
      <c r="H4" s="7"/>
      <c r="I4" s="7"/>
      <c r="J4" s="7"/>
      <c r="K4" s="7" t="s">
        <v>50</v>
      </c>
      <c r="L4" s="7"/>
      <c r="M4" s="32" t="s">
        <v>103</v>
      </c>
    </row>
    <row r="5" spans="1:13" x14ac:dyDescent="0.25">
      <c r="A5" s="28">
        <v>45415</v>
      </c>
      <c r="B5" s="7" t="s">
        <v>51</v>
      </c>
      <c r="C5" s="29" t="str">
        <f t="shared" si="0"/>
        <v>11:01</v>
      </c>
      <c r="D5" s="7">
        <v>1101</v>
      </c>
      <c r="E5" s="7">
        <v>4</v>
      </c>
      <c r="F5" s="7" t="s">
        <v>50</v>
      </c>
      <c r="G5" s="7"/>
      <c r="H5" s="7"/>
      <c r="I5" s="7"/>
      <c r="J5" s="7"/>
      <c r="K5" s="33"/>
      <c r="L5" s="33"/>
      <c r="M5" s="32"/>
    </row>
    <row r="6" spans="1:13" x14ac:dyDescent="0.25">
      <c r="A6" s="28"/>
      <c r="B6" s="7"/>
      <c r="C6" s="29" t="str">
        <f t="shared" si="0"/>
        <v>13:44</v>
      </c>
      <c r="D6" s="7">
        <v>1344</v>
      </c>
      <c r="E6" s="7">
        <v>10</v>
      </c>
      <c r="F6" s="7" t="s">
        <v>54</v>
      </c>
      <c r="G6" s="7" t="s">
        <v>54</v>
      </c>
      <c r="H6" s="7">
        <v>16.3</v>
      </c>
      <c r="I6" s="7">
        <v>4</v>
      </c>
      <c r="J6" s="7"/>
      <c r="K6" s="7"/>
      <c r="L6" s="7"/>
      <c r="M6" s="32" t="s">
        <v>104</v>
      </c>
    </row>
    <row r="7" spans="1:13" x14ac:dyDescent="0.25">
      <c r="A7" s="28"/>
      <c r="B7" s="28"/>
      <c r="C7" s="29" t="str">
        <f t="shared" si="0"/>
        <v>19:50</v>
      </c>
      <c r="D7" s="7">
        <v>1950</v>
      </c>
      <c r="E7" s="7">
        <v>7</v>
      </c>
      <c r="F7" s="7" t="s">
        <v>50</v>
      </c>
      <c r="G7" s="7"/>
      <c r="H7" s="7"/>
      <c r="I7" s="7"/>
      <c r="J7" s="7"/>
      <c r="K7" s="7"/>
      <c r="L7" s="7"/>
      <c r="M7" s="32"/>
    </row>
    <row r="8" spans="1:13" x14ac:dyDescent="0.25">
      <c r="A8" s="28">
        <v>45416</v>
      </c>
      <c r="B8" s="7" t="s">
        <v>51</v>
      </c>
      <c r="C8" s="29" t="str">
        <f t="shared" si="0"/>
        <v>12:08</v>
      </c>
      <c r="D8" s="7">
        <v>1208</v>
      </c>
      <c r="E8" s="7">
        <v>14</v>
      </c>
      <c r="F8" s="7" t="s">
        <v>50</v>
      </c>
      <c r="G8" s="7"/>
      <c r="H8" s="7">
        <v>1.3</v>
      </c>
      <c r="I8" s="7">
        <v>26</v>
      </c>
      <c r="J8" s="7"/>
      <c r="K8" s="7"/>
      <c r="L8" s="7"/>
      <c r="M8" s="32"/>
    </row>
    <row r="9" spans="1:13" x14ac:dyDescent="0.25">
      <c r="A9" s="28"/>
      <c r="B9" s="28"/>
      <c r="C9" s="29" t="str">
        <f t="shared" si="0"/>
        <v>17:15</v>
      </c>
      <c r="D9" s="7">
        <v>1715</v>
      </c>
      <c r="E9" s="7">
        <v>3</v>
      </c>
      <c r="F9" s="7" t="s">
        <v>79</v>
      </c>
      <c r="G9" s="7" t="s">
        <v>80</v>
      </c>
      <c r="H9" s="7">
        <v>4.3</v>
      </c>
      <c r="I9" s="7"/>
      <c r="J9" s="7" t="s">
        <v>50</v>
      </c>
      <c r="K9" s="7" t="s">
        <v>50</v>
      </c>
      <c r="L9" s="7"/>
      <c r="M9" s="32" t="s">
        <v>105</v>
      </c>
    </row>
    <row r="10" spans="1:13" ht="30" x14ac:dyDescent="0.25">
      <c r="A10" s="7"/>
      <c r="B10" s="7"/>
      <c r="C10" s="29" t="str">
        <f t="shared" si="0"/>
        <v>22:45</v>
      </c>
      <c r="D10" s="7">
        <v>2245</v>
      </c>
      <c r="E10" s="7">
        <v>8</v>
      </c>
      <c r="F10" s="7" t="s">
        <v>50</v>
      </c>
      <c r="G10" s="7" t="s">
        <v>50</v>
      </c>
      <c r="H10" s="7">
        <v>1.8</v>
      </c>
      <c r="I10" s="7">
        <v>4</v>
      </c>
      <c r="J10" s="7" t="s">
        <v>50</v>
      </c>
      <c r="K10" s="7"/>
      <c r="L10" s="7" t="s">
        <v>90</v>
      </c>
      <c r="M10" s="32" t="s">
        <v>106</v>
      </c>
    </row>
    <row r="11" spans="1:13" x14ac:dyDescent="0.25">
      <c r="A11" s="28">
        <v>45418</v>
      </c>
      <c r="B11" s="7" t="s">
        <v>51</v>
      </c>
      <c r="C11" s="29" t="str">
        <f t="shared" si="0"/>
        <v>8:12</v>
      </c>
      <c r="D11" s="7">
        <v>812</v>
      </c>
      <c r="E11" s="7">
        <v>8</v>
      </c>
      <c r="F11" s="7" t="s">
        <v>54</v>
      </c>
      <c r="G11" s="7" t="s">
        <v>54</v>
      </c>
      <c r="H11" s="7">
        <v>15</v>
      </c>
      <c r="I11" s="7">
        <v>5</v>
      </c>
      <c r="J11" s="7"/>
      <c r="K11" s="7" t="s">
        <v>50</v>
      </c>
      <c r="L11" s="7"/>
      <c r="M11" s="32" t="s">
        <v>107</v>
      </c>
    </row>
    <row r="12" spans="1:13" x14ac:dyDescent="0.25">
      <c r="A12" s="28"/>
      <c r="B12" s="28"/>
      <c r="C12" s="29" t="str">
        <f t="shared" si="0"/>
        <v>15:57</v>
      </c>
      <c r="D12" s="7">
        <v>1557</v>
      </c>
      <c r="E12" s="7">
        <v>14</v>
      </c>
      <c r="F12" s="7" t="s">
        <v>50</v>
      </c>
      <c r="G12" s="7"/>
      <c r="H12" s="7">
        <v>1.1259999999999999</v>
      </c>
      <c r="I12" s="7">
        <v>10</v>
      </c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>20:39</v>
      </c>
      <c r="D13" s="7">
        <v>2039</v>
      </c>
      <c r="E13" s="4">
        <v>7</v>
      </c>
      <c r="F13" s="7" t="s">
        <v>50</v>
      </c>
      <c r="G13" s="7"/>
      <c r="H13" s="7"/>
      <c r="I13" s="7"/>
      <c r="J13" s="7"/>
      <c r="K13" s="7"/>
      <c r="L13" s="7"/>
      <c r="M13" s="32"/>
    </row>
    <row r="14" spans="1:13" x14ac:dyDescent="0.25">
      <c r="A14" s="28">
        <v>45419</v>
      </c>
      <c r="B14" s="7" t="s">
        <v>51</v>
      </c>
      <c r="C14" s="29" t="str">
        <f t="shared" si="0"/>
        <v>8:13</v>
      </c>
      <c r="D14" s="7">
        <v>813</v>
      </c>
      <c r="E14" s="4">
        <v>5</v>
      </c>
      <c r="F14" s="7" t="s">
        <v>50</v>
      </c>
      <c r="G14" s="7"/>
      <c r="H14" s="7"/>
      <c r="I14" s="7"/>
      <c r="J14" s="7"/>
      <c r="K14" s="7"/>
      <c r="L14" s="7"/>
      <c r="M14" s="32"/>
    </row>
    <row r="15" spans="1:13" x14ac:dyDescent="0.25">
      <c r="A15" s="7"/>
      <c r="B15" s="7"/>
      <c r="C15" s="29" t="str">
        <f t="shared" si="0"/>
        <v>11:09</v>
      </c>
      <c r="D15" s="7">
        <v>1109</v>
      </c>
      <c r="E15" s="4">
        <v>6</v>
      </c>
      <c r="F15" s="7" t="s">
        <v>50</v>
      </c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>19:43</v>
      </c>
      <c r="D16" s="7">
        <v>1943</v>
      </c>
      <c r="E16" s="4">
        <v>11</v>
      </c>
      <c r="F16" s="7" t="s">
        <v>96</v>
      </c>
      <c r="G16" s="7" t="s">
        <v>96</v>
      </c>
      <c r="H16" s="7">
        <v>7</v>
      </c>
      <c r="I16" s="7">
        <v>11</v>
      </c>
      <c r="J16" s="7" t="s">
        <v>50</v>
      </c>
      <c r="K16" s="7" t="s">
        <v>50</v>
      </c>
      <c r="L16" s="7"/>
      <c r="M16" s="32" t="s">
        <v>108</v>
      </c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8.7109375" customWidth="1"/>
    <col min="2" max="2" width="6.85546875" customWidth="1"/>
    <col min="3" max="3" width="8.42578125" customWidth="1"/>
    <col min="4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10.85546875" customWidth="1"/>
    <col min="12" max="12" width="9.5703125" customWidth="1"/>
    <col min="13" max="13" width="49.5703125" customWidth="1"/>
    <col min="14" max="26" width="8.7109375" customWidth="1"/>
  </cols>
  <sheetData>
    <row r="1" spans="1:13" ht="30" customHeight="1" x14ac:dyDescent="0.25">
      <c r="A1" s="24"/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34" t="s">
        <v>60</v>
      </c>
      <c r="L1" s="24" t="s">
        <v>38</v>
      </c>
      <c r="M1" s="24"/>
    </row>
    <row r="2" spans="1:13" ht="45" x14ac:dyDescent="0.25">
      <c r="A2" s="26" t="s">
        <v>40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35" t="s">
        <v>61</v>
      </c>
      <c r="L2" s="35"/>
      <c r="M2" s="26" t="s">
        <v>17</v>
      </c>
    </row>
    <row r="3" spans="1:13" ht="60" x14ac:dyDescent="0.25">
      <c r="A3" s="28" t="s">
        <v>49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18</v>
      </c>
      <c r="F3" s="7" t="s">
        <v>54</v>
      </c>
      <c r="G3" s="7" t="s">
        <v>54</v>
      </c>
      <c r="H3" s="7">
        <v>32.799999999999997</v>
      </c>
      <c r="I3" s="7">
        <v>17</v>
      </c>
      <c r="J3" s="7" t="s">
        <v>50</v>
      </c>
      <c r="K3" s="30" t="s">
        <v>50</v>
      </c>
      <c r="L3" s="31"/>
      <c r="M3" s="31" t="s">
        <v>109</v>
      </c>
    </row>
    <row r="4" spans="1:13" x14ac:dyDescent="0.25">
      <c r="A4" s="28">
        <v>45413</v>
      </c>
      <c r="B4" s="28" t="s">
        <v>51</v>
      </c>
      <c r="C4" s="29" t="str">
        <f t="shared" ref="C4:C19" si="0">IF(ISBLANK(D4)," -- ", _xlfn.CONCAT(LEFT(D4,LEN(D4)-2),":",RIGHT(D4,2)))</f>
        <v>7:24</v>
      </c>
      <c r="D4" s="7">
        <v>724</v>
      </c>
      <c r="E4" s="7">
        <v>12</v>
      </c>
      <c r="F4" s="7" t="s">
        <v>50</v>
      </c>
      <c r="G4" s="7"/>
      <c r="H4" s="7"/>
      <c r="I4" s="7"/>
      <c r="J4" s="7"/>
      <c r="K4" s="7"/>
      <c r="L4" s="32"/>
      <c r="M4" s="32"/>
    </row>
    <row r="5" spans="1:13" x14ac:dyDescent="0.25">
      <c r="A5" s="7"/>
      <c r="B5" s="7"/>
      <c r="C5" s="29" t="str">
        <f t="shared" si="0"/>
        <v>12:05</v>
      </c>
      <c r="D5" s="7">
        <v>1205</v>
      </c>
      <c r="E5" s="7">
        <v>16</v>
      </c>
      <c r="F5" s="7" t="s">
        <v>50</v>
      </c>
      <c r="G5" s="7"/>
      <c r="H5" s="7"/>
      <c r="I5" s="7"/>
      <c r="J5" s="7"/>
      <c r="K5" s="33"/>
      <c r="L5" s="32"/>
      <c r="M5" s="32"/>
    </row>
    <row r="6" spans="1:13" x14ac:dyDescent="0.25">
      <c r="A6" s="7"/>
      <c r="B6" s="7"/>
      <c r="C6" s="29" t="str">
        <f t="shared" si="0"/>
        <v>18:17</v>
      </c>
      <c r="D6" s="7">
        <v>1817</v>
      </c>
      <c r="E6" s="7">
        <v>9</v>
      </c>
      <c r="F6" s="7" t="s">
        <v>54</v>
      </c>
      <c r="G6" s="7" t="s">
        <v>54</v>
      </c>
      <c r="H6" s="7">
        <v>35</v>
      </c>
      <c r="I6" s="7">
        <v>7</v>
      </c>
      <c r="J6" s="7" t="s">
        <v>50</v>
      </c>
      <c r="K6" s="7" t="s">
        <v>50</v>
      </c>
      <c r="L6" s="32"/>
      <c r="M6" s="32" t="s">
        <v>110</v>
      </c>
    </row>
    <row r="7" spans="1:13" ht="30" x14ac:dyDescent="0.25">
      <c r="A7" s="28">
        <v>45414</v>
      </c>
      <c r="B7" s="28" t="s">
        <v>51</v>
      </c>
      <c r="C7" s="29" t="str">
        <f t="shared" si="0"/>
        <v>9:51</v>
      </c>
      <c r="D7" s="7">
        <v>951</v>
      </c>
      <c r="E7" s="7">
        <v>9</v>
      </c>
      <c r="F7" s="7" t="s">
        <v>54</v>
      </c>
      <c r="G7" s="7" t="s">
        <v>54</v>
      </c>
      <c r="H7" s="7">
        <v>23.7</v>
      </c>
      <c r="I7" s="7">
        <v>5</v>
      </c>
      <c r="J7" s="7" t="s">
        <v>50</v>
      </c>
      <c r="K7" s="7" t="s">
        <v>50</v>
      </c>
      <c r="L7" s="32"/>
      <c r="M7" s="32" t="s">
        <v>111</v>
      </c>
    </row>
    <row r="8" spans="1:13" x14ac:dyDescent="0.25">
      <c r="A8" s="7"/>
      <c r="B8" s="7"/>
      <c r="C8" s="29" t="str">
        <f t="shared" si="0"/>
        <v>15:33</v>
      </c>
      <c r="D8" s="7">
        <v>1533</v>
      </c>
      <c r="E8" s="7">
        <v>13</v>
      </c>
      <c r="F8" s="7" t="s">
        <v>50</v>
      </c>
      <c r="G8" s="7"/>
      <c r="H8" s="7">
        <v>2.2000000000000002</v>
      </c>
      <c r="I8" s="7">
        <v>27</v>
      </c>
      <c r="J8" s="7"/>
      <c r="K8" s="7"/>
      <c r="L8" s="32"/>
      <c r="M8" s="32" t="s">
        <v>112</v>
      </c>
    </row>
    <row r="9" spans="1:13" x14ac:dyDescent="0.25">
      <c r="A9" s="28">
        <v>45415</v>
      </c>
      <c r="B9" s="28" t="s">
        <v>51</v>
      </c>
      <c r="C9" s="29" t="str">
        <f t="shared" si="0"/>
        <v>12:44</v>
      </c>
      <c r="D9" s="7">
        <v>1244</v>
      </c>
      <c r="E9" s="7">
        <v>9</v>
      </c>
      <c r="F9" s="7" t="s">
        <v>50</v>
      </c>
      <c r="G9" s="7"/>
      <c r="H9" s="7">
        <v>1.2</v>
      </c>
      <c r="I9" s="7">
        <v>17</v>
      </c>
      <c r="J9" s="7"/>
      <c r="K9" s="7"/>
      <c r="L9" s="32"/>
      <c r="M9" s="32"/>
    </row>
    <row r="10" spans="1:13" x14ac:dyDescent="0.25">
      <c r="A10" s="7"/>
      <c r="B10" s="7"/>
      <c r="C10" s="29" t="str">
        <f t="shared" si="0"/>
        <v>17:07</v>
      </c>
      <c r="D10" s="7">
        <v>1707</v>
      </c>
      <c r="E10" s="7">
        <v>11</v>
      </c>
      <c r="F10" s="7" t="s">
        <v>54</v>
      </c>
      <c r="G10" s="7" t="s">
        <v>54</v>
      </c>
      <c r="H10" s="7">
        <v>20</v>
      </c>
      <c r="I10" s="7">
        <v>5</v>
      </c>
      <c r="J10" s="7"/>
      <c r="K10" s="7"/>
      <c r="L10" s="32"/>
      <c r="M10" s="32" t="s">
        <v>113</v>
      </c>
    </row>
    <row r="11" spans="1:13" x14ac:dyDescent="0.25">
      <c r="A11" s="28">
        <v>45416</v>
      </c>
      <c r="B11" s="28" t="s">
        <v>51</v>
      </c>
      <c r="C11" s="29" t="str">
        <f t="shared" si="0"/>
        <v>10:25</v>
      </c>
      <c r="D11" s="7">
        <v>1025</v>
      </c>
      <c r="E11" s="7">
        <v>12</v>
      </c>
      <c r="F11" s="7" t="s">
        <v>50</v>
      </c>
      <c r="G11" s="7" t="s">
        <v>50</v>
      </c>
      <c r="H11" s="7">
        <v>0.9</v>
      </c>
      <c r="I11" s="7">
        <v>9</v>
      </c>
      <c r="J11" s="7"/>
      <c r="K11" s="7"/>
      <c r="L11" s="32"/>
      <c r="M11" s="32"/>
    </row>
    <row r="12" spans="1:13" x14ac:dyDescent="0.25">
      <c r="A12" s="28"/>
      <c r="B12" s="28"/>
      <c r="C12" s="29" t="str">
        <f t="shared" si="0"/>
        <v>20:00</v>
      </c>
      <c r="D12" s="7">
        <v>2000</v>
      </c>
      <c r="E12" s="7">
        <v>24</v>
      </c>
      <c r="F12" s="7" t="s">
        <v>50</v>
      </c>
      <c r="G12" s="7"/>
      <c r="H12" s="7"/>
      <c r="I12" s="7"/>
      <c r="J12" s="7"/>
      <c r="K12" s="7"/>
      <c r="L12" s="32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32"/>
      <c r="M13" s="32"/>
    </row>
    <row r="14" spans="1:13" x14ac:dyDescent="0.25">
      <c r="A14" s="7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32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32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32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32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32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32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2" width="6.85546875" customWidth="1"/>
    <col min="3" max="3" width="6.7109375" customWidth="1"/>
    <col min="4" max="4" width="6.7109375" hidden="1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8.28515625" customWidth="1"/>
    <col min="12" max="13" width="9.5703125" customWidth="1"/>
    <col min="14" max="14" width="49.5703125" customWidth="1"/>
    <col min="15" max="26" width="8.7109375" customWidth="1"/>
  </cols>
  <sheetData>
    <row r="1" spans="1:14" ht="45" customHeight="1" x14ac:dyDescent="0.25">
      <c r="A1" s="24"/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55" t="s">
        <v>60</v>
      </c>
      <c r="L1" s="48"/>
      <c r="M1" s="25" t="s">
        <v>38</v>
      </c>
      <c r="N1" s="24"/>
    </row>
    <row r="2" spans="1:14" ht="45" x14ac:dyDescent="0.25">
      <c r="A2" s="26" t="s">
        <v>64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6" t="s">
        <v>65</v>
      </c>
      <c r="L2" s="27" t="s">
        <v>48</v>
      </c>
      <c r="M2" s="27"/>
      <c r="N2" s="26" t="s">
        <v>17</v>
      </c>
    </row>
    <row r="3" spans="1:14" x14ac:dyDescent="0.25">
      <c r="A3" s="28">
        <v>45412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11</v>
      </c>
      <c r="F3" s="7" t="s">
        <v>50</v>
      </c>
      <c r="G3" s="7" t="s">
        <v>50</v>
      </c>
      <c r="H3" s="7">
        <v>2.5</v>
      </c>
      <c r="I3" s="7">
        <v>6</v>
      </c>
      <c r="J3" s="7" t="s">
        <v>50</v>
      </c>
      <c r="K3" s="7"/>
      <c r="L3" s="7" t="s">
        <v>50</v>
      </c>
      <c r="M3" s="30"/>
      <c r="N3" s="31"/>
    </row>
    <row r="4" spans="1:14" x14ac:dyDescent="0.25">
      <c r="A4" s="28">
        <v>45413</v>
      </c>
      <c r="B4" s="28" t="s">
        <v>51</v>
      </c>
      <c r="C4" s="29" t="str">
        <f t="shared" ref="C4:C19" si="0">IF(ISBLANK(D4)," -- ", _xlfn.CONCAT(LEFT(D4,LEN(D4)-2),":",RIGHT(D4,2)))</f>
        <v>12:29</v>
      </c>
      <c r="D4" s="7">
        <v>1229</v>
      </c>
      <c r="E4" s="7">
        <v>11</v>
      </c>
      <c r="F4" s="7" t="s">
        <v>50</v>
      </c>
      <c r="G4" s="7"/>
      <c r="H4" s="7">
        <v>1.7</v>
      </c>
      <c r="I4" s="7">
        <v>3</v>
      </c>
      <c r="J4" s="7" t="s">
        <v>50</v>
      </c>
      <c r="K4" s="7"/>
      <c r="L4" s="7" t="s">
        <v>50</v>
      </c>
      <c r="M4" s="7"/>
      <c r="N4" s="32"/>
    </row>
    <row r="5" spans="1:14" x14ac:dyDescent="0.25">
      <c r="A5" s="7"/>
      <c r="B5" s="7"/>
      <c r="C5" s="29" t="str">
        <f t="shared" si="0"/>
        <v>19:14</v>
      </c>
      <c r="D5" s="7">
        <v>1914</v>
      </c>
      <c r="E5" s="7">
        <v>8</v>
      </c>
      <c r="F5" s="7" t="s">
        <v>50</v>
      </c>
      <c r="G5" s="7"/>
      <c r="H5" s="7"/>
      <c r="I5" s="7"/>
      <c r="J5" s="7"/>
      <c r="K5" s="7"/>
      <c r="L5" s="33"/>
      <c r="M5" s="33"/>
      <c r="N5" s="32" t="s">
        <v>114</v>
      </c>
    </row>
    <row r="6" spans="1:14" x14ac:dyDescent="0.25">
      <c r="A6" s="7"/>
      <c r="B6" s="7"/>
      <c r="C6" s="29" t="str">
        <f t="shared" si="0"/>
        <v>19:24</v>
      </c>
      <c r="D6" s="7">
        <v>1924</v>
      </c>
      <c r="E6" s="7">
        <v>6</v>
      </c>
      <c r="F6" s="7" t="s">
        <v>50</v>
      </c>
      <c r="G6" s="7"/>
      <c r="H6" s="7"/>
      <c r="I6" s="7"/>
      <c r="J6" s="7"/>
      <c r="K6" s="7"/>
      <c r="L6" s="7"/>
      <c r="M6" s="7"/>
      <c r="N6" s="32" t="s">
        <v>115</v>
      </c>
    </row>
    <row r="7" spans="1:14" x14ac:dyDescent="0.25">
      <c r="A7" s="28">
        <v>45414</v>
      </c>
      <c r="B7" s="28" t="s">
        <v>51</v>
      </c>
      <c r="C7" s="29" t="str">
        <f t="shared" si="0"/>
        <v>8:59</v>
      </c>
      <c r="D7" s="7">
        <v>859</v>
      </c>
      <c r="E7" s="7">
        <v>10</v>
      </c>
      <c r="F7" s="7" t="s">
        <v>50</v>
      </c>
      <c r="G7" s="7"/>
      <c r="H7" s="7"/>
      <c r="I7" s="7"/>
      <c r="J7" s="7"/>
      <c r="K7" s="7"/>
      <c r="L7" s="7"/>
      <c r="M7" s="7"/>
      <c r="N7" s="32"/>
    </row>
    <row r="8" spans="1:14" x14ac:dyDescent="0.25">
      <c r="A8" s="7"/>
      <c r="B8" s="7"/>
      <c r="C8" s="29" t="str">
        <f t="shared" si="0"/>
        <v>12:02</v>
      </c>
      <c r="D8" s="7">
        <v>1202</v>
      </c>
      <c r="E8" s="7">
        <v>5</v>
      </c>
      <c r="F8" s="7" t="s">
        <v>50</v>
      </c>
      <c r="G8" s="7"/>
      <c r="H8" s="7"/>
      <c r="I8" s="7"/>
      <c r="J8" s="7"/>
      <c r="K8" s="7"/>
      <c r="L8" s="7"/>
      <c r="M8" s="7"/>
      <c r="N8" s="32"/>
    </row>
    <row r="9" spans="1:14" x14ac:dyDescent="0.25">
      <c r="A9" s="28"/>
      <c r="B9" s="28"/>
      <c r="C9" s="29" t="str">
        <f t="shared" si="0"/>
        <v>18:16</v>
      </c>
      <c r="D9" s="7">
        <v>1816</v>
      </c>
      <c r="E9" s="7">
        <v>10</v>
      </c>
      <c r="F9" s="7" t="s">
        <v>50</v>
      </c>
      <c r="G9" s="7"/>
      <c r="H9" s="7"/>
      <c r="I9" s="7"/>
      <c r="J9" s="7"/>
      <c r="K9" s="7"/>
      <c r="L9" s="7"/>
      <c r="M9" s="7"/>
      <c r="N9" s="32"/>
    </row>
    <row r="10" spans="1:14" x14ac:dyDescent="0.25">
      <c r="A10" s="28">
        <v>45415</v>
      </c>
      <c r="B10" s="7" t="s">
        <v>51</v>
      </c>
      <c r="C10" s="29" t="str">
        <f t="shared" si="0"/>
        <v>9:07</v>
      </c>
      <c r="D10" s="7">
        <v>907</v>
      </c>
      <c r="E10" s="7">
        <v>8</v>
      </c>
      <c r="F10" s="7" t="s">
        <v>50</v>
      </c>
      <c r="G10" s="7"/>
      <c r="H10" s="7"/>
      <c r="I10" s="7"/>
      <c r="J10" s="7"/>
      <c r="K10" s="7"/>
      <c r="L10" s="7"/>
      <c r="M10" s="7" t="s">
        <v>90</v>
      </c>
      <c r="N10" s="32" t="s">
        <v>116</v>
      </c>
    </row>
    <row r="11" spans="1:14" x14ac:dyDescent="0.25">
      <c r="A11" s="7"/>
      <c r="B11" s="7"/>
      <c r="C11" s="29" t="str">
        <f t="shared" si="0"/>
        <v>13:18</v>
      </c>
      <c r="D11" s="7">
        <v>1318</v>
      </c>
      <c r="E11" s="7">
        <v>16</v>
      </c>
      <c r="F11" s="7" t="s">
        <v>50</v>
      </c>
      <c r="G11" s="7"/>
      <c r="H11" s="7"/>
      <c r="I11" s="7"/>
      <c r="J11" s="7"/>
      <c r="K11" s="7"/>
      <c r="L11" s="7"/>
      <c r="M11" s="7"/>
      <c r="N11" s="32"/>
    </row>
    <row r="12" spans="1:14" x14ac:dyDescent="0.25">
      <c r="A12" s="28"/>
      <c r="B12" s="28"/>
      <c r="C12" s="29" t="str">
        <f t="shared" si="0"/>
        <v>18:42</v>
      </c>
      <c r="D12" s="7">
        <v>1842</v>
      </c>
      <c r="E12" s="7">
        <v>8</v>
      </c>
      <c r="F12" s="7" t="s">
        <v>50</v>
      </c>
      <c r="G12" s="7"/>
      <c r="H12" s="7">
        <v>7.5</v>
      </c>
      <c r="I12" s="7"/>
      <c r="J12" s="7"/>
      <c r="K12" s="7"/>
      <c r="L12" s="7"/>
      <c r="M12" s="7"/>
      <c r="N12" s="32"/>
    </row>
    <row r="13" spans="1:14" x14ac:dyDescent="0.25">
      <c r="A13" s="7"/>
      <c r="B13" s="7"/>
      <c r="C13" s="29" t="str">
        <f t="shared" si="0"/>
        <v>20:22</v>
      </c>
      <c r="D13" s="7">
        <v>2022</v>
      </c>
      <c r="E13" s="4">
        <v>3</v>
      </c>
      <c r="F13" s="7" t="s">
        <v>50</v>
      </c>
      <c r="G13" s="7"/>
      <c r="H13" s="7"/>
      <c r="I13" s="7"/>
      <c r="J13" s="7"/>
      <c r="K13" s="7"/>
      <c r="L13" s="7"/>
      <c r="M13" s="7"/>
      <c r="N13" s="32"/>
    </row>
    <row r="14" spans="1:14" x14ac:dyDescent="0.25">
      <c r="A14" s="28">
        <v>45416</v>
      </c>
      <c r="B14" s="7" t="s">
        <v>51</v>
      </c>
      <c r="C14" s="29" t="str">
        <f t="shared" si="0"/>
        <v>7:41</v>
      </c>
      <c r="D14" s="7">
        <v>741</v>
      </c>
      <c r="E14" s="4">
        <v>3</v>
      </c>
      <c r="F14" s="7" t="s">
        <v>50</v>
      </c>
      <c r="G14" s="7"/>
      <c r="H14" s="7"/>
      <c r="I14" s="7"/>
      <c r="J14" s="7"/>
      <c r="K14" s="7"/>
      <c r="L14" s="7"/>
      <c r="M14" s="7"/>
      <c r="N14" s="32"/>
    </row>
    <row r="15" spans="1:14" x14ac:dyDescent="0.25">
      <c r="A15" s="7"/>
      <c r="B15" s="7"/>
      <c r="C15" s="29" t="str">
        <f t="shared" si="0"/>
        <v>12:01</v>
      </c>
      <c r="D15" s="7">
        <v>1201</v>
      </c>
      <c r="E15" s="4">
        <v>6</v>
      </c>
      <c r="F15" s="7" t="s">
        <v>50</v>
      </c>
      <c r="G15" s="7"/>
      <c r="H15" s="7"/>
      <c r="I15" s="7"/>
      <c r="J15" s="7"/>
      <c r="K15" s="7"/>
      <c r="L15" s="7"/>
      <c r="M15" s="7"/>
      <c r="N15" s="32"/>
    </row>
    <row r="16" spans="1:14" x14ac:dyDescent="0.25">
      <c r="A16" s="7"/>
      <c r="B16" s="7"/>
      <c r="C16" s="29" t="str">
        <f t="shared" si="0"/>
        <v>14:34</v>
      </c>
      <c r="D16" s="7">
        <v>1434</v>
      </c>
      <c r="E16" s="4">
        <v>5</v>
      </c>
      <c r="F16" s="7" t="s">
        <v>50</v>
      </c>
      <c r="G16" s="7"/>
      <c r="H16" s="7"/>
      <c r="I16" s="7"/>
      <c r="J16" s="7"/>
      <c r="K16" s="7"/>
      <c r="L16" s="7"/>
      <c r="M16" s="7"/>
      <c r="N16" s="32"/>
    </row>
    <row r="17" spans="1:14" ht="30" x14ac:dyDescent="0.25">
      <c r="A17" s="7"/>
      <c r="B17" s="7"/>
      <c r="C17" s="29" t="str">
        <f t="shared" si="0"/>
        <v>18:15</v>
      </c>
      <c r="D17" s="7">
        <v>1815</v>
      </c>
      <c r="E17" s="4">
        <v>11</v>
      </c>
      <c r="F17" s="7" t="s">
        <v>96</v>
      </c>
      <c r="G17" s="7"/>
      <c r="H17" s="7">
        <v>11.9</v>
      </c>
      <c r="I17" s="7"/>
      <c r="J17" s="7"/>
      <c r="K17" s="7"/>
      <c r="L17" s="7"/>
      <c r="M17" s="7"/>
      <c r="N17" s="32" t="s">
        <v>117</v>
      </c>
    </row>
    <row r="18" spans="1:14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7"/>
      <c r="N18" s="32"/>
    </row>
    <row r="19" spans="1:14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7"/>
      <c r="N19" s="32"/>
    </row>
    <row r="21" spans="1:14" ht="15.75" customHeight="1" x14ac:dyDescent="0.25"/>
    <row r="22" spans="1:14" ht="15.75" customHeight="1" x14ac:dyDescent="0.25"/>
    <row r="23" spans="1:14" ht="15.75" customHeight="1" x14ac:dyDescent="0.25"/>
    <row r="24" spans="1:14" ht="15.75" customHeight="1" x14ac:dyDescent="0.25"/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1:E1"/>
    <mergeCell ref="G1:J1"/>
    <mergeCell ref="K1:L1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6.85546875" customWidth="1"/>
    <col min="2" max="2" width="6.7109375" customWidth="1"/>
    <col min="3" max="3" width="8.7109375" customWidth="1"/>
    <col min="4" max="4" width="7" customWidth="1"/>
    <col min="5" max="5" width="8.28515625" customWidth="1"/>
    <col min="6" max="6" width="9.5703125" customWidth="1"/>
    <col min="7" max="7" width="9.28515625" customWidth="1"/>
    <col min="8" max="8" width="46.85546875" customWidth="1"/>
    <col min="9" max="26" width="8.7109375" customWidth="1"/>
  </cols>
  <sheetData>
    <row r="1" spans="1:8" ht="45" x14ac:dyDescent="0.25">
      <c r="A1" s="35" t="s">
        <v>64</v>
      </c>
      <c r="B1" s="35" t="s">
        <v>41</v>
      </c>
      <c r="C1" s="35" t="s">
        <v>42</v>
      </c>
      <c r="D1" s="35" t="s">
        <v>43</v>
      </c>
      <c r="E1" s="35" t="s">
        <v>44</v>
      </c>
      <c r="F1" s="35" t="s">
        <v>47</v>
      </c>
      <c r="G1" s="36" t="s">
        <v>48</v>
      </c>
      <c r="H1" s="35" t="s">
        <v>17</v>
      </c>
    </row>
    <row r="2" spans="1:8" ht="30" x14ac:dyDescent="0.25">
      <c r="A2" s="28">
        <v>45404</v>
      </c>
      <c r="B2" s="29">
        <v>0.49861111111111112</v>
      </c>
      <c r="C2" s="7">
        <v>15</v>
      </c>
      <c r="D2" s="7" t="s">
        <v>54</v>
      </c>
      <c r="E2" s="7" t="s">
        <v>54</v>
      </c>
      <c r="F2" s="7" t="s">
        <v>50</v>
      </c>
      <c r="G2" s="32" t="s">
        <v>50</v>
      </c>
      <c r="H2" s="31" t="s">
        <v>118</v>
      </c>
    </row>
    <row r="3" spans="1:8" x14ac:dyDescent="0.25">
      <c r="A3" s="28">
        <v>45405</v>
      </c>
      <c r="B3" s="29">
        <v>0.32777777777777778</v>
      </c>
      <c r="C3" s="7" t="e">
        <f>IF(ISBLANK(D3)," -- ", _xlfn.CONCAT(LEFT(D3,LEN(D3)-2),":",RIGHT(D3,2)))</f>
        <v>#VALUE!</v>
      </c>
      <c r="D3" s="7" t="s">
        <v>50</v>
      </c>
      <c r="E3" s="7"/>
      <c r="F3" s="7"/>
      <c r="G3" s="32"/>
      <c r="H3" s="32"/>
    </row>
    <row r="4" spans="1:8" x14ac:dyDescent="0.25">
      <c r="A4" s="7"/>
      <c r="B4" s="29">
        <v>0.59097222222222223</v>
      </c>
      <c r="C4" s="7" t="str">
        <f t="shared" ref="C4:C19" si="0">IF(ISBLANK(D4)," -- ", _xlfn.CONCAT(LEFT(D4,LEN(D4)-2),":",RIGHT(D4,2)))</f>
        <v>:Eh</v>
      </c>
      <c r="D4" s="7" t="s">
        <v>54</v>
      </c>
      <c r="E4" s="7" t="s">
        <v>54</v>
      </c>
      <c r="F4" s="7" t="s">
        <v>50</v>
      </c>
      <c r="G4" s="37" t="s">
        <v>50</v>
      </c>
      <c r="H4" s="32" t="s">
        <v>119</v>
      </c>
    </row>
    <row r="5" spans="1:8" x14ac:dyDescent="0.25">
      <c r="A5" s="7"/>
      <c r="B5" s="29">
        <v>0.77152777777777781</v>
      </c>
      <c r="C5" s="7" t="e">
        <f t="shared" si="0"/>
        <v>#VALUE!</v>
      </c>
      <c r="D5" s="7" t="s">
        <v>50</v>
      </c>
      <c r="E5" s="7"/>
      <c r="F5" s="7"/>
      <c r="G5" s="32"/>
      <c r="H5" s="32"/>
    </row>
    <row r="6" spans="1:8" x14ac:dyDescent="0.25">
      <c r="A6" s="28">
        <v>45406</v>
      </c>
      <c r="B6" s="29">
        <v>0.32222222222222224</v>
      </c>
      <c r="C6" s="7" t="e">
        <f t="shared" si="0"/>
        <v>#VALUE!</v>
      </c>
      <c r="D6" s="7" t="s">
        <v>50</v>
      </c>
      <c r="E6" s="7"/>
      <c r="F6" s="7"/>
      <c r="G6" s="32"/>
      <c r="H6" s="32"/>
    </row>
    <row r="7" spans="1:8" ht="60" x14ac:dyDescent="0.25">
      <c r="A7" s="7"/>
      <c r="B7" s="29">
        <v>0.51180555555555551</v>
      </c>
      <c r="C7" s="7" t="e">
        <f t="shared" si="0"/>
        <v>#VALUE!</v>
      </c>
      <c r="D7" s="7" t="s">
        <v>50</v>
      </c>
      <c r="E7" s="7" t="s">
        <v>96</v>
      </c>
      <c r="F7" s="7"/>
      <c r="G7" s="32"/>
      <c r="H7" s="32" t="s">
        <v>120</v>
      </c>
    </row>
    <row r="8" spans="1:8" x14ac:dyDescent="0.25">
      <c r="A8" s="28"/>
      <c r="B8" s="29">
        <v>0.9819444444444444</v>
      </c>
      <c r="C8" s="7" t="e">
        <f t="shared" si="0"/>
        <v>#VALUE!</v>
      </c>
      <c r="D8" s="7" t="s">
        <v>50</v>
      </c>
      <c r="E8" s="7"/>
      <c r="F8" s="7"/>
      <c r="G8" s="32"/>
      <c r="H8" s="32"/>
    </row>
    <row r="9" spans="1:8" ht="30" x14ac:dyDescent="0.25">
      <c r="A9" s="28">
        <v>45407</v>
      </c>
      <c r="B9" s="29">
        <v>0.34861111111111109</v>
      </c>
      <c r="C9" s="7" t="e">
        <f t="shared" si="0"/>
        <v>#VALUE!</v>
      </c>
      <c r="D9" s="7" t="s">
        <v>50</v>
      </c>
      <c r="E9" s="7"/>
      <c r="F9" s="7"/>
      <c r="G9" s="32"/>
      <c r="H9" s="32" t="s">
        <v>121</v>
      </c>
    </row>
    <row r="10" spans="1:8" x14ac:dyDescent="0.25">
      <c r="A10" s="7"/>
      <c r="B10" s="29">
        <v>0.59583333333333333</v>
      </c>
      <c r="C10" s="7" t="e">
        <f t="shared" si="0"/>
        <v>#VALUE!</v>
      </c>
      <c r="D10" s="7" t="s">
        <v>50</v>
      </c>
      <c r="E10" s="7"/>
      <c r="F10" s="7"/>
      <c r="G10" s="32"/>
      <c r="H10" s="32"/>
    </row>
    <row r="11" spans="1:8" ht="60" x14ac:dyDescent="0.25">
      <c r="A11" s="28"/>
      <c r="B11" s="29">
        <v>0.8666666666666667</v>
      </c>
      <c r="C11" s="7" t="str">
        <f t="shared" si="0"/>
        <v>:Eh</v>
      </c>
      <c r="D11" s="7" t="s">
        <v>54</v>
      </c>
      <c r="E11" s="7" t="s">
        <v>54</v>
      </c>
      <c r="F11" s="7" t="s">
        <v>50</v>
      </c>
      <c r="G11" s="32" t="s">
        <v>50</v>
      </c>
      <c r="H11" s="32" t="s">
        <v>122</v>
      </c>
    </row>
    <row r="12" spans="1:8" ht="30" x14ac:dyDescent="0.25">
      <c r="A12" s="28">
        <v>45408</v>
      </c>
      <c r="B12" s="29">
        <v>0.32847222222222222</v>
      </c>
      <c r="C12" s="7" t="str">
        <f t="shared" si="0"/>
        <v>:No</v>
      </c>
      <c r="D12" s="7" t="s">
        <v>79</v>
      </c>
      <c r="E12" s="7" t="s">
        <v>123</v>
      </c>
      <c r="F12" s="7" t="s">
        <v>50</v>
      </c>
      <c r="G12" s="32" t="s">
        <v>124</v>
      </c>
      <c r="H12" s="32" t="s">
        <v>125</v>
      </c>
    </row>
    <row r="13" spans="1:8" x14ac:dyDescent="0.25">
      <c r="A13" s="28"/>
      <c r="B13" s="29">
        <v>0.96250000000000002</v>
      </c>
      <c r="C13" s="7" t="str">
        <f t="shared" si="0"/>
        <v>:No</v>
      </c>
      <c r="D13" s="7" t="s">
        <v>79</v>
      </c>
      <c r="E13" s="7" t="s">
        <v>80</v>
      </c>
      <c r="F13" s="7" t="s">
        <v>50</v>
      </c>
      <c r="G13" s="32" t="s">
        <v>50</v>
      </c>
      <c r="H13" s="32" t="s">
        <v>126</v>
      </c>
    </row>
    <row r="14" spans="1:8" ht="60" x14ac:dyDescent="0.25">
      <c r="A14" s="28">
        <v>45409</v>
      </c>
      <c r="B14" s="29">
        <v>0.40416666666666667</v>
      </c>
      <c r="C14" s="7" t="str">
        <f t="shared" si="0"/>
        <v>Join:t?</v>
      </c>
      <c r="D14" s="7" t="s">
        <v>127</v>
      </c>
      <c r="E14" s="7" t="s">
        <v>50</v>
      </c>
      <c r="F14" s="7" t="s">
        <v>50</v>
      </c>
      <c r="G14" s="32" t="s">
        <v>50</v>
      </c>
      <c r="H14" s="32" t="s">
        <v>128</v>
      </c>
    </row>
    <row r="15" spans="1:8" ht="45" x14ac:dyDescent="0.25">
      <c r="A15" s="7"/>
      <c r="B15" s="29">
        <v>0.52569444444444446</v>
      </c>
      <c r="C15" s="7" t="str">
        <f t="shared" si="0"/>
        <v>No and Join:t?</v>
      </c>
      <c r="D15" s="7" t="s">
        <v>129</v>
      </c>
      <c r="E15" s="7" t="s">
        <v>127</v>
      </c>
      <c r="F15" s="7" t="s">
        <v>130</v>
      </c>
      <c r="G15" s="32" t="s">
        <v>50</v>
      </c>
      <c r="H15" s="32" t="s">
        <v>131</v>
      </c>
    </row>
    <row r="16" spans="1:8" x14ac:dyDescent="0.25">
      <c r="A16" s="7"/>
      <c r="B16" s="29">
        <v>0.90416666666666667</v>
      </c>
      <c r="C16" s="7" t="e">
        <f t="shared" si="0"/>
        <v>#VALUE!</v>
      </c>
      <c r="D16" s="7" t="s">
        <v>50</v>
      </c>
      <c r="E16" s="7"/>
      <c r="F16" s="7" t="s">
        <v>132</v>
      </c>
      <c r="G16" s="32"/>
      <c r="H16" s="32" t="s">
        <v>133</v>
      </c>
    </row>
    <row r="17" spans="1:8" ht="60" x14ac:dyDescent="0.25">
      <c r="A17" s="28">
        <v>45410</v>
      </c>
      <c r="B17" s="29">
        <v>0.40208333333333335</v>
      </c>
      <c r="C17" s="7" t="str">
        <f t="shared" si="0"/>
        <v>:No</v>
      </c>
      <c r="D17" s="7" t="s">
        <v>79</v>
      </c>
      <c r="E17" s="7" t="s">
        <v>80</v>
      </c>
      <c r="F17" s="7" t="s">
        <v>134</v>
      </c>
      <c r="G17" s="32" t="s">
        <v>135</v>
      </c>
      <c r="H17" s="32" t="s">
        <v>136</v>
      </c>
    </row>
    <row r="18" spans="1:8" x14ac:dyDescent="0.25">
      <c r="A18" s="7"/>
      <c r="B18" s="7"/>
      <c r="C18" s="7" t="str">
        <f t="shared" si="0"/>
        <v xml:space="preserve"> -- </v>
      </c>
      <c r="D18" s="7"/>
      <c r="E18" s="7"/>
      <c r="F18" s="7"/>
      <c r="G18" s="32"/>
      <c r="H18" s="32"/>
    </row>
    <row r="19" spans="1:8" ht="15" customHeight="1" x14ac:dyDescent="0.25">
      <c r="C19" s="7" t="str">
        <f t="shared" si="0"/>
        <v xml:space="preserve"> -- </v>
      </c>
    </row>
    <row r="21" spans="1:8" ht="15.75" customHeight="1" x14ac:dyDescent="0.25"/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6.85546875" customWidth="1"/>
    <col min="2" max="2" width="6.7109375" customWidth="1"/>
    <col min="3" max="3" width="8.7109375" customWidth="1"/>
    <col min="4" max="4" width="7" customWidth="1"/>
    <col min="5" max="5" width="8.28515625" customWidth="1"/>
    <col min="6" max="6" width="9.5703125" customWidth="1"/>
    <col min="7" max="7" width="8.7109375" customWidth="1"/>
    <col min="8" max="8" width="46.85546875" customWidth="1"/>
    <col min="9" max="26" width="8.7109375" customWidth="1"/>
  </cols>
  <sheetData>
    <row r="1" spans="1:8" ht="45" x14ac:dyDescent="0.25">
      <c r="A1" s="35" t="s">
        <v>64</v>
      </c>
      <c r="B1" s="35" t="s">
        <v>41</v>
      </c>
      <c r="C1" s="35" t="s">
        <v>42</v>
      </c>
      <c r="D1" s="35" t="s">
        <v>43</v>
      </c>
      <c r="E1" s="35" t="s">
        <v>44</v>
      </c>
      <c r="F1" s="35" t="s">
        <v>47</v>
      </c>
      <c r="G1" s="36" t="s">
        <v>48</v>
      </c>
      <c r="H1" s="35" t="s">
        <v>17</v>
      </c>
    </row>
    <row r="2" spans="1:8" x14ac:dyDescent="0.25">
      <c r="A2" s="28">
        <v>45404</v>
      </c>
      <c r="B2" s="29">
        <v>0.49861111111111112</v>
      </c>
      <c r="C2" s="7">
        <v>15</v>
      </c>
      <c r="D2" s="7" t="s">
        <v>50</v>
      </c>
      <c r="E2" s="7"/>
      <c r="F2" s="7"/>
      <c r="G2" s="7"/>
      <c r="H2" s="31"/>
    </row>
    <row r="3" spans="1:8" x14ac:dyDescent="0.25">
      <c r="A3" s="28">
        <v>45405</v>
      </c>
      <c r="B3" s="29">
        <v>0.37916666666666665</v>
      </c>
      <c r="C3" s="7" t="e">
        <f>IF(ISBLANK(D3)," -- ", _xlfn.CONCAT(LEFT(D3,LEN(D3)-2),":",RIGHT(D3,2)))</f>
        <v>#VALUE!</v>
      </c>
      <c r="D3" s="7" t="s">
        <v>50</v>
      </c>
      <c r="E3" s="7"/>
      <c r="F3" s="7"/>
      <c r="G3" s="7"/>
      <c r="H3" s="32"/>
    </row>
    <row r="4" spans="1:8" x14ac:dyDescent="0.25">
      <c r="A4" s="7"/>
      <c r="B4" s="29">
        <v>0.64930555555555558</v>
      </c>
      <c r="C4" s="7" t="e">
        <f t="shared" ref="C4:C19" si="0">IF(ISBLANK(D4)," -- ", _xlfn.CONCAT(LEFT(D4,LEN(D4)-2),":",RIGHT(D4,2)))</f>
        <v>#VALUE!</v>
      </c>
      <c r="D4" s="7" t="s">
        <v>50</v>
      </c>
      <c r="E4" s="7"/>
      <c r="F4" s="7"/>
      <c r="G4" s="33"/>
      <c r="H4" s="32"/>
    </row>
    <row r="5" spans="1:8" x14ac:dyDescent="0.25">
      <c r="A5" s="7"/>
      <c r="B5" s="29">
        <v>0.76597222222222228</v>
      </c>
      <c r="C5" s="7" t="str">
        <f t="shared" si="0"/>
        <v>:No</v>
      </c>
      <c r="D5" s="7" t="s">
        <v>79</v>
      </c>
      <c r="E5" s="7" t="s">
        <v>80</v>
      </c>
      <c r="F5" s="7" t="s">
        <v>50</v>
      </c>
      <c r="G5" s="7" t="s">
        <v>50</v>
      </c>
      <c r="H5" s="32" t="s">
        <v>137</v>
      </c>
    </row>
    <row r="6" spans="1:8" ht="30" x14ac:dyDescent="0.25">
      <c r="A6" s="28">
        <v>45406</v>
      </c>
      <c r="B6" s="29">
        <v>0.45208333333333334</v>
      </c>
      <c r="C6" s="7" t="str">
        <f t="shared" si="0"/>
        <v>:Eh</v>
      </c>
      <c r="D6" s="7" t="s">
        <v>54</v>
      </c>
      <c r="E6" s="7" t="s">
        <v>54</v>
      </c>
      <c r="F6" s="7" t="s">
        <v>50</v>
      </c>
      <c r="G6" s="7" t="s">
        <v>124</v>
      </c>
      <c r="H6" s="32" t="s">
        <v>138</v>
      </c>
    </row>
    <row r="7" spans="1:8" x14ac:dyDescent="0.25">
      <c r="A7" s="7"/>
      <c r="B7" s="29">
        <v>0.93333333333333335</v>
      </c>
      <c r="C7" s="7" t="e">
        <f t="shared" si="0"/>
        <v>#VALUE!</v>
      </c>
      <c r="D7" s="7" t="s">
        <v>50</v>
      </c>
      <c r="E7" s="7"/>
      <c r="F7" s="7"/>
      <c r="G7" s="7"/>
      <c r="H7" s="32"/>
    </row>
    <row r="8" spans="1:8" x14ac:dyDescent="0.25">
      <c r="A8" s="28">
        <v>45407</v>
      </c>
      <c r="B8" s="29">
        <v>0.50069444444444444</v>
      </c>
      <c r="C8" s="7" t="e">
        <f t="shared" si="0"/>
        <v>#VALUE!</v>
      </c>
      <c r="D8" s="7" t="s">
        <v>50</v>
      </c>
      <c r="E8" s="7"/>
      <c r="F8" s="7"/>
      <c r="G8" s="7"/>
      <c r="H8" s="32"/>
    </row>
    <row r="9" spans="1:8" ht="45" x14ac:dyDescent="0.25">
      <c r="A9" s="7"/>
      <c r="B9" s="29">
        <v>0.5708333333333333</v>
      </c>
      <c r="C9" s="7" t="str">
        <f t="shared" si="0"/>
        <v>:Eh</v>
      </c>
      <c r="D9" s="7" t="s">
        <v>54</v>
      </c>
      <c r="E9" s="7" t="s">
        <v>54</v>
      </c>
      <c r="F9" s="7" t="s">
        <v>50</v>
      </c>
      <c r="G9" s="7" t="s">
        <v>50</v>
      </c>
      <c r="H9" s="32" t="s">
        <v>139</v>
      </c>
    </row>
    <row r="10" spans="1:8" x14ac:dyDescent="0.25">
      <c r="A10" s="7"/>
      <c r="B10" s="29">
        <v>0.90069444444444446</v>
      </c>
      <c r="C10" s="7" t="e">
        <f t="shared" si="0"/>
        <v>#VALUE!</v>
      </c>
      <c r="D10" s="7" t="s">
        <v>50</v>
      </c>
      <c r="E10" s="7"/>
      <c r="F10" s="7"/>
      <c r="G10" s="7"/>
      <c r="H10" s="32"/>
    </row>
    <row r="11" spans="1:8" ht="30" x14ac:dyDescent="0.25">
      <c r="A11" s="28">
        <v>45408</v>
      </c>
      <c r="B11" s="29">
        <v>0.63194444444444442</v>
      </c>
      <c r="C11" s="7" t="str">
        <f t="shared" si="0"/>
        <v>Ye:s?</v>
      </c>
      <c r="D11" s="7" t="s">
        <v>140</v>
      </c>
      <c r="E11" s="7" t="s">
        <v>50</v>
      </c>
      <c r="F11" s="7" t="s">
        <v>132</v>
      </c>
      <c r="G11" s="7" t="s">
        <v>50</v>
      </c>
      <c r="H11" s="32" t="s">
        <v>141</v>
      </c>
    </row>
    <row r="12" spans="1:8" x14ac:dyDescent="0.25">
      <c r="A12" s="7"/>
      <c r="B12" s="29">
        <v>0.97152777777777777</v>
      </c>
      <c r="C12" s="7" t="e">
        <f t="shared" si="0"/>
        <v>#VALUE!</v>
      </c>
      <c r="D12" s="7" t="s">
        <v>50</v>
      </c>
      <c r="E12" s="7"/>
      <c r="F12" s="7"/>
      <c r="G12" s="7"/>
      <c r="H12" s="32"/>
    </row>
    <row r="13" spans="1:8" x14ac:dyDescent="0.25">
      <c r="A13" s="28">
        <v>45409</v>
      </c>
      <c r="B13" s="29">
        <v>0.43402777777777779</v>
      </c>
      <c r="C13" s="7" t="e">
        <f t="shared" si="0"/>
        <v>#VALUE!</v>
      </c>
      <c r="D13" s="7" t="s">
        <v>50</v>
      </c>
      <c r="E13" s="7"/>
      <c r="F13" s="7"/>
      <c r="G13" s="7"/>
      <c r="H13" s="32"/>
    </row>
    <row r="14" spans="1:8" x14ac:dyDescent="0.25">
      <c r="A14" s="7"/>
      <c r="B14" s="7"/>
      <c r="C14" s="7" t="str">
        <f t="shared" si="0"/>
        <v xml:space="preserve"> -- </v>
      </c>
      <c r="D14" s="7"/>
      <c r="E14" s="7"/>
      <c r="F14" s="7"/>
      <c r="G14" s="7"/>
      <c r="H14" s="32"/>
    </row>
    <row r="15" spans="1:8" x14ac:dyDescent="0.25">
      <c r="A15" s="7"/>
      <c r="B15" s="7"/>
      <c r="C15" s="7" t="str">
        <f t="shared" si="0"/>
        <v xml:space="preserve"> -- </v>
      </c>
      <c r="D15" s="7"/>
      <c r="E15" s="7"/>
      <c r="F15" s="7"/>
      <c r="G15" s="7"/>
      <c r="H15" s="32"/>
    </row>
    <row r="16" spans="1:8" x14ac:dyDescent="0.25">
      <c r="A16" s="7"/>
      <c r="B16" s="7"/>
      <c r="C16" s="7" t="str">
        <f t="shared" si="0"/>
        <v xml:space="preserve"> -- </v>
      </c>
      <c r="D16" s="7"/>
      <c r="E16" s="7"/>
      <c r="F16" s="7"/>
      <c r="G16" s="7"/>
      <c r="H16" s="32"/>
    </row>
    <row r="17" spans="1:8" x14ac:dyDescent="0.25">
      <c r="A17" s="7"/>
      <c r="B17" s="7"/>
      <c r="C17" s="7" t="str">
        <f t="shared" si="0"/>
        <v xml:space="preserve"> -- </v>
      </c>
      <c r="D17" s="7"/>
      <c r="E17" s="7"/>
      <c r="F17" s="7"/>
      <c r="G17" s="7"/>
      <c r="H17" s="32"/>
    </row>
    <row r="18" spans="1:8" x14ac:dyDescent="0.25">
      <c r="A18" s="7"/>
      <c r="B18" s="7"/>
      <c r="C18" s="7" t="str">
        <f t="shared" si="0"/>
        <v xml:space="preserve"> -- </v>
      </c>
      <c r="D18" s="7"/>
      <c r="E18" s="7"/>
      <c r="F18" s="7"/>
      <c r="G18" s="7"/>
      <c r="H18" s="32"/>
    </row>
    <row r="19" spans="1:8" ht="15" customHeight="1" x14ac:dyDescent="0.25">
      <c r="C19" s="7" t="str">
        <f t="shared" si="0"/>
        <v xml:space="preserve"> -- </v>
      </c>
    </row>
    <row r="21" spans="1:8" ht="15.75" customHeight="1" x14ac:dyDescent="0.25"/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6.85546875" customWidth="1"/>
    <col min="2" max="2" width="6.7109375" customWidth="1"/>
    <col min="3" max="3" width="8.7109375" customWidth="1"/>
    <col min="4" max="4" width="7" customWidth="1"/>
    <col min="5" max="5" width="8.28515625" customWidth="1"/>
    <col min="6" max="6" width="9.5703125" customWidth="1"/>
    <col min="7" max="7" width="8.7109375" customWidth="1"/>
    <col min="8" max="8" width="46.85546875" customWidth="1"/>
    <col min="9" max="26" width="8.7109375" customWidth="1"/>
  </cols>
  <sheetData>
    <row r="1" spans="1:8" ht="45" x14ac:dyDescent="0.25">
      <c r="A1" s="35" t="s">
        <v>64</v>
      </c>
      <c r="B1" s="35" t="s">
        <v>41</v>
      </c>
      <c r="C1" s="35" t="s">
        <v>42</v>
      </c>
      <c r="D1" s="35" t="s">
        <v>43</v>
      </c>
      <c r="E1" s="35" t="s">
        <v>44</v>
      </c>
      <c r="F1" s="35" t="s">
        <v>47</v>
      </c>
      <c r="G1" s="36" t="s">
        <v>48</v>
      </c>
      <c r="H1" s="35" t="s">
        <v>17</v>
      </c>
    </row>
    <row r="2" spans="1:8" x14ac:dyDescent="0.25">
      <c r="A2" s="28">
        <v>45404</v>
      </c>
      <c r="B2" s="29">
        <v>0.49930555555555556</v>
      </c>
      <c r="C2" s="7">
        <v>16</v>
      </c>
      <c r="D2" s="7" t="s">
        <v>50</v>
      </c>
      <c r="E2" s="7" t="s">
        <v>50</v>
      </c>
      <c r="F2" s="7" t="s">
        <v>50</v>
      </c>
      <c r="G2" s="7" t="s">
        <v>50</v>
      </c>
      <c r="H2" s="31"/>
    </row>
    <row r="3" spans="1:8" x14ac:dyDescent="0.25">
      <c r="A3" s="28">
        <v>45405</v>
      </c>
      <c r="B3" s="29">
        <v>0.41736111111111113</v>
      </c>
      <c r="C3" s="7" t="str">
        <f>IF(ISBLANK(D3)," -- ", _xlfn.CONCAT(LEFT(D3,LEN(D3)-2),":",RIGHT(D3,2)))</f>
        <v>Most:ly</v>
      </c>
      <c r="D3" s="7" t="s">
        <v>96</v>
      </c>
      <c r="E3" s="7" t="s">
        <v>54</v>
      </c>
      <c r="F3" s="7"/>
      <c r="G3" s="7"/>
      <c r="H3" s="32" t="s">
        <v>142</v>
      </c>
    </row>
    <row r="4" spans="1:8" ht="60" x14ac:dyDescent="0.25">
      <c r="A4" s="7"/>
      <c r="B4" s="29">
        <v>0.52986111111111112</v>
      </c>
      <c r="C4" s="7" t="e">
        <f t="shared" ref="C4:C19" si="0">IF(ISBLANK(D4)," -- ", _xlfn.CONCAT(LEFT(D4,LEN(D4)-2),":",RIGHT(D4,2)))</f>
        <v>#VALUE!</v>
      </c>
      <c r="D4" s="7" t="s">
        <v>50</v>
      </c>
      <c r="E4" s="7" t="s">
        <v>143</v>
      </c>
      <c r="F4" s="7" t="s">
        <v>50</v>
      </c>
      <c r="G4" s="33" t="s">
        <v>50</v>
      </c>
      <c r="H4" s="32" t="s">
        <v>144</v>
      </c>
    </row>
    <row r="5" spans="1:8" x14ac:dyDescent="0.25">
      <c r="A5" s="7"/>
      <c r="B5" s="29">
        <v>0.76458333333333328</v>
      </c>
      <c r="C5" s="7" t="e">
        <f t="shared" si="0"/>
        <v>#VALUE!</v>
      </c>
      <c r="D5" s="7" t="s">
        <v>50</v>
      </c>
      <c r="E5" s="7"/>
      <c r="F5" s="7"/>
      <c r="G5" s="7"/>
      <c r="H5" s="32"/>
    </row>
    <row r="6" spans="1:8" x14ac:dyDescent="0.25">
      <c r="A6" s="28">
        <v>45406</v>
      </c>
      <c r="B6" s="29">
        <v>0.48819444444444443</v>
      </c>
      <c r="C6" s="7" t="str">
        <f t="shared" si="0"/>
        <v>:No</v>
      </c>
      <c r="D6" s="7" t="s">
        <v>79</v>
      </c>
      <c r="E6" s="7" t="s">
        <v>50</v>
      </c>
      <c r="F6" s="7" t="s">
        <v>94</v>
      </c>
      <c r="G6" s="7" t="s">
        <v>50</v>
      </c>
      <c r="H6" s="32"/>
    </row>
    <row r="7" spans="1:8" x14ac:dyDescent="0.25">
      <c r="A7" s="7"/>
      <c r="B7" s="29">
        <v>0.88888888888888884</v>
      </c>
      <c r="C7" s="7" t="e">
        <f t="shared" si="0"/>
        <v>#VALUE!</v>
      </c>
      <c r="D7" s="7" t="s">
        <v>50</v>
      </c>
      <c r="E7" s="7"/>
      <c r="F7" s="7"/>
      <c r="G7" s="7"/>
      <c r="H7" s="32"/>
    </row>
    <row r="8" spans="1:8" x14ac:dyDescent="0.25">
      <c r="A8" s="28">
        <v>45407</v>
      </c>
      <c r="B8" s="29">
        <v>0.42569444444444443</v>
      </c>
      <c r="C8" s="7" t="e">
        <f t="shared" si="0"/>
        <v>#VALUE!</v>
      </c>
      <c r="D8" s="7" t="s">
        <v>50</v>
      </c>
      <c r="E8" s="7"/>
      <c r="F8" s="7"/>
      <c r="G8" s="7"/>
      <c r="H8" s="32"/>
    </row>
    <row r="9" spans="1:8" x14ac:dyDescent="0.25">
      <c r="A9" s="7"/>
      <c r="B9" s="29">
        <v>0.52986111111111112</v>
      </c>
      <c r="C9" s="7" t="e">
        <f t="shared" si="0"/>
        <v>#VALUE!</v>
      </c>
      <c r="D9" s="7" t="s">
        <v>50</v>
      </c>
      <c r="E9" s="7"/>
      <c r="F9" s="7"/>
      <c r="G9" s="7"/>
      <c r="H9" s="32"/>
    </row>
    <row r="10" spans="1:8" x14ac:dyDescent="0.25">
      <c r="A10" s="7"/>
      <c r="B10" s="29">
        <v>0.83333333333333337</v>
      </c>
      <c r="C10" s="7" t="e">
        <f t="shared" si="0"/>
        <v>#VALUE!</v>
      </c>
      <c r="D10" s="7" t="s">
        <v>50</v>
      </c>
      <c r="E10" s="7"/>
      <c r="F10" s="7"/>
      <c r="G10" s="7"/>
      <c r="H10" s="32"/>
    </row>
    <row r="11" spans="1:8" x14ac:dyDescent="0.25">
      <c r="A11" s="28">
        <v>45408</v>
      </c>
      <c r="B11" s="29">
        <v>0.50486111111111109</v>
      </c>
      <c r="C11" s="7" t="e">
        <f t="shared" si="0"/>
        <v>#VALUE!</v>
      </c>
      <c r="D11" s="7" t="s">
        <v>50</v>
      </c>
      <c r="E11" s="7"/>
      <c r="F11" s="7"/>
      <c r="G11" s="7"/>
      <c r="H11" s="32"/>
    </row>
    <row r="12" spans="1:8" x14ac:dyDescent="0.25">
      <c r="A12" s="7"/>
      <c r="B12" s="29">
        <v>0.85972222222222228</v>
      </c>
      <c r="C12" s="7" t="e">
        <f t="shared" si="0"/>
        <v>#VALUE!</v>
      </c>
      <c r="D12" s="7" t="s">
        <v>50</v>
      </c>
      <c r="E12" s="7"/>
      <c r="F12" s="7"/>
      <c r="G12" s="7"/>
      <c r="H12" s="32"/>
    </row>
    <row r="13" spans="1:8" x14ac:dyDescent="0.25">
      <c r="A13" s="7"/>
      <c r="B13" s="7"/>
      <c r="C13" s="7" t="str">
        <f t="shared" si="0"/>
        <v xml:space="preserve"> -- </v>
      </c>
      <c r="D13" s="7"/>
      <c r="E13" s="7"/>
      <c r="F13" s="7"/>
      <c r="G13" s="7"/>
      <c r="H13" s="32"/>
    </row>
    <row r="14" spans="1:8" x14ac:dyDescent="0.25">
      <c r="A14" s="7"/>
      <c r="B14" s="7"/>
      <c r="C14" s="7" t="str">
        <f t="shared" si="0"/>
        <v xml:space="preserve"> -- </v>
      </c>
      <c r="D14" s="7"/>
      <c r="E14" s="7"/>
      <c r="F14" s="7"/>
      <c r="G14" s="7"/>
      <c r="H14" s="32"/>
    </row>
    <row r="15" spans="1:8" x14ac:dyDescent="0.25">
      <c r="A15" s="7"/>
      <c r="B15" s="7"/>
      <c r="C15" s="7" t="str">
        <f t="shared" si="0"/>
        <v xml:space="preserve"> -- </v>
      </c>
      <c r="D15" s="7"/>
      <c r="E15" s="7"/>
      <c r="F15" s="7"/>
      <c r="G15" s="7"/>
      <c r="H15" s="32"/>
    </row>
    <row r="16" spans="1:8" x14ac:dyDescent="0.25">
      <c r="A16" s="7"/>
      <c r="B16" s="7"/>
      <c r="C16" s="7" t="str">
        <f t="shared" si="0"/>
        <v xml:space="preserve"> -- </v>
      </c>
      <c r="D16" s="7"/>
      <c r="E16" s="7"/>
      <c r="F16" s="7"/>
      <c r="G16" s="7"/>
      <c r="H16" s="32"/>
    </row>
    <row r="17" spans="1:8" x14ac:dyDescent="0.25">
      <c r="A17" s="7"/>
      <c r="B17" s="7"/>
      <c r="C17" s="7" t="str">
        <f t="shared" si="0"/>
        <v xml:space="preserve"> -- </v>
      </c>
      <c r="D17" s="7"/>
      <c r="E17" s="7"/>
      <c r="F17" s="7"/>
      <c r="G17" s="7"/>
      <c r="H17" s="32"/>
    </row>
    <row r="18" spans="1:8" x14ac:dyDescent="0.25">
      <c r="A18" s="7"/>
      <c r="B18" s="7"/>
      <c r="C18" s="7" t="str">
        <f t="shared" si="0"/>
        <v xml:space="preserve"> -- </v>
      </c>
      <c r="D18" s="7"/>
      <c r="E18" s="7"/>
      <c r="F18" s="7"/>
      <c r="G18" s="7"/>
      <c r="H18" s="32"/>
    </row>
    <row r="19" spans="1:8" ht="15" customHeight="1" x14ac:dyDescent="0.25">
      <c r="C19" s="7" t="str">
        <f t="shared" si="0"/>
        <v xml:space="preserve"> -- </v>
      </c>
    </row>
    <row r="21" spans="1:8" ht="15.75" customHeight="1" x14ac:dyDescent="0.25"/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2" width="6.85546875" customWidth="1"/>
    <col min="3" max="3" width="6.7109375" customWidth="1"/>
    <col min="4" max="4" width="8.7109375" customWidth="1"/>
    <col min="5" max="5" width="7" customWidth="1"/>
    <col min="6" max="6" width="8.28515625" customWidth="1"/>
    <col min="7" max="7" width="9.5703125" customWidth="1"/>
    <col min="8" max="8" width="8.7109375" customWidth="1"/>
    <col min="9" max="9" width="46.85546875" customWidth="1"/>
    <col min="10" max="26" width="8.7109375" customWidth="1"/>
  </cols>
  <sheetData>
    <row r="1" spans="1:9" ht="45" x14ac:dyDescent="0.25">
      <c r="A1" s="35" t="s">
        <v>64</v>
      </c>
      <c r="B1" s="35"/>
      <c r="C1" s="35" t="s">
        <v>41</v>
      </c>
      <c r="D1" s="35" t="s">
        <v>42</v>
      </c>
      <c r="E1" s="35" t="s">
        <v>43</v>
      </c>
      <c r="F1" s="35" t="s">
        <v>44</v>
      </c>
      <c r="G1" s="35" t="s">
        <v>47</v>
      </c>
      <c r="H1" s="36" t="s">
        <v>48</v>
      </c>
      <c r="I1" s="35" t="s">
        <v>17</v>
      </c>
    </row>
    <row r="2" spans="1:9" ht="30" x14ac:dyDescent="0.25">
      <c r="A2" s="38">
        <v>45404</v>
      </c>
      <c r="B2" s="38" t="s">
        <v>49</v>
      </c>
      <c r="C2" s="39">
        <v>0.49930555555555556</v>
      </c>
      <c r="D2" s="40">
        <v>11</v>
      </c>
      <c r="E2" s="30" t="s">
        <v>96</v>
      </c>
      <c r="F2" s="30"/>
      <c r="G2" s="30"/>
      <c r="H2" s="30" t="s">
        <v>124</v>
      </c>
      <c r="I2" s="31" t="s">
        <v>145</v>
      </c>
    </row>
    <row r="3" spans="1:9" ht="30" x14ac:dyDescent="0.25">
      <c r="A3" s="28"/>
      <c r="B3" s="28"/>
      <c r="C3" s="29" t="str">
        <f>IF(ISBLANK(D3)," -- ", _xlfn.CONCAT(LEFT(D3,LEN(D3)-2),":",RIGHT(D3,2)))</f>
        <v>:22</v>
      </c>
      <c r="D3" s="4">
        <v>22</v>
      </c>
      <c r="E3" s="7" t="s">
        <v>79</v>
      </c>
      <c r="F3" s="7" t="s">
        <v>50</v>
      </c>
      <c r="G3" s="7" t="s">
        <v>84</v>
      </c>
      <c r="H3" s="7" t="s">
        <v>50</v>
      </c>
      <c r="I3" s="32" t="s">
        <v>146</v>
      </c>
    </row>
    <row r="4" spans="1:9" x14ac:dyDescent="0.25">
      <c r="A4" s="28">
        <v>45405</v>
      </c>
      <c r="B4" s="28"/>
      <c r="C4" s="29" t="e">
        <f t="shared" ref="C4:C19" si="0">IF(ISBLANK(D4)," -- ", _xlfn.CONCAT(LEFT(D4,LEN(D4)-2),":",RIGHT(D4,2)))</f>
        <v>#VALUE!</v>
      </c>
      <c r="D4" s="4">
        <v>4</v>
      </c>
      <c r="E4" s="7" t="s">
        <v>50</v>
      </c>
      <c r="F4" s="7"/>
      <c r="G4" s="7"/>
      <c r="H4" s="7"/>
      <c r="I4" s="32"/>
    </row>
    <row r="5" spans="1:9" x14ac:dyDescent="0.25">
      <c r="A5" s="7"/>
      <c r="B5" s="7"/>
      <c r="C5" s="29" t="e">
        <f t="shared" si="0"/>
        <v>#VALUE!</v>
      </c>
      <c r="D5" s="4">
        <v>7</v>
      </c>
      <c r="E5" s="7" t="s">
        <v>50</v>
      </c>
      <c r="F5" s="7"/>
      <c r="G5" s="7"/>
      <c r="H5" s="7"/>
      <c r="I5" s="32"/>
    </row>
    <row r="6" spans="1:9" x14ac:dyDescent="0.25">
      <c r="A6" s="28"/>
      <c r="B6" s="28"/>
      <c r="C6" s="29" t="str">
        <f t="shared" si="0"/>
        <v>:20</v>
      </c>
      <c r="D6" s="4">
        <v>20</v>
      </c>
      <c r="E6" s="7" t="s">
        <v>50</v>
      </c>
      <c r="F6" s="7"/>
      <c r="G6" s="7"/>
      <c r="H6" s="7"/>
      <c r="I6" s="32"/>
    </row>
    <row r="7" spans="1:9" x14ac:dyDescent="0.25">
      <c r="A7" s="28">
        <v>45406</v>
      </c>
      <c r="B7" s="28"/>
      <c r="C7" s="29" t="e">
        <f t="shared" si="0"/>
        <v>#VALUE!</v>
      </c>
      <c r="D7" s="4">
        <v>6</v>
      </c>
      <c r="E7" s="7" t="s">
        <v>50</v>
      </c>
      <c r="F7" s="7"/>
      <c r="G7" s="7"/>
      <c r="H7" s="7"/>
      <c r="I7" s="32"/>
    </row>
    <row r="8" spans="1:9" ht="30" x14ac:dyDescent="0.25">
      <c r="A8" s="28"/>
      <c r="B8" s="28"/>
      <c r="C8" s="29" t="str">
        <f t="shared" si="0"/>
        <v>:13</v>
      </c>
      <c r="D8" s="4">
        <v>13</v>
      </c>
      <c r="E8" s="7" t="s">
        <v>96</v>
      </c>
      <c r="F8" s="7" t="s">
        <v>54</v>
      </c>
      <c r="G8" s="7" t="s">
        <v>50</v>
      </c>
      <c r="H8" s="7"/>
      <c r="I8" s="32" t="s">
        <v>147</v>
      </c>
    </row>
    <row r="9" spans="1:9" ht="45" x14ac:dyDescent="0.25">
      <c r="A9" s="7"/>
      <c r="B9" s="7"/>
      <c r="C9" s="29" t="str">
        <f t="shared" si="0"/>
        <v>:22</v>
      </c>
      <c r="D9" s="4">
        <v>22</v>
      </c>
      <c r="E9" s="7" t="s">
        <v>79</v>
      </c>
      <c r="F9" s="7" t="s">
        <v>50</v>
      </c>
      <c r="G9" s="7" t="s">
        <v>79</v>
      </c>
      <c r="H9" s="7" t="s">
        <v>50</v>
      </c>
      <c r="I9" s="32" t="s">
        <v>148</v>
      </c>
    </row>
    <row r="10" spans="1:9" ht="30" x14ac:dyDescent="0.25">
      <c r="A10" s="28">
        <v>45407</v>
      </c>
      <c r="B10" s="28"/>
      <c r="C10" s="29" t="str">
        <f t="shared" si="0"/>
        <v>:19</v>
      </c>
      <c r="D10" s="4">
        <v>19</v>
      </c>
      <c r="E10" s="7" t="s">
        <v>96</v>
      </c>
      <c r="F10" s="7" t="s">
        <v>54</v>
      </c>
      <c r="G10" s="7" t="s">
        <v>50</v>
      </c>
      <c r="H10" s="7" t="s">
        <v>50</v>
      </c>
      <c r="I10" s="32" t="s">
        <v>149</v>
      </c>
    </row>
    <row r="11" spans="1:9" x14ac:dyDescent="0.25">
      <c r="A11" s="28"/>
      <c r="B11" s="28"/>
      <c r="C11" s="29" t="str">
        <f t="shared" si="0"/>
        <v xml:space="preserve"> -- </v>
      </c>
      <c r="D11" s="4"/>
      <c r="E11" s="7"/>
      <c r="F11" s="7"/>
      <c r="G11" s="7"/>
      <c r="H11" s="7"/>
      <c r="I11" s="32" t="s">
        <v>150</v>
      </c>
    </row>
    <row r="12" spans="1:9" x14ac:dyDescent="0.25">
      <c r="A12" s="7"/>
      <c r="B12" s="7"/>
      <c r="C12" s="29" t="str">
        <f t="shared" si="0"/>
        <v xml:space="preserve"> -- </v>
      </c>
      <c r="D12" s="4"/>
      <c r="E12" s="7"/>
      <c r="F12" s="7"/>
      <c r="G12" s="7"/>
      <c r="H12" s="7"/>
      <c r="I12" s="32"/>
    </row>
    <row r="13" spans="1:9" x14ac:dyDescent="0.25">
      <c r="A13" s="7"/>
      <c r="B13" s="7"/>
      <c r="C13" s="29" t="str">
        <f t="shared" si="0"/>
        <v xml:space="preserve"> -- </v>
      </c>
      <c r="D13" s="4"/>
      <c r="E13" s="7"/>
      <c r="F13" s="7"/>
      <c r="G13" s="7"/>
      <c r="H13" s="7"/>
      <c r="I13" s="32"/>
    </row>
    <row r="14" spans="1:9" x14ac:dyDescent="0.25">
      <c r="A14" s="7"/>
      <c r="B14" s="7"/>
      <c r="C14" s="29" t="str">
        <f t="shared" si="0"/>
        <v xml:space="preserve"> -- </v>
      </c>
      <c r="D14" s="4"/>
      <c r="E14" s="7"/>
      <c r="F14" s="7"/>
      <c r="G14" s="7"/>
      <c r="H14" s="7"/>
      <c r="I14" s="32"/>
    </row>
    <row r="15" spans="1:9" x14ac:dyDescent="0.25">
      <c r="A15" s="7"/>
      <c r="B15" s="7"/>
      <c r="C15" s="29" t="str">
        <f t="shared" si="0"/>
        <v xml:space="preserve"> -- </v>
      </c>
      <c r="D15" s="4"/>
      <c r="E15" s="7"/>
      <c r="F15" s="7"/>
      <c r="G15" s="7"/>
      <c r="H15" s="7"/>
      <c r="I15" s="32"/>
    </row>
    <row r="16" spans="1:9" x14ac:dyDescent="0.25">
      <c r="A16" s="7"/>
      <c r="B16" s="7"/>
      <c r="C16" s="29" t="str">
        <f t="shared" si="0"/>
        <v xml:space="preserve"> -- </v>
      </c>
      <c r="D16" s="4"/>
      <c r="E16" s="7"/>
      <c r="F16" s="7"/>
      <c r="G16" s="7"/>
      <c r="H16" s="7"/>
      <c r="I16" s="32"/>
    </row>
    <row r="17" spans="1:9" x14ac:dyDescent="0.25">
      <c r="A17" s="7"/>
      <c r="B17" s="7"/>
      <c r="C17" s="29" t="str">
        <f t="shared" si="0"/>
        <v xml:space="preserve"> -- </v>
      </c>
      <c r="D17" s="4"/>
      <c r="E17" s="7"/>
      <c r="F17" s="7"/>
      <c r="G17" s="7"/>
      <c r="H17" s="7"/>
      <c r="I17" s="32"/>
    </row>
    <row r="18" spans="1:9" x14ac:dyDescent="0.25">
      <c r="A18" s="7"/>
      <c r="B18" s="7"/>
      <c r="C18" s="29" t="str">
        <f t="shared" si="0"/>
        <v xml:space="preserve"> -- </v>
      </c>
      <c r="D18" s="4"/>
      <c r="E18" s="7"/>
      <c r="F18" s="7"/>
      <c r="G18" s="7"/>
      <c r="H18" s="7"/>
      <c r="I18" s="32"/>
    </row>
    <row r="19" spans="1:9" ht="15" customHeight="1" x14ac:dyDescent="0.25">
      <c r="C19" s="29" t="str">
        <f t="shared" si="0"/>
        <v xml:space="preserve"> -- </v>
      </c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5:G22"/>
  <sheetViews>
    <sheetView workbookViewId="0">
      <selection activeCell="B19" sqref="B19"/>
    </sheetView>
  </sheetViews>
  <sheetFormatPr defaultColWidth="14.42578125" defaultRowHeight="15" customHeight="1" x14ac:dyDescent="0.25"/>
  <cols>
    <col min="2" max="2" width="10.42578125" customWidth="1"/>
    <col min="3" max="3" width="7.140625" customWidth="1"/>
    <col min="4" max="4" width="7.28515625" customWidth="1"/>
    <col min="5" max="5" width="8.85546875" customWidth="1"/>
    <col min="6" max="6" width="4.7109375" customWidth="1"/>
    <col min="7" max="7" width="6.28515625" customWidth="1"/>
  </cols>
  <sheetData>
    <row r="5" spans="2:7" x14ac:dyDescent="0.25">
      <c r="B5" s="49" t="s">
        <v>11</v>
      </c>
      <c r="C5" s="50"/>
      <c r="D5" s="50"/>
      <c r="E5" s="50"/>
      <c r="F5" s="50"/>
      <c r="G5" s="51"/>
    </row>
    <row r="6" spans="2:7" x14ac:dyDescent="0.25">
      <c r="B6" s="8" t="s">
        <v>12</v>
      </c>
      <c r="C6" s="9" t="s">
        <v>13</v>
      </c>
      <c r="D6" s="10" t="s">
        <v>14</v>
      </c>
      <c r="E6" s="11" t="s">
        <v>15</v>
      </c>
      <c r="F6" s="12" t="s">
        <v>16</v>
      </c>
      <c r="G6" s="8" t="s">
        <v>17</v>
      </c>
    </row>
    <row r="7" spans="2:7" x14ac:dyDescent="0.25">
      <c r="B7" s="13">
        <v>10001</v>
      </c>
      <c r="C7" s="14">
        <v>14</v>
      </c>
      <c r="D7" s="15">
        <v>11</v>
      </c>
      <c r="E7" s="16">
        <v>1</v>
      </c>
      <c r="F7" s="17">
        <v>0</v>
      </c>
      <c r="G7" s="13"/>
    </row>
    <row r="8" spans="2:7" x14ac:dyDescent="0.25">
      <c r="B8" s="18">
        <v>10002</v>
      </c>
      <c r="C8" s="19">
        <v>9</v>
      </c>
      <c r="D8" s="20">
        <v>6</v>
      </c>
      <c r="E8" s="21">
        <v>3</v>
      </c>
      <c r="F8" s="22">
        <v>0</v>
      </c>
      <c r="G8" s="18"/>
    </row>
    <row r="9" spans="2:7" x14ac:dyDescent="0.25">
      <c r="B9" s="13">
        <v>10003</v>
      </c>
      <c r="C9" s="19">
        <v>11</v>
      </c>
      <c r="D9" s="20">
        <v>8</v>
      </c>
      <c r="E9" s="21">
        <v>3</v>
      </c>
      <c r="F9" s="22">
        <v>1</v>
      </c>
      <c r="G9" s="18"/>
    </row>
    <row r="10" spans="2:7" x14ac:dyDescent="0.25">
      <c r="B10" s="18">
        <v>10004</v>
      </c>
      <c r="C10" s="19">
        <v>8</v>
      </c>
      <c r="D10" s="20">
        <v>4</v>
      </c>
      <c r="E10" s="21">
        <v>4</v>
      </c>
      <c r="F10" s="22">
        <v>5</v>
      </c>
      <c r="G10" s="18"/>
    </row>
    <row r="11" spans="2:7" ht="15" customHeight="1" x14ac:dyDescent="0.25">
      <c r="B11" s="13">
        <v>10005</v>
      </c>
      <c r="C11" s="14">
        <v>14</v>
      </c>
      <c r="D11" s="15">
        <v>11</v>
      </c>
      <c r="E11" s="16">
        <v>1</v>
      </c>
      <c r="F11" s="17">
        <v>0</v>
      </c>
      <c r="G11" s="13"/>
    </row>
    <row r="12" spans="2:7" ht="15" customHeight="1" x14ac:dyDescent="0.25">
      <c r="B12" s="18">
        <v>10006</v>
      </c>
      <c r="C12" s="19">
        <v>9</v>
      </c>
      <c r="D12" s="20">
        <v>6</v>
      </c>
      <c r="E12" s="21">
        <v>3</v>
      </c>
      <c r="F12" s="22">
        <v>0</v>
      </c>
      <c r="G12" s="18"/>
    </row>
    <row r="13" spans="2:7" ht="15" customHeight="1" x14ac:dyDescent="0.25">
      <c r="B13" s="18">
        <v>10007</v>
      </c>
      <c r="C13" s="19">
        <v>11</v>
      </c>
      <c r="D13" s="20">
        <v>8</v>
      </c>
      <c r="E13" s="21">
        <v>3</v>
      </c>
      <c r="F13" s="22">
        <v>1</v>
      </c>
      <c r="G13" s="18"/>
    </row>
    <row r="14" spans="2:7" ht="15" customHeight="1" x14ac:dyDescent="0.25">
      <c r="B14" s="18">
        <v>10008</v>
      </c>
      <c r="C14" s="19">
        <v>8</v>
      </c>
      <c r="D14" s="20">
        <v>4</v>
      </c>
      <c r="E14" s="21">
        <v>4</v>
      </c>
      <c r="F14" s="22">
        <v>5</v>
      </c>
      <c r="G14" s="18"/>
    </row>
    <row r="15" spans="2:7" ht="15" customHeight="1" x14ac:dyDescent="0.25">
      <c r="B15" s="13">
        <v>10009</v>
      </c>
      <c r="C15" s="14">
        <v>11</v>
      </c>
      <c r="D15" s="15">
        <v>8</v>
      </c>
      <c r="E15" s="16">
        <v>3</v>
      </c>
      <c r="F15" s="17">
        <v>1</v>
      </c>
      <c r="G15" s="13"/>
    </row>
    <row r="16" spans="2:7" ht="15" customHeight="1" x14ac:dyDescent="0.25">
      <c r="B16" s="18">
        <v>10010</v>
      </c>
      <c r="C16" s="19" t="s">
        <v>32</v>
      </c>
      <c r="D16" s="20"/>
      <c r="E16" s="21"/>
      <c r="F16" s="22"/>
      <c r="G16" s="18"/>
    </row>
    <row r="17" spans="2:7" ht="15" customHeight="1" x14ac:dyDescent="0.25">
      <c r="B17" s="18">
        <v>10011</v>
      </c>
      <c r="C17" s="19">
        <v>10</v>
      </c>
      <c r="D17" s="20">
        <v>7</v>
      </c>
      <c r="E17" s="21">
        <v>3</v>
      </c>
      <c r="F17" s="22">
        <v>1</v>
      </c>
      <c r="G17" s="18" t="s">
        <v>33</v>
      </c>
    </row>
    <row r="18" spans="2:7" ht="15" customHeight="1" x14ac:dyDescent="0.25">
      <c r="B18" s="18">
        <v>10012</v>
      </c>
      <c r="C18" s="19">
        <v>15</v>
      </c>
      <c r="D18" s="20">
        <v>15</v>
      </c>
      <c r="E18" s="21">
        <v>0</v>
      </c>
      <c r="F18" s="22">
        <v>0</v>
      </c>
      <c r="G18" s="18"/>
    </row>
    <row r="19" spans="2:7" ht="15" customHeight="1" x14ac:dyDescent="0.25">
      <c r="B19" s="13">
        <v>10013</v>
      </c>
      <c r="C19" s="14"/>
      <c r="D19" s="15"/>
      <c r="E19" s="16"/>
      <c r="F19" s="17"/>
      <c r="G19" s="13"/>
    </row>
    <row r="20" spans="2:7" ht="15" customHeight="1" x14ac:dyDescent="0.25">
      <c r="B20" s="18">
        <v>10014</v>
      </c>
      <c r="C20" s="19"/>
      <c r="D20" s="20"/>
      <c r="E20" s="21"/>
      <c r="F20" s="22"/>
      <c r="G20" s="18"/>
    </row>
    <row r="21" spans="2:7" ht="15" customHeight="1" x14ac:dyDescent="0.25">
      <c r="B21" s="18">
        <v>10015</v>
      </c>
      <c r="C21" s="19"/>
      <c r="D21" s="20"/>
      <c r="E21" s="21"/>
      <c r="F21" s="22"/>
      <c r="G21" s="18"/>
    </row>
    <row r="22" spans="2:7" ht="15" customHeight="1" x14ac:dyDescent="0.25">
      <c r="B22" s="18">
        <v>10016</v>
      </c>
      <c r="C22" s="19">
        <v>8</v>
      </c>
      <c r="D22" s="20">
        <v>5</v>
      </c>
      <c r="E22" s="21">
        <v>3</v>
      </c>
      <c r="F22" s="22">
        <v>0</v>
      </c>
      <c r="G22" s="18" t="s">
        <v>35</v>
      </c>
    </row>
  </sheetData>
  <mergeCells count="1">
    <mergeCell ref="B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33.140625" customWidth="1"/>
    <col min="8" max="26" width="8.7109375" customWidth="1"/>
  </cols>
  <sheetData>
    <row r="2" spans="2:7" ht="15" customHeight="1" x14ac:dyDescent="0.25">
      <c r="E2" s="52" t="s">
        <v>18</v>
      </c>
      <c r="F2" s="53"/>
      <c r="G2" s="54"/>
    </row>
    <row r="3" spans="2:7" ht="15" customHeight="1" x14ac:dyDescent="0.25">
      <c r="E3" s="8" t="s">
        <v>12</v>
      </c>
      <c r="F3" s="8" t="s">
        <v>19</v>
      </c>
      <c r="G3" s="8" t="s">
        <v>17</v>
      </c>
    </row>
    <row r="4" spans="2:7" ht="15" customHeight="1" x14ac:dyDescent="0.25">
      <c r="E4" s="13">
        <v>10001</v>
      </c>
      <c r="F4" s="20" t="s">
        <v>14</v>
      </c>
      <c r="G4" s="13" t="s">
        <v>20</v>
      </c>
    </row>
    <row r="5" spans="2:7" ht="15" customHeight="1" x14ac:dyDescent="0.25">
      <c r="E5" s="18">
        <v>10002</v>
      </c>
      <c r="F5" s="20" t="s">
        <v>14</v>
      </c>
      <c r="G5" s="18"/>
    </row>
    <row r="6" spans="2:7" ht="15" customHeight="1" x14ac:dyDescent="0.25">
      <c r="E6" s="18">
        <v>10003</v>
      </c>
      <c r="F6" s="20" t="s">
        <v>14</v>
      </c>
      <c r="G6" s="18"/>
    </row>
    <row r="7" spans="2:7" ht="15" customHeight="1" x14ac:dyDescent="0.25">
      <c r="E7" s="18">
        <v>10004</v>
      </c>
      <c r="F7" s="23" t="s">
        <v>15</v>
      </c>
      <c r="G7" s="18" t="s">
        <v>21</v>
      </c>
    </row>
    <row r="9" spans="2:7" ht="15" customHeight="1" x14ac:dyDescent="0.25">
      <c r="B9" s="49" t="s">
        <v>11</v>
      </c>
      <c r="C9" s="50"/>
      <c r="D9" s="50"/>
      <c r="E9" s="50"/>
      <c r="F9" s="50"/>
      <c r="G9" s="51"/>
    </row>
    <row r="10" spans="2:7" ht="15" customHeight="1" x14ac:dyDescent="0.25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 x14ac:dyDescent="0.25">
      <c r="B11" s="13">
        <v>10001</v>
      </c>
      <c r="C11" s="14"/>
      <c r="D11" s="15"/>
      <c r="E11" s="16"/>
      <c r="F11" s="17"/>
      <c r="G11" s="13"/>
    </row>
    <row r="12" spans="2:7" ht="15" customHeight="1" x14ac:dyDescent="0.25">
      <c r="B12" s="18">
        <v>10002</v>
      </c>
      <c r="C12" s="19"/>
      <c r="D12" s="20"/>
      <c r="E12" s="21"/>
      <c r="F12" s="22"/>
      <c r="G12" s="18"/>
    </row>
    <row r="13" spans="2:7" ht="15" customHeight="1" x14ac:dyDescent="0.25">
      <c r="B13" s="18">
        <v>10003</v>
      </c>
      <c r="C13" s="19"/>
      <c r="D13" s="20"/>
      <c r="E13" s="21"/>
      <c r="F13" s="22"/>
      <c r="G13" s="18"/>
    </row>
    <row r="14" spans="2:7" ht="15" customHeight="1" x14ac:dyDescent="0.25">
      <c r="B14" s="18">
        <v>10004</v>
      </c>
      <c r="C14" s="19"/>
      <c r="D14" s="20"/>
      <c r="E14" s="21"/>
      <c r="F14" s="22"/>
      <c r="G14" s="18"/>
    </row>
    <row r="16" spans="2:7" ht="15" customHeight="1" x14ac:dyDescent="0.25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 x14ac:dyDescent="0.25">
      <c r="D17" s="13">
        <v>10001</v>
      </c>
      <c r="E17" s="13" t="s">
        <v>24</v>
      </c>
      <c r="F17" s="13" t="s">
        <v>25</v>
      </c>
      <c r="G17" s="13"/>
    </row>
    <row r="18" spans="4:7" ht="15" customHeight="1" x14ac:dyDescent="0.25">
      <c r="D18" s="18">
        <v>10002</v>
      </c>
      <c r="E18" s="18" t="s">
        <v>26</v>
      </c>
      <c r="F18" s="18" t="s">
        <v>25</v>
      </c>
      <c r="G18" s="18"/>
    </row>
    <row r="19" spans="4:7" ht="15" customHeight="1" x14ac:dyDescent="0.25">
      <c r="D19" s="18">
        <v>10003</v>
      </c>
      <c r="E19" s="18" t="s">
        <v>26</v>
      </c>
      <c r="F19" s="18" t="s">
        <v>25</v>
      </c>
      <c r="G19" s="18"/>
    </row>
    <row r="20" spans="4:7" ht="15" customHeight="1" x14ac:dyDescent="0.25">
      <c r="D20" s="18">
        <v>10004</v>
      </c>
      <c r="E20" s="18" t="s">
        <v>26</v>
      </c>
      <c r="F20" s="18" t="s">
        <v>25</v>
      </c>
      <c r="G20" s="18"/>
    </row>
    <row r="21" spans="4:7" ht="15.75" customHeight="1" x14ac:dyDescent="0.25"/>
    <row r="22" spans="4:7" ht="15.75" customHeight="1" x14ac:dyDescent="0.25"/>
    <row r="23" spans="4:7" ht="15.75" customHeight="1" x14ac:dyDescent="0.25"/>
    <row r="24" spans="4:7" ht="15.75" customHeight="1" x14ac:dyDescent="0.25"/>
    <row r="25" spans="4:7" ht="15.75" customHeight="1" x14ac:dyDescent="0.25"/>
    <row r="26" spans="4:7" ht="15.75" customHeight="1" x14ac:dyDescent="0.25"/>
    <row r="27" spans="4:7" ht="15.75" customHeight="1" x14ac:dyDescent="0.25"/>
    <row r="28" spans="4:7" ht="15.75" customHeight="1" x14ac:dyDescent="0.25"/>
    <row r="29" spans="4:7" ht="15.75" customHeight="1" x14ac:dyDescent="0.25"/>
    <row r="30" spans="4:7" ht="15.75" customHeight="1" x14ac:dyDescent="0.25"/>
    <row r="31" spans="4:7" ht="15.75" customHeight="1" x14ac:dyDescent="0.25"/>
    <row r="32" spans="4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003"/>
  <sheetViews>
    <sheetView workbookViewId="0"/>
  </sheetViews>
  <sheetFormatPr defaultColWidth="14.42578125" defaultRowHeight="15" customHeight="1" x14ac:dyDescent="0.25"/>
  <cols>
    <col min="1" max="1" width="10" customWidth="1"/>
    <col min="2" max="2" width="6" customWidth="1"/>
    <col min="3" max="3" width="7.140625" customWidth="1"/>
    <col min="4" max="4" width="7.42578125" customWidth="1"/>
    <col min="5" max="5" width="8.85546875" customWidth="1"/>
    <col min="6" max="6" width="10" customWidth="1"/>
    <col min="7" max="7" width="35" customWidth="1"/>
    <col min="8" max="23" width="8.7109375" customWidth="1"/>
  </cols>
  <sheetData>
    <row r="2" spans="2:7" ht="15" customHeight="1" x14ac:dyDescent="0.25">
      <c r="E2" s="52" t="s">
        <v>18</v>
      </c>
      <c r="F2" s="53"/>
      <c r="G2" s="54"/>
    </row>
    <row r="3" spans="2:7" x14ac:dyDescent="0.25">
      <c r="E3" s="8" t="s">
        <v>12</v>
      </c>
      <c r="F3" s="8" t="s">
        <v>19</v>
      </c>
      <c r="G3" s="8" t="s">
        <v>17</v>
      </c>
    </row>
    <row r="4" spans="2:7" x14ac:dyDescent="0.25">
      <c r="E4" s="13">
        <v>10005</v>
      </c>
      <c r="F4" s="15" t="s">
        <v>14</v>
      </c>
      <c r="G4" s="13"/>
    </row>
    <row r="5" spans="2:7" x14ac:dyDescent="0.25">
      <c r="E5" s="18">
        <v>10006</v>
      </c>
      <c r="F5" s="23" t="s">
        <v>15</v>
      </c>
      <c r="G5" s="18" t="s">
        <v>27</v>
      </c>
    </row>
    <row r="6" spans="2:7" x14ac:dyDescent="0.25">
      <c r="E6" s="18">
        <v>10007</v>
      </c>
      <c r="F6" s="20" t="s">
        <v>14</v>
      </c>
      <c r="G6" s="18"/>
    </row>
    <row r="7" spans="2:7" x14ac:dyDescent="0.25">
      <c r="E7" s="18">
        <v>10008</v>
      </c>
      <c r="F7" s="17" t="s">
        <v>16</v>
      </c>
      <c r="G7" s="18" t="s">
        <v>21</v>
      </c>
    </row>
    <row r="9" spans="2:7" ht="15" customHeight="1" x14ac:dyDescent="0.25">
      <c r="B9" s="49" t="s">
        <v>11</v>
      </c>
      <c r="C9" s="50"/>
      <c r="D9" s="50"/>
      <c r="E9" s="50"/>
      <c r="F9" s="50"/>
      <c r="G9" s="51"/>
    </row>
    <row r="10" spans="2:7" ht="15" customHeight="1" x14ac:dyDescent="0.25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 x14ac:dyDescent="0.25">
      <c r="B11" s="13">
        <v>10005</v>
      </c>
      <c r="C11" s="14">
        <v>14</v>
      </c>
      <c r="D11" s="15">
        <v>11</v>
      </c>
      <c r="E11" s="16">
        <v>1</v>
      </c>
      <c r="F11" s="17">
        <v>0</v>
      </c>
      <c r="G11" s="13"/>
    </row>
    <row r="12" spans="2:7" ht="15" customHeight="1" x14ac:dyDescent="0.25">
      <c r="B12" s="18">
        <v>10006</v>
      </c>
      <c r="C12" s="19">
        <v>9</v>
      </c>
      <c r="D12" s="20">
        <v>6</v>
      </c>
      <c r="E12" s="21">
        <v>3</v>
      </c>
      <c r="F12" s="22">
        <v>0</v>
      </c>
      <c r="G12" s="18"/>
    </row>
    <row r="13" spans="2:7" ht="15" customHeight="1" x14ac:dyDescent="0.25">
      <c r="B13" s="18">
        <v>10007</v>
      </c>
      <c r="C13" s="19">
        <v>11</v>
      </c>
      <c r="D13" s="20">
        <v>8</v>
      </c>
      <c r="E13" s="21">
        <v>3</v>
      </c>
      <c r="F13" s="22">
        <v>1</v>
      </c>
      <c r="G13" s="18"/>
    </row>
    <row r="14" spans="2:7" ht="15" customHeight="1" x14ac:dyDescent="0.25">
      <c r="B14" s="18">
        <v>10008</v>
      </c>
      <c r="C14" s="19">
        <v>8</v>
      </c>
      <c r="D14" s="20">
        <v>4</v>
      </c>
      <c r="E14" s="21">
        <v>4</v>
      </c>
      <c r="F14" s="22">
        <v>5</v>
      </c>
      <c r="G14" s="18"/>
    </row>
    <row r="16" spans="2:7" ht="15" customHeight="1" x14ac:dyDescent="0.25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 x14ac:dyDescent="0.25">
      <c r="D17" s="13">
        <v>10005</v>
      </c>
      <c r="E17" s="13" t="s">
        <v>26</v>
      </c>
      <c r="F17" s="13">
        <v>12</v>
      </c>
      <c r="G17" s="13"/>
    </row>
    <row r="18" spans="4:7" ht="15" customHeight="1" x14ac:dyDescent="0.25">
      <c r="D18" s="18">
        <v>10006</v>
      </c>
      <c r="E18" s="18" t="s">
        <v>26</v>
      </c>
      <c r="F18" s="18">
        <v>6</v>
      </c>
      <c r="G18" s="18"/>
    </row>
    <row r="19" spans="4:7" ht="15" customHeight="1" x14ac:dyDescent="0.25">
      <c r="D19" s="18">
        <v>10007</v>
      </c>
      <c r="E19" s="18" t="s">
        <v>26</v>
      </c>
      <c r="F19" s="18">
        <v>10</v>
      </c>
      <c r="G19" s="18" t="s">
        <v>28</v>
      </c>
    </row>
    <row r="20" spans="4:7" ht="15" customHeight="1" x14ac:dyDescent="0.25">
      <c r="D20" s="18">
        <v>10008</v>
      </c>
      <c r="E20" s="18" t="s">
        <v>24</v>
      </c>
      <c r="F20" s="18">
        <v>3</v>
      </c>
      <c r="G20" s="18"/>
    </row>
    <row r="24" spans="4:7" ht="15.75" customHeight="1" x14ac:dyDescent="0.25"/>
    <row r="25" spans="4:7" ht="15.75" customHeight="1" x14ac:dyDescent="0.25"/>
    <row r="26" spans="4:7" ht="15.75" customHeight="1" x14ac:dyDescent="0.25"/>
    <row r="27" spans="4:7" ht="15.75" customHeight="1" x14ac:dyDescent="0.25"/>
    <row r="28" spans="4:7" ht="15.75" customHeight="1" x14ac:dyDescent="0.25"/>
    <row r="29" spans="4:7" ht="15.75" customHeight="1" x14ac:dyDescent="0.25"/>
    <row r="30" spans="4:7" ht="15.75" customHeight="1" x14ac:dyDescent="0.25"/>
    <row r="31" spans="4:7" ht="15.75" customHeight="1" x14ac:dyDescent="0.25"/>
    <row r="32" spans="4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000"/>
  <sheetViews>
    <sheetView workbookViewId="0">
      <selection activeCell="F7" sqref="F7"/>
    </sheetView>
  </sheetViews>
  <sheetFormatPr defaultColWidth="14.42578125" defaultRowHeight="15" customHeight="1" x14ac:dyDescent="0.25"/>
  <cols>
    <col min="1" max="1" width="10" customWidth="1"/>
    <col min="2" max="2" width="6" customWidth="1"/>
    <col min="3" max="3" width="7.140625" customWidth="1"/>
    <col min="4" max="4" width="7.42578125" customWidth="1"/>
    <col min="5" max="5" width="8.85546875" customWidth="1"/>
    <col min="6" max="6" width="10" customWidth="1"/>
    <col min="7" max="7" width="43.42578125" customWidth="1"/>
  </cols>
  <sheetData>
    <row r="2" spans="2:7" ht="15" customHeight="1" x14ac:dyDescent="0.25">
      <c r="E2" s="52" t="s">
        <v>18</v>
      </c>
      <c r="F2" s="53"/>
      <c r="G2" s="54"/>
    </row>
    <row r="3" spans="2:7" x14ac:dyDescent="0.25">
      <c r="E3" s="8" t="s">
        <v>12</v>
      </c>
      <c r="F3" s="8" t="s">
        <v>19</v>
      </c>
      <c r="G3" s="8" t="s">
        <v>17</v>
      </c>
    </row>
    <row r="4" spans="2:7" x14ac:dyDescent="0.25">
      <c r="E4" s="13">
        <v>10009</v>
      </c>
      <c r="F4" s="15" t="s">
        <v>14</v>
      </c>
      <c r="G4" s="13"/>
    </row>
    <row r="5" spans="2:7" x14ac:dyDescent="0.25">
      <c r="E5" s="18">
        <v>10010</v>
      </c>
      <c r="F5" s="17" t="s">
        <v>16</v>
      </c>
      <c r="G5" s="18" t="s">
        <v>29</v>
      </c>
    </row>
    <row r="6" spans="2:7" x14ac:dyDescent="0.25">
      <c r="E6" s="18">
        <v>10011</v>
      </c>
      <c r="F6" s="20" t="s">
        <v>14</v>
      </c>
      <c r="G6" s="18" t="s">
        <v>30</v>
      </c>
    </row>
    <row r="7" spans="2:7" x14ac:dyDescent="0.25">
      <c r="E7" s="18">
        <v>10012</v>
      </c>
      <c r="F7" s="23" t="s">
        <v>15</v>
      </c>
      <c r="G7" s="18" t="s">
        <v>31</v>
      </c>
    </row>
    <row r="9" spans="2:7" ht="15" customHeight="1" x14ac:dyDescent="0.25">
      <c r="B9" s="49" t="s">
        <v>11</v>
      </c>
      <c r="C9" s="50"/>
      <c r="D9" s="50"/>
      <c r="E9" s="50"/>
      <c r="F9" s="50"/>
      <c r="G9" s="51"/>
    </row>
    <row r="10" spans="2:7" ht="15" customHeight="1" x14ac:dyDescent="0.25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 x14ac:dyDescent="0.25">
      <c r="B11" s="13">
        <v>10009</v>
      </c>
      <c r="C11" s="14">
        <v>11</v>
      </c>
      <c r="D11" s="15">
        <v>8</v>
      </c>
      <c r="E11" s="16">
        <v>3</v>
      </c>
      <c r="F11" s="17">
        <v>1</v>
      </c>
      <c r="G11" s="13"/>
    </row>
    <row r="12" spans="2:7" ht="15" customHeight="1" x14ac:dyDescent="0.25">
      <c r="B12" s="18">
        <v>10010</v>
      </c>
      <c r="C12" s="19" t="s">
        <v>32</v>
      </c>
      <c r="D12" s="20"/>
      <c r="E12" s="21"/>
      <c r="F12" s="22"/>
      <c r="G12" s="18"/>
    </row>
    <row r="13" spans="2:7" ht="15" customHeight="1" x14ac:dyDescent="0.25">
      <c r="B13" s="18">
        <v>10011</v>
      </c>
      <c r="C13" s="19">
        <v>10</v>
      </c>
      <c r="D13" s="20">
        <v>7</v>
      </c>
      <c r="E13" s="21">
        <v>3</v>
      </c>
      <c r="F13" s="22">
        <v>1</v>
      </c>
      <c r="G13" s="18" t="s">
        <v>33</v>
      </c>
    </row>
    <row r="14" spans="2:7" ht="15" customHeight="1" x14ac:dyDescent="0.25">
      <c r="B14" s="18">
        <v>10012</v>
      </c>
      <c r="C14" s="19">
        <v>15</v>
      </c>
      <c r="D14" s="20">
        <v>15</v>
      </c>
      <c r="E14" s="21">
        <v>0</v>
      </c>
      <c r="F14" s="22">
        <v>0</v>
      </c>
      <c r="G14" s="18"/>
    </row>
    <row r="16" spans="2:7" ht="15" customHeight="1" x14ac:dyDescent="0.25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 x14ac:dyDescent="0.25">
      <c r="D17" s="13">
        <v>10009</v>
      </c>
      <c r="E17" s="13" t="s">
        <v>26</v>
      </c>
      <c r="F17" s="13"/>
      <c r="G17" s="13"/>
    </row>
    <row r="18" spans="4:7" ht="15" customHeight="1" x14ac:dyDescent="0.25">
      <c r="D18" s="18">
        <v>10010</v>
      </c>
      <c r="E18" s="18" t="s">
        <v>26</v>
      </c>
      <c r="F18" s="18"/>
      <c r="G18" s="18"/>
    </row>
    <row r="19" spans="4:7" ht="15" customHeight="1" x14ac:dyDescent="0.25">
      <c r="D19" s="18">
        <v>10011</v>
      </c>
      <c r="E19" s="18" t="s">
        <v>24</v>
      </c>
      <c r="F19" s="18"/>
      <c r="G19" s="18"/>
    </row>
    <row r="20" spans="4:7" ht="15" customHeight="1" x14ac:dyDescent="0.25">
      <c r="D20" s="18">
        <v>10012</v>
      </c>
      <c r="E20" s="18" t="s">
        <v>26</v>
      </c>
      <c r="F20" s="18"/>
      <c r="G20" s="18"/>
    </row>
    <row r="21" spans="4:7" ht="15.75" customHeight="1" x14ac:dyDescent="0.25"/>
    <row r="22" spans="4:7" ht="15.75" customHeight="1" x14ac:dyDescent="0.25"/>
    <row r="23" spans="4:7" ht="15.75" customHeight="1" x14ac:dyDescent="0.25"/>
    <row r="24" spans="4:7" ht="15.75" customHeight="1" x14ac:dyDescent="0.25"/>
    <row r="25" spans="4:7" ht="15.75" customHeight="1" x14ac:dyDescent="0.25"/>
    <row r="26" spans="4:7" ht="15.75" customHeight="1" x14ac:dyDescent="0.25"/>
    <row r="27" spans="4:7" ht="15.75" customHeight="1" x14ac:dyDescent="0.25"/>
    <row r="28" spans="4:7" ht="15.75" customHeight="1" x14ac:dyDescent="0.25"/>
    <row r="29" spans="4:7" ht="15.75" customHeight="1" x14ac:dyDescent="0.25"/>
    <row r="30" spans="4:7" ht="15.75" customHeight="1" x14ac:dyDescent="0.25"/>
    <row r="31" spans="4:7" ht="15.75" customHeight="1" x14ac:dyDescent="0.25"/>
    <row r="32" spans="4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1000"/>
  <sheetViews>
    <sheetView topLeftCell="A2" workbookViewId="0">
      <selection activeCell="F7" sqref="F7"/>
    </sheetView>
  </sheetViews>
  <sheetFormatPr defaultColWidth="14.42578125" defaultRowHeight="15" customHeight="1" x14ac:dyDescent="0.25"/>
  <cols>
    <col min="1" max="1" width="10" customWidth="1"/>
    <col min="2" max="2" width="6" customWidth="1"/>
    <col min="3" max="3" width="7.140625" customWidth="1"/>
    <col min="4" max="4" width="7.42578125" customWidth="1"/>
    <col min="5" max="5" width="8.85546875" customWidth="1"/>
    <col min="6" max="6" width="10" customWidth="1"/>
    <col min="7" max="7" width="43.42578125" customWidth="1"/>
  </cols>
  <sheetData>
    <row r="2" spans="2:7" ht="15" customHeight="1" x14ac:dyDescent="0.25">
      <c r="E2" s="52" t="s">
        <v>18</v>
      </c>
      <c r="F2" s="53"/>
      <c r="G2" s="54"/>
    </row>
    <row r="3" spans="2:7" x14ac:dyDescent="0.25">
      <c r="E3" s="8" t="s">
        <v>12</v>
      </c>
      <c r="F3" s="8" t="s">
        <v>19</v>
      </c>
      <c r="G3" s="8" t="s">
        <v>17</v>
      </c>
    </row>
    <row r="4" spans="2:7" x14ac:dyDescent="0.25">
      <c r="E4" s="13">
        <v>10013</v>
      </c>
      <c r="F4" s="15" t="s">
        <v>14</v>
      </c>
      <c r="G4" s="13"/>
    </row>
    <row r="5" spans="2:7" x14ac:dyDescent="0.25">
      <c r="E5" s="18">
        <v>10014</v>
      </c>
      <c r="F5" s="15" t="s">
        <v>14</v>
      </c>
      <c r="G5" s="18"/>
    </row>
    <row r="6" spans="2:7" x14ac:dyDescent="0.25">
      <c r="E6" s="18">
        <v>10015</v>
      </c>
      <c r="F6" s="20" t="s">
        <v>14</v>
      </c>
      <c r="G6" s="18" t="s">
        <v>34</v>
      </c>
    </row>
    <row r="7" spans="2:7" x14ac:dyDescent="0.25">
      <c r="E7" s="18">
        <v>10016</v>
      </c>
      <c r="F7" s="20" t="s">
        <v>14</v>
      </c>
      <c r="G7" s="18"/>
    </row>
    <row r="9" spans="2:7" ht="15" customHeight="1" x14ac:dyDescent="0.25">
      <c r="B9" s="49" t="s">
        <v>11</v>
      </c>
      <c r="C9" s="50"/>
      <c r="D9" s="50"/>
      <c r="E9" s="50"/>
      <c r="F9" s="50"/>
      <c r="G9" s="51"/>
    </row>
    <row r="10" spans="2:7" ht="15" customHeight="1" x14ac:dyDescent="0.25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 x14ac:dyDescent="0.25">
      <c r="B11" s="13">
        <v>10013</v>
      </c>
      <c r="C11" s="14"/>
      <c r="D11" s="15"/>
      <c r="E11" s="16"/>
      <c r="F11" s="17"/>
      <c r="G11" s="13"/>
    </row>
    <row r="12" spans="2:7" ht="15" customHeight="1" x14ac:dyDescent="0.25">
      <c r="B12" s="18">
        <v>10014</v>
      </c>
      <c r="C12" s="19"/>
      <c r="D12" s="20"/>
      <c r="E12" s="21"/>
      <c r="F12" s="22"/>
      <c r="G12" s="18"/>
    </row>
    <row r="13" spans="2:7" ht="15" customHeight="1" x14ac:dyDescent="0.25">
      <c r="B13" s="18">
        <v>10015</v>
      </c>
      <c r="C13" s="19"/>
      <c r="D13" s="20"/>
      <c r="E13" s="21"/>
      <c r="F13" s="22"/>
      <c r="G13" s="18"/>
    </row>
    <row r="14" spans="2:7" ht="15" customHeight="1" x14ac:dyDescent="0.25">
      <c r="B14" s="18">
        <v>10016</v>
      </c>
      <c r="C14" s="19">
        <v>8</v>
      </c>
      <c r="D14" s="20">
        <v>5</v>
      </c>
      <c r="E14" s="21">
        <v>3</v>
      </c>
      <c r="F14" s="22">
        <v>0</v>
      </c>
      <c r="G14" s="18" t="s">
        <v>35</v>
      </c>
    </row>
    <row r="16" spans="2:7" ht="15" customHeight="1" x14ac:dyDescent="0.25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 x14ac:dyDescent="0.25">
      <c r="D17" s="13">
        <v>10013</v>
      </c>
      <c r="E17" s="13" t="s">
        <v>24</v>
      </c>
      <c r="F17" s="13"/>
      <c r="G17" s="13"/>
    </row>
    <row r="18" spans="4:7" ht="15" customHeight="1" x14ac:dyDescent="0.25">
      <c r="D18" s="18">
        <v>10014</v>
      </c>
      <c r="E18" s="18" t="s">
        <v>26</v>
      </c>
      <c r="F18" s="18"/>
      <c r="G18" s="18"/>
    </row>
    <row r="19" spans="4:7" ht="15" customHeight="1" x14ac:dyDescent="0.25">
      <c r="D19" s="18">
        <v>10015</v>
      </c>
      <c r="E19" s="18" t="s">
        <v>24</v>
      </c>
      <c r="F19" s="18"/>
      <c r="G19" s="18"/>
    </row>
    <row r="20" spans="4:7" ht="15" customHeight="1" x14ac:dyDescent="0.25">
      <c r="D20" s="18">
        <v>10016</v>
      </c>
      <c r="E20" s="18" t="s">
        <v>26</v>
      </c>
      <c r="F20" s="18"/>
      <c r="G20" s="18"/>
    </row>
    <row r="21" spans="4:7" ht="15.75" customHeight="1" x14ac:dyDescent="0.25"/>
    <row r="22" spans="4:7" ht="15.75" customHeight="1" x14ac:dyDescent="0.25"/>
    <row r="23" spans="4:7" ht="15.75" customHeight="1" x14ac:dyDescent="0.25"/>
    <row r="24" spans="4:7" ht="15.75" customHeight="1" x14ac:dyDescent="0.25"/>
    <row r="25" spans="4:7" ht="15.75" customHeight="1" x14ac:dyDescent="0.25"/>
    <row r="26" spans="4:7" ht="15.75" customHeight="1" x14ac:dyDescent="0.25"/>
    <row r="27" spans="4:7" ht="15.75" customHeight="1" x14ac:dyDescent="0.25"/>
    <row r="28" spans="4:7" ht="15.75" customHeight="1" x14ac:dyDescent="0.25"/>
    <row r="29" spans="4:7" ht="15.75" customHeight="1" x14ac:dyDescent="0.25"/>
    <row r="30" spans="4:7" ht="15.75" customHeight="1" x14ac:dyDescent="0.25"/>
    <row r="31" spans="4:7" ht="15.75" customHeight="1" x14ac:dyDescent="0.25"/>
    <row r="32" spans="4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99F5-8DF7-4E13-BDE3-70DC7235858E}">
  <dimension ref="B2:G1000"/>
  <sheetViews>
    <sheetView workbookViewId="0">
      <selection activeCell="E24" sqref="E24"/>
    </sheetView>
  </sheetViews>
  <sheetFormatPr defaultColWidth="14.42578125" defaultRowHeight="15" customHeight="1" x14ac:dyDescent="0.25"/>
  <cols>
    <col min="1" max="1" width="10" customWidth="1"/>
    <col min="2" max="2" width="6" customWidth="1"/>
    <col min="3" max="3" width="7.140625" customWidth="1"/>
    <col min="4" max="4" width="7.42578125" customWidth="1"/>
    <col min="5" max="5" width="8.85546875" customWidth="1"/>
    <col min="6" max="6" width="10" customWidth="1"/>
    <col min="7" max="7" width="43.42578125" customWidth="1"/>
  </cols>
  <sheetData>
    <row r="2" spans="2:7" ht="15" customHeight="1" thickBot="1" x14ac:dyDescent="0.3">
      <c r="E2" s="52" t="s">
        <v>18</v>
      </c>
      <c r="F2" s="53"/>
      <c r="G2" s="54"/>
    </row>
    <row r="3" spans="2:7" ht="15.75" thickBot="1" x14ac:dyDescent="0.3">
      <c r="E3" s="8" t="s">
        <v>12</v>
      </c>
      <c r="F3" s="8" t="s">
        <v>19</v>
      </c>
      <c r="G3" s="8" t="s">
        <v>17</v>
      </c>
    </row>
    <row r="4" spans="2:7" x14ac:dyDescent="0.25">
      <c r="E4" s="13">
        <v>10017</v>
      </c>
      <c r="F4" s="15" t="s">
        <v>14</v>
      </c>
      <c r="G4" s="13"/>
    </row>
    <row r="5" spans="2:7" x14ac:dyDescent="0.25">
      <c r="E5" s="18">
        <v>10018</v>
      </c>
      <c r="F5" s="15" t="s">
        <v>14</v>
      </c>
      <c r="G5" s="18"/>
    </row>
    <row r="6" spans="2:7" x14ac:dyDescent="0.25">
      <c r="E6" s="18">
        <v>10019</v>
      </c>
      <c r="F6" s="20" t="s">
        <v>14</v>
      </c>
      <c r="G6" s="18"/>
    </row>
    <row r="7" spans="2:7" x14ac:dyDescent="0.25">
      <c r="E7" s="18">
        <v>10020</v>
      </c>
      <c r="F7" s="23" t="s">
        <v>15</v>
      </c>
      <c r="G7" s="18" t="s">
        <v>156</v>
      </c>
    </row>
    <row r="9" spans="2:7" ht="15" customHeight="1" x14ac:dyDescent="0.25">
      <c r="B9" s="49" t="s">
        <v>11</v>
      </c>
      <c r="C9" s="50"/>
      <c r="D9" s="50"/>
      <c r="E9" s="50"/>
      <c r="F9" s="50"/>
      <c r="G9" s="51"/>
    </row>
    <row r="10" spans="2:7" ht="15" customHeight="1" thickBot="1" x14ac:dyDescent="0.3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 x14ac:dyDescent="0.25">
      <c r="B11" s="13">
        <v>10017</v>
      </c>
      <c r="C11" s="14">
        <f>SUM(D11:E11)</f>
        <v>14</v>
      </c>
      <c r="D11" s="15">
        <f>COUNTIF('P10017'!$F$3:$F$19,"Yes")</f>
        <v>11</v>
      </c>
      <c r="E11" s="16">
        <f>COUNTIF('P10017'!$F$3:$F$19,"Salvage")</f>
        <v>3</v>
      </c>
      <c r="F11" s="17">
        <f>COUNTIF('P10017'!$F$3:$F$19,"No")</f>
        <v>1</v>
      </c>
      <c r="G11" s="13" t="s">
        <v>161</v>
      </c>
    </row>
    <row r="12" spans="2:7" ht="15" customHeight="1" x14ac:dyDescent="0.25">
      <c r="B12" s="18">
        <v>10018</v>
      </c>
      <c r="C12" s="14">
        <f t="shared" ref="C12:C14" si="0">SUM(D12:E12)</f>
        <v>11</v>
      </c>
      <c r="D12" s="15">
        <f>COUNTIF('P10018'!$F$3:$F$19,"Yes")</f>
        <v>11</v>
      </c>
      <c r="E12" s="21">
        <f>COUNTIF('P10018'!$F$3:$F$19,"Salvaged")</f>
        <v>0</v>
      </c>
      <c r="F12" s="22">
        <f>COUNTIF('P10018'!$F$3:$F$19,"No")</f>
        <v>2</v>
      </c>
      <c r="G12" s="18" t="s">
        <v>167</v>
      </c>
    </row>
    <row r="13" spans="2:7" ht="15" customHeight="1" x14ac:dyDescent="0.25">
      <c r="B13" s="18">
        <v>10019</v>
      </c>
      <c r="C13" s="14">
        <f t="shared" si="0"/>
        <v>9</v>
      </c>
      <c r="D13" s="15">
        <f>COUNTIF('P10019'!$F$3:$F$19,"Yes")</f>
        <v>9</v>
      </c>
      <c r="E13" s="21">
        <f>COUNTIF('P10019'!$F$3:$F$19,"Salvaged")</f>
        <v>0</v>
      </c>
      <c r="F13" s="22">
        <f>COUNTIF('P10019'!$F$3:$F$19,"No")</f>
        <v>1</v>
      </c>
      <c r="G13" s="18" t="s">
        <v>170</v>
      </c>
    </row>
    <row r="14" spans="2:7" ht="15" customHeight="1" x14ac:dyDescent="0.25">
      <c r="B14" s="18">
        <v>10020</v>
      </c>
      <c r="C14" s="14">
        <f t="shared" si="0"/>
        <v>10</v>
      </c>
      <c r="D14" s="15">
        <f>COUNTIF('P10020'!$F$3:$F$19,"Yes")</f>
        <v>10</v>
      </c>
      <c r="E14" s="21">
        <f>COUNTIF('P10020'!$F$3:$F$19,"Salvaged")</f>
        <v>0</v>
      </c>
      <c r="F14" s="22">
        <f>COUNTIF('P10020'!$F$3:$F$19,"No")</f>
        <v>0</v>
      </c>
      <c r="G14" s="18"/>
    </row>
    <row r="16" spans="2:7" ht="15" customHeight="1" thickBot="1" x14ac:dyDescent="0.3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 x14ac:dyDescent="0.25">
      <c r="D17" s="13">
        <v>10017</v>
      </c>
      <c r="E17" s="13" t="s">
        <v>24</v>
      </c>
      <c r="F17" s="13"/>
      <c r="G17" s="13"/>
    </row>
    <row r="18" spans="4:7" ht="15" customHeight="1" x14ac:dyDescent="0.25">
      <c r="D18" s="18">
        <v>10018</v>
      </c>
      <c r="E18" s="18" t="s">
        <v>26</v>
      </c>
      <c r="F18" s="18"/>
      <c r="G18" s="18"/>
    </row>
    <row r="19" spans="4:7" ht="15" customHeight="1" x14ac:dyDescent="0.25">
      <c r="D19" s="18">
        <v>10019</v>
      </c>
      <c r="E19" s="18" t="s">
        <v>26</v>
      </c>
      <c r="F19" s="18"/>
      <c r="G19" s="18"/>
    </row>
    <row r="20" spans="4:7" ht="15" customHeight="1" x14ac:dyDescent="0.25">
      <c r="D20" s="18">
        <v>10020</v>
      </c>
      <c r="E20" s="18" t="s">
        <v>26</v>
      </c>
      <c r="F20" s="18"/>
      <c r="G20" s="18"/>
    </row>
    <row r="21" spans="4:7" ht="15.75" customHeight="1" x14ac:dyDescent="0.25"/>
    <row r="22" spans="4:7" ht="15.75" customHeight="1" x14ac:dyDescent="0.25"/>
    <row r="23" spans="4:7" ht="15.75" customHeight="1" x14ac:dyDescent="0.25"/>
    <row r="24" spans="4:7" ht="15.75" customHeight="1" x14ac:dyDescent="0.25"/>
    <row r="25" spans="4:7" ht="15.75" customHeight="1" x14ac:dyDescent="0.25"/>
    <row r="26" spans="4:7" ht="15.75" customHeight="1" x14ac:dyDescent="0.25"/>
    <row r="27" spans="4:7" ht="15.75" customHeight="1" x14ac:dyDescent="0.25"/>
    <row r="28" spans="4:7" ht="15.75" customHeight="1" x14ac:dyDescent="0.25"/>
    <row r="29" spans="4:7" ht="15.75" customHeight="1" x14ac:dyDescent="0.25"/>
    <row r="30" spans="4:7" ht="15.75" customHeight="1" x14ac:dyDescent="0.25"/>
    <row r="31" spans="4:7" ht="15.75" customHeight="1" x14ac:dyDescent="0.25"/>
    <row r="32" spans="4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D04-A950-4A9C-B1AB-743DF21B637B}">
  <dimension ref="A1:M1000"/>
  <sheetViews>
    <sheetView workbookViewId="0">
      <selection activeCell="I11" sqref="I11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x14ac:dyDescent="0.25">
      <c r="A1" s="24" t="s">
        <v>26</v>
      </c>
      <c r="B1" s="24"/>
      <c r="C1" s="55"/>
      <c r="D1" s="47"/>
      <c r="E1" s="48"/>
      <c r="F1" s="24" t="s">
        <v>36</v>
      </c>
      <c r="G1" s="55" t="s">
        <v>37</v>
      </c>
      <c r="H1" s="47"/>
      <c r="I1" s="47"/>
      <c r="J1" s="48"/>
      <c r="K1" s="25"/>
      <c r="L1" s="25" t="s">
        <v>38</v>
      </c>
      <c r="M1" s="24"/>
    </row>
    <row r="2" spans="1:13" ht="45.75" thickBot="1" x14ac:dyDescent="0.3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45490</v>
      </c>
      <c r="B3" s="28" t="s">
        <v>49</v>
      </c>
      <c r="C3" s="29" t="str">
        <f>IF(ISBLANK(D3)," -- ", _xlfn.CONCAT(LEFT(D3,LEN(D3)-2),":",RIGHT(D3,2)))</f>
        <v>13:31</v>
      </c>
      <c r="D3" s="7">
        <v>1331</v>
      </c>
      <c r="E3" s="7">
        <v>23</v>
      </c>
      <c r="F3" s="7" t="s">
        <v>51</v>
      </c>
      <c r="G3" s="7" t="s">
        <v>154</v>
      </c>
      <c r="H3" s="7">
        <v>29</v>
      </c>
      <c r="I3" s="7">
        <v>5</v>
      </c>
      <c r="J3" s="7" t="s">
        <v>50</v>
      </c>
      <c r="K3" s="7" t="s">
        <v>50</v>
      </c>
      <c r="L3" s="30"/>
      <c r="M3" s="31" t="s">
        <v>155</v>
      </c>
    </row>
    <row r="4" spans="1:13" x14ac:dyDescent="0.25">
      <c r="A4" s="28">
        <v>45491</v>
      </c>
      <c r="B4" s="28" t="s">
        <v>51</v>
      </c>
      <c r="C4" s="29" t="str">
        <f t="shared" ref="C4:C19" si="0">IF(ISBLANK(D4)," -- ", _xlfn.CONCAT(LEFT(D4,LEN(D4)-2),":",RIGHT(D4,2)))</f>
        <v>3:03</v>
      </c>
      <c r="D4" s="7">
        <v>303</v>
      </c>
      <c r="E4" s="7">
        <v>11</v>
      </c>
      <c r="F4" s="7" t="s">
        <v>51</v>
      </c>
      <c r="G4" s="7"/>
      <c r="H4" s="7"/>
      <c r="I4" s="7"/>
      <c r="J4" s="7"/>
      <c r="K4" s="7"/>
      <c r="L4" s="7"/>
      <c r="M4" s="32"/>
    </row>
    <row r="5" spans="1:13" x14ac:dyDescent="0.25">
      <c r="A5" s="7"/>
      <c r="B5" s="7"/>
      <c r="C5" s="29" t="str">
        <f t="shared" si="0"/>
        <v>11:56</v>
      </c>
      <c r="D5" s="7">
        <v>1156</v>
      </c>
      <c r="E5" s="7">
        <v>5.5</v>
      </c>
      <c r="F5" s="7" t="s">
        <v>51</v>
      </c>
      <c r="G5" s="7"/>
      <c r="H5" s="7"/>
      <c r="I5" s="7"/>
      <c r="J5" s="7"/>
      <c r="K5" s="33"/>
      <c r="L5" s="33"/>
      <c r="M5" s="32"/>
    </row>
    <row r="6" spans="1:13" x14ac:dyDescent="0.25">
      <c r="A6" s="28"/>
      <c r="B6" s="7"/>
      <c r="C6" s="29" t="str">
        <f t="shared" si="0"/>
        <v>16:01</v>
      </c>
      <c r="D6" s="7">
        <v>1601</v>
      </c>
      <c r="E6" s="7">
        <v>12</v>
      </c>
      <c r="F6" s="7" t="s">
        <v>51</v>
      </c>
      <c r="G6" s="7"/>
      <c r="H6" s="7"/>
      <c r="I6" s="7"/>
      <c r="J6" s="7"/>
      <c r="K6" s="7"/>
      <c r="L6" s="7"/>
      <c r="M6" s="32"/>
    </row>
    <row r="7" spans="1:13" x14ac:dyDescent="0.25">
      <c r="A7" s="28">
        <v>45492</v>
      </c>
      <c r="B7" s="28" t="s">
        <v>51</v>
      </c>
      <c r="C7" s="29" t="str">
        <f t="shared" si="0"/>
        <v>1:23</v>
      </c>
      <c r="D7" s="7">
        <v>123</v>
      </c>
      <c r="E7" s="7">
        <v>8</v>
      </c>
      <c r="F7" s="7" t="s">
        <v>51</v>
      </c>
      <c r="G7" s="7"/>
      <c r="H7" s="7"/>
      <c r="I7" s="7"/>
      <c r="J7" s="7"/>
      <c r="K7" s="7"/>
      <c r="L7" s="7"/>
      <c r="M7" s="32"/>
    </row>
    <row r="8" spans="1:13" x14ac:dyDescent="0.25">
      <c r="A8" s="28"/>
      <c r="B8" s="7"/>
      <c r="C8" s="29" t="str">
        <f t="shared" si="0"/>
        <v>14:54</v>
      </c>
      <c r="D8" s="7">
        <v>1454</v>
      </c>
      <c r="E8" s="7">
        <v>12</v>
      </c>
      <c r="F8" s="7" t="s">
        <v>51</v>
      </c>
      <c r="G8" s="7"/>
      <c r="H8" s="7"/>
      <c r="I8" s="7"/>
      <c r="J8" s="7"/>
      <c r="K8" s="7"/>
      <c r="L8" s="7"/>
      <c r="M8" s="32"/>
    </row>
    <row r="9" spans="1:13" x14ac:dyDescent="0.25">
      <c r="A9" s="28">
        <v>45493</v>
      </c>
      <c r="B9" s="28" t="s">
        <v>51</v>
      </c>
      <c r="C9" s="29" t="str">
        <f t="shared" si="0"/>
        <v>1:12</v>
      </c>
      <c r="D9" s="7">
        <v>112</v>
      </c>
      <c r="E9" s="7">
        <v>6</v>
      </c>
      <c r="F9" s="7" t="s">
        <v>51</v>
      </c>
      <c r="G9" s="7"/>
      <c r="H9" s="7"/>
      <c r="I9" s="7"/>
      <c r="J9" s="7"/>
      <c r="K9" s="7"/>
      <c r="L9" s="7"/>
      <c r="M9" s="32"/>
    </row>
    <row r="10" spans="1:13" x14ac:dyDescent="0.25">
      <c r="A10" s="28"/>
      <c r="B10" s="7"/>
      <c r="C10" s="29" t="str">
        <f t="shared" si="0"/>
        <v>15:01</v>
      </c>
      <c r="D10" s="7">
        <v>1501</v>
      </c>
      <c r="E10" s="7">
        <v>10</v>
      </c>
      <c r="F10" s="7" t="s">
        <v>51</v>
      </c>
      <c r="G10" s="7"/>
      <c r="H10" s="7"/>
      <c r="I10" s="7"/>
      <c r="J10" s="7"/>
      <c r="K10" s="7"/>
      <c r="L10" s="7"/>
      <c r="M10" s="32"/>
    </row>
    <row r="11" spans="1:13" x14ac:dyDescent="0.25">
      <c r="A11" s="28">
        <v>45494</v>
      </c>
      <c r="B11" s="7" t="s">
        <v>51</v>
      </c>
      <c r="C11" s="29" t="str">
        <f t="shared" si="0"/>
        <v>1:21</v>
      </c>
      <c r="D11" s="7">
        <v>121</v>
      </c>
      <c r="E11" s="7">
        <v>12</v>
      </c>
      <c r="F11" s="7" t="s">
        <v>51</v>
      </c>
      <c r="G11" s="7"/>
      <c r="H11" s="7"/>
      <c r="I11" s="7"/>
      <c r="J11" s="7"/>
      <c r="K11" s="7"/>
      <c r="L11" s="7"/>
      <c r="M11" s="32"/>
    </row>
    <row r="12" spans="1:13" x14ac:dyDescent="0.25">
      <c r="A12" s="28"/>
      <c r="B12" s="28"/>
      <c r="C12" s="29" t="str">
        <f t="shared" si="0"/>
        <v>15:09</v>
      </c>
      <c r="D12" s="7">
        <v>1509</v>
      </c>
      <c r="E12" s="7">
        <v>7.5</v>
      </c>
      <c r="F12" s="7" t="s">
        <v>51</v>
      </c>
      <c r="G12" s="7"/>
      <c r="H12" s="7"/>
      <c r="I12" s="7"/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32"/>
    </row>
    <row r="14" spans="1:13" x14ac:dyDescent="0.25">
      <c r="A14" s="28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32"/>
    </row>
    <row r="15" spans="1:13" x14ac:dyDescent="0.25">
      <c r="A15" s="28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 x14ac:dyDescent="0.25">
      <c r="A17" s="28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GUIDE TO NOTES</vt:lpstr>
      <vt:lpstr>Survey Analysis</vt:lpstr>
      <vt:lpstr>Free Living</vt:lpstr>
      <vt:lpstr>Week1Sum</vt:lpstr>
      <vt:lpstr>Week2Sum</vt:lpstr>
      <vt:lpstr>Week3Sum</vt:lpstr>
      <vt:lpstr>Week4Sum</vt:lpstr>
      <vt:lpstr>Week5Sum</vt:lpstr>
      <vt:lpstr>P10020</vt:lpstr>
      <vt:lpstr>P10019</vt:lpstr>
      <vt:lpstr>P10018</vt:lpstr>
      <vt:lpstr>P10017</vt:lpstr>
      <vt:lpstr>P10016</vt:lpstr>
      <vt:lpstr>P10015</vt:lpstr>
      <vt:lpstr>P10014</vt:lpstr>
      <vt:lpstr>P10013</vt:lpstr>
      <vt:lpstr>P10012</vt:lpstr>
      <vt:lpstr>P10011</vt:lpstr>
      <vt:lpstr>P10010</vt:lpstr>
      <vt:lpstr>P10009</vt:lpstr>
      <vt:lpstr>P10008</vt:lpstr>
      <vt:lpstr>P10007</vt:lpstr>
      <vt:lpstr>P10006</vt:lpstr>
      <vt:lpstr>P10005</vt:lpstr>
      <vt:lpstr>P10004</vt:lpstr>
      <vt:lpstr>P10003</vt:lpstr>
      <vt:lpstr>P10002</vt:lpstr>
      <vt:lpstr>P10001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Paul Jolly</dc:creator>
  <cp:lastModifiedBy>James Paul Jolly</cp:lastModifiedBy>
  <dcterms:created xsi:type="dcterms:W3CDTF">2024-04-29T18:37:32Z</dcterms:created>
  <dcterms:modified xsi:type="dcterms:W3CDTF">2024-07-31T15:59:32Z</dcterms:modified>
</cp:coreProperties>
</file>