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nick\CloudStation\ant_cnc\mechanics\"/>
    </mc:Choice>
  </mc:AlternateContent>
  <xr:revisionPtr revIDLastSave="0" documentId="13_ncr:1_{9E4E2F22-FC26-4DF6-AB5A-D279A5494E37}" xr6:coauthVersionLast="43" xr6:coauthVersionMax="43" xr10:uidLastSave="{00000000-0000-0000-0000-000000000000}"/>
  <bookViews>
    <workbookView xWindow="-98" yWindow="-98" windowWidth="22695" windowHeight="14746" xr2:uid="{00000000-000D-0000-FFFF-FFFF00000000}"/>
  </bookViews>
  <sheets>
    <sheet name="Totals Fram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" l="1"/>
  <c r="N73" i="1"/>
  <c r="N72" i="1"/>
  <c r="L66" i="1"/>
  <c r="N58" i="1" l="1"/>
  <c r="H58" i="1"/>
  <c r="N27" i="1"/>
  <c r="N76" i="1"/>
  <c r="O58" i="1" l="1"/>
  <c r="N79" i="1"/>
  <c r="N78" i="1"/>
  <c r="N77" i="1"/>
  <c r="O76" i="1"/>
  <c r="N57" i="1"/>
  <c r="N74" i="1"/>
  <c r="N56" i="1"/>
  <c r="N55" i="1"/>
  <c r="N54" i="1"/>
  <c r="N66" i="1"/>
  <c r="N63" i="1"/>
  <c r="N62" i="1"/>
  <c r="N60" i="1"/>
  <c r="N51" i="1"/>
  <c r="N50" i="1"/>
  <c r="N49" i="1"/>
  <c r="N42" i="1"/>
  <c r="N41" i="1"/>
  <c r="N40" i="1"/>
  <c r="N38" i="1"/>
  <c r="N37" i="1"/>
  <c r="N36" i="1"/>
  <c r="N34" i="1"/>
  <c r="N32" i="1"/>
  <c r="N31" i="1"/>
  <c r="N33" i="1"/>
  <c r="L30" i="1"/>
  <c r="N30" i="1" s="1"/>
  <c r="L29" i="1"/>
  <c r="N80" i="1" l="1"/>
  <c r="O80" i="1" s="1"/>
  <c r="L82" i="1"/>
  <c r="N35" i="1"/>
  <c r="N26" i="1"/>
  <c r="N47" i="1"/>
  <c r="N45" i="1"/>
  <c r="N7" i="1"/>
  <c r="N14" i="1"/>
  <c r="N3" i="1"/>
  <c r="O3" i="1" s="1"/>
  <c r="N44" i="1"/>
  <c r="N29" i="1" l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H57" i="1" l="1"/>
  <c r="O57" i="1" s="1"/>
  <c r="H74" i="1"/>
  <c r="O74" i="1" s="1"/>
  <c r="H72" i="1"/>
  <c r="O72" i="1" s="1"/>
  <c r="H56" i="1"/>
  <c r="O56" i="1" s="1"/>
  <c r="H79" i="1"/>
  <c r="O79" i="1" s="1"/>
  <c r="H78" i="1"/>
  <c r="O78" i="1" s="1"/>
  <c r="H53" i="1"/>
  <c r="H77" i="1"/>
  <c r="O77" i="1" s="1"/>
  <c r="H71" i="1"/>
  <c r="H70" i="1"/>
  <c r="H69" i="1"/>
  <c r="H68" i="1"/>
  <c r="H73" i="1"/>
  <c r="H67" i="1"/>
  <c r="H66" i="1"/>
  <c r="O66" i="1" s="1"/>
  <c r="H64" i="1"/>
  <c r="H65" i="1"/>
  <c r="H63" i="1"/>
  <c r="O63" i="1" s="1"/>
  <c r="H62" i="1"/>
  <c r="O62" i="1" s="1"/>
  <c r="H61" i="1"/>
  <c r="H60" i="1"/>
  <c r="O60" i="1" s="1"/>
  <c r="H52" i="1"/>
  <c r="H51" i="1"/>
  <c r="O51" i="1" s="1"/>
  <c r="H50" i="1"/>
  <c r="O50" i="1" s="1"/>
  <c r="H49" i="1"/>
  <c r="O49" i="1" s="1"/>
  <c r="H47" i="1"/>
  <c r="O47" i="1" s="1"/>
  <c r="H46" i="1"/>
  <c r="H45" i="1"/>
  <c r="O45" i="1" s="1"/>
  <c r="H44" i="1"/>
  <c r="O44" i="1" s="1"/>
  <c r="H42" i="1"/>
  <c r="O42" i="1" s="1"/>
  <c r="H41" i="1"/>
  <c r="O41" i="1" s="1"/>
  <c r="H40" i="1"/>
  <c r="O40" i="1" s="1"/>
  <c r="H55" i="1"/>
  <c r="O55" i="1" s="1"/>
  <c r="H54" i="1"/>
  <c r="O54" i="1" s="1"/>
  <c r="H26" i="1"/>
  <c r="O26" i="1" s="1"/>
  <c r="H38" i="1"/>
  <c r="O38" i="1" s="1"/>
  <c r="H37" i="1"/>
  <c r="O37" i="1" s="1"/>
  <c r="H36" i="1"/>
  <c r="O36" i="1" s="1"/>
  <c r="H35" i="1"/>
  <c r="O35" i="1" s="1"/>
  <c r="H34" i="1"/>
  <c r="O34" i="1" s="1"/>
  <c r="H33" i="1"/>
  <c r="O33" i="1" s="1"/>
  <c r="H32" i="1"/>
  <c r="O32" i="1" s="1"/>
  <c r="H31" i="1"/>
  <c r="O31" i="1" s="1"/>
  <c r="H30" i="1"/>
  <c r="O30" i="1" s="1"/>
  <c r="H29" i="1"/>
  <c r="O29" i="1" s="1"/>
  <c r="H25" i="1"/>
  <c r="O25" i="1" s="1"/>
  <c r="H24" i="1"/>
  <c r="O24" i="1" s="1"/>
  <c r="H27" i="1"/>
  <c r="O27" i="1" s="1"/>
  <c r="H23" i="1"/>
  <c r="O23" i="1" s="1"/>
  <c r="H22" i="1"/>
  <c r="O22" i="1" s="1"/>
  <c r="H21" i="1"/>
  <c r="O21" i="1" s="1"/>
  <c r="H20" i="1"/>
  <c r="O20" i="1" s="1"/>
  <c r="H19" i="1"/>
  <c r="O19" i="1" s="1"/>
  <c r="H18" i="1"/>
  <c r="O18" i="1" s="1"/>
  <c r="H17" i="1"/>
  <c r="O17" i="1" s="1"/>
  <c r="H16" i="1"/>
  <c r="O16" i="1" s="1"/>
  <c r="H15" i="1"/>
  <c r="O15" i="1" s="1"/>
  <c r="H13" i="1"/>
  <c r="O13" i="1" s="1"/>
  <c r="H12" i="1"/>
  <c r="O12" i="1" s="1"/>
  <c r="H11" i="1"/>
  <c r="O11" i="1" s="1"/>
  <c r="H10" i="1"/>
  <c r="O10" i="1" s="1"/>
  <c r="H9" i="1"/>
  <c r="O9" i="1" s="1"/>
  <c r="H7" i="1"/>
  <c r="O7" i="1" s="1"/>
  <c r="H14" i="1"/>
  <c r="O14" i="1" s="1"/>
  <c r="H6" i="1"/>
  <c r="H5" i="1"/>
  <c r="H4" i="1"/>
  <c r="H3" i="1"/>
  <c r="O82" i="1" l="1"/>
</calcChain>
</file>

<file path=xl/sharedStrings.xml><?xml version="1.0" encoding="utf-8"?>
<sst xmlns="http://schemas.openxmlformats.org/spreadsheetml/2006/main" count="225" uniqueCount="160">
  <si>
    <t>Item</t>
  </si>
  <si>
    <t>Qty</t>
  </si>
  <si>
    <t>Makerbeam</t>
  </si>
  <si>
    <t>Amazon</t>
  </si>
  <si>
    <t>Mechanical Limit Switch Module Vertical</t>
  </si>
  <si>
    <t>Nucleo F401RE</t>
  </si>
  <si>
    <t>Extension Servo Lead Wire Male to Female 10 cm cable</t>
  </si>
  <si>
    <t>Cable 26 AWG about 40 cm</t>
  </si>
  <si>
    <t>Cable 16 AWG about 40 cm</t>
  </si>
  <si>
    <t>Dupont cable Female to Female 20 cm</t>
  </si>
  <si>
    <t xml:space="preserve">12V brushless 40x40x10mm fan  </t>
  </si>
  <si>
    <t>Makerbeam T-slot nut</t>
  </si>
  <si>
    <t>McMaster</t>
  </si>
  <si>
    <t>AliExpress</t>
  </si>
  <si>
    <t>Ordered From</t>
  </si>
  <si>
    <t>Cost</t>
  </si>
  <si>
    <t>Unit Cost</t>
  </si>
  <si>
    <t>Qty if Pack</t>
  </si>
  <si>
    <t>Build Cost</t>
  </si>
  <si>
    <t>90591A260</t>
  </si>
  <si>
    <t>90591A250</t>
  </si>
  <si>
    <t xml:space="preserve">M3 x 0.5mm Hex Nut </t>
  </si>
  <si>
    <t>M5 x 0.8mm Hex Nut</t>
  </si>
  <si>
    <t>Hardware</t>
  </si>
  <si>
    <t>Part #</t>
  </si>
  <si>
    <t>90576A102</t>
  </si>
  <si>
    <t>M3 x 0.5 mm Lock Nut</t>
  </si>
  <si>
    <t>M2 x 0.4 x 8mm Socket Cap Bolt</t>
  </si>
  <si>
    <t>M2.5 x 0.45 x 8mm Socket Cap Bolt</t>
  </si>
  <si>
    <t>91292A012</t>
  </si>
  <si>
    <t>M3 x 0.5 x 6mm Socket Cap Bolt</t>
  </si>
  <si>
    <t>91292A111</t>
  </si>
  <si>
    <t>91292A112</t>
  </si>
  <si>
    <t>M3 x 0.5 x 8mm Socket Cap Bolt</t>
  </si>
  <si>
    <t>M3 x 0.5 x 10mm Socket Cap Bolt</t>
  </si>
  <si>
    <t>91292A113</t>
  </si>
  <si>
    <t>M3 x 0.5 x 16mm Socket Cap Bolt</t>
  </si>
  <si>
    <t>91292A115</t>
  </si>
  <si>
    <t>M3 x 0.5 x 20mm Socket Cap Bolt</t>
  </si>
  <si>
    <t>91292A123</t>
  </si>
  <si>
    <t>M3 x 0.5 x 25mm Socket Cap Bolt</t>
  </si>
  <si>
    <t>91292A020</t>
  </si>
  <si>
    <t>M3 x 0.5 x 30mm Socket Cap Bolt</t>
  </si>
  <si>
    <t>91292A022</t>
  </si>
  <si>
    <t>M3 x 0.5 x 50mm Socket Cap Bolt</t>
  </si>
  <si>
    <t>91292A026</t>
  </si>
  <si>
    <t>91292A832</t>
  </si>
  <si>
    <t>91287A124</t>
  </si>
  <si>
    <t>M5 x 0.8 x 16mm Hex Head Bolt</t>
  </si>
  <si>
    <t>M3 Lock Washer (ID 3mm, OD 5.5mm)</t>
  </si>
  <si>
    <t>93925A220</t>
  </si>
  <si>
    <t>91166A210</t>
  </si>
  <si>
    <t>M3 Washer (ID 3mm, OD 7.5mm)</t>
  </si>
  <si>
    <t>11HS18-0674S</t>
  </si>
  <si>
    <t>Frame</t>
  </si>
  <si>
    <t>10 x 10 x 200mm Aluminum Profile (black)</t>
  </si>
  <si>
    <t>10 x 10 x 60mm Aluminum Profile (black)</t>
  </si>
  <si>
    <t>10 x 10mm Stainless Right Angle Bracket</t>
  </si>
  <si>
    <t>M3 x 0.5 x 6mm Square Headed Bolt</t>
  </si>
  <si>
    <t>M4 x 0.5 x 4mm Button Head Bolts (ISO 7380)</t>
  </si>
  <si>
    <t>91239A109</t>
  </si>
  <si>
    <t>Motors</t>
  </si>
  <si>
    <t xml:space="preserve"> LC1574W-04-025</t>
  </si>
  <si>
    <t>eBay</t>
  </si>
  <si>
    <t>1000KV 2632 Brushless Outrunner Motor</t>
  </si>
  <si>
    <t>2632-1000</t>
  </si>
  <si>
    <t>Spindle</t>
  </si>
  <si>
    <t>Bearings and Rails</t>
  </si>
  <si>
    <t>Roll of PETG Filament</t>
  </si>
  <si>
    <t>LM6UU Bearing</t>
  </si>
  <si>
    <t>uxcell</t>
  </si>
  <si>
    <t>6 x 100mm Chrome Plated Rod</t>
  </si>
  <si>
    <t>Other</t>
  </si>
  <si>
    <t>Brand</t>
  </si>
  <si>
    <t>Mochu</t>
  </si>
  <si>
    <t>706C Bearing</t>
  </si>
  <si>
    <t>3 x 16mm (#4 - 5/8") Flat Wood Screw</t>
  </si>
  <si>
    <t>Local</t>
  </si>
  <si>
    <t>Powge</t>
  </si>
  <si>
    <t>GT2 Timing Belt, 6mm Width, 1 Meter Length</t>
  </si>
  <si>
    <t>GT2 Pulley 16T, 3mm Bore, 6mm Belt (w/ Bearings)</t>
  </si>
  <si>
    <t>GT2 Timing Belt Locking Torsion Spring</t>
  </si>
  <si>
    <t>Ali Life Store</t>
  </si>
  <si>
    <t>MGN9H Linear Rail 9mm x 200 mm</t>
  </si>
  <si>
    <t>CNA Mecchanical Parts</t>
  </si>
  <si>
    <t>6 x 180mm Chrome Plated Rod (200mm is Okay)</t>
  </si>
  <si>
    <t>CNC Factory</t>
  </si>
  <si>
    <t>ER8M C6 60L Extension Rod Chuck (w/ 1/8" Spring Collet)</t>
  </si>
  <si>
    <t>HOZLY</t>
  </si>
  <si>
    <t>Lock Collar (Ring) w/ Set Screw, ID 6 mm, OD 12mm, 8mm Width</t>
  </si>
  <si>
    <t>Victory 3D</t>
  </si>
  <si>
    <t>Hands Online</t>
  </si>
  <si>
    <t>O-Ring ID 17mm, 2mm Thick</t>
  </si>
  <si>
    <t>GT2 Pulley 16T, ID 5mm, 6mm Belt, Set Screw (w/ Bearings)</t>
  </si>
  <si>
    <t>GT2 Pulley, No Teeth, ID 3mm, 6mm Belt (w/ Bearings)</t>
  </si>
  <si>
    <t>M12 Nut w/ Step 1.75mm, 5mm Thick (Included with Actuator)</t>
  </si>
  <si>
    <t>Mistery</t>
  </si>
  <si>
    <t>H X Y</t>
  </si>
  <si>
    <t>AirMail</t>
  </si>
  <si>
    <t>Mechanical Endstop Micro Switch w/ Dupont Terminal</t>
  </si>
  <si>
    <t>EasyScope</t>
  </si>
  <si>
    <t>Digikey</t>
  </si>
  <si>
    <t>ST</t>
  </si>
  <si>
    <t>Round Rocker Switch, SPST, 12v, 14mm panel hole</t>
  </si>
  <si>
    <t>USMEI</t>
  </si>
  <si>
    <t>3D Solutech</t>
  </si>
  <si>
    <t>12V 10A Power Supply, 5.5mm x 2.5mm DC Plug</t>
  </si>
  <si>
    <t>HJDZ-1210</t>
  </si>
  <si>
    <t>Heat Shrink Tube (Various sizes)</t>
  </si>
  <si>
    <t>Gardner Bender</t>
  </si>
  <si>
    <t>Ace Hardware</t>
  </si>
  <si>
    <t>5" Black Cable Ties 100 Pack</t>
  </si>
  <si>
    <t>Harbor Freight</t>
  </si>
  <si>
    <t>Store House</t>
  </si>
  <si>
    <t>MDF Board 240Lx150Wx10mmH (9-1/2"L x 5-7/8"W x 1/2"H)</t>
  </si>
  <si>
    <t>Menards</t>
  </si>
  <si>
    <t>Uxcell</t>
  </si>
  <si>
    <t>Sheath Spiral Tube, ID 6mm, OD 8mm, 1m Long</t>
  </si>
  <si>
    <t>Midwest Fastner</t>
  </si>
  <si>
    <t>COOLM</t>
  </si>
  <si>
    <t>NEMA - 11 -  JK28HS51-674</t>
  </si>
  <si>
    <t>StepperOnline</t>
  </si>
  <si>
    <t>Z Axis Stepper Linear Actuator - LC1574W-04-025</t>
  </si>
  <si>
    <t>Haydon</t>
  </si>
  <si>
    <t>Cable 16 AWG about 20 cm</t>
  </si>
  <si>
    <t>CNC Arduino Shield V3</t>
  </si>
  <si>
    <t>Stepstick Stepper Driver (A4988)</t>
  </si>
  <si>
    <t>2.54mm Jumper</t>
  </si>
  <si>
    <t>Wire and Connectors</t>
  </si>
  <si>
    <t>Electronics</t>
  </si>
  <si>
    <t>Apex RC</t>
  </si>
  <si>
    <t>3.5mm Bullet Connector Male</t>
  </si>
  <si>
    <t>3.5mm Bullet Connectors Female</t>
  </si>
  <si>
    <t>JST 1x04 Connector Male</t>
  </si>
  <si>
    <t>Hilitch</t>
  </si>
  <si>
    <t>Dupont 1x04 Connector Female Housing</t>
  </si>
  <si>
    <t>Dupont Female Pin</t>
  </si>
  <si>
    <t>Dupont 1x03 Connector Female Housing</t>
  </si>
  <si>
    <t>7236K55</t>
  </si>
  <si>
    <t>Alligator Clip w/ Cover</t>
  </si>
  <si>
    <t>Noctua</t>
  </si>
  <si>
    <t>NF-A4x10</t>
  </si>
  <si>
    <t>5.5mm x 2.1mm DC Power Jack, Barrel, Panel Mount</t>
  </si>
  <si>
    <t>Switchcraft</t>
  </si>
  <si>
    <t>SC3508-ND</t>
  </si>
  <si>
    <t xml:space="preserve">3.5mm Stereo Headphone Jack, Panel Mount </t>
  </si>
  <si>
    <t>Nine to Nine</t>
  </si>
  <si>
    <t>3.5mm Stereo earphone with jack 3.5mm</t>
  </si>
  <si>
    <t>MP3-3501</t>
  </si>
  <si>
    <t>CUI Inc</t>
  </si>
  <si>
    <t>ESC 20A (for Brushless)</t>
  </si>
  <si>
    <t>Gallop RC</t>
  </si>
  <si>
    <t>Notes</t>
  </si>
  <si>
    <t>^</t>
  </si>
  <si>
    <t>FUNMANY (kit)</t>
  </si>
  <si>
    <t>Witbot (kit)</t>
  </si>
  <si>
    <t>Makerbeam (kit)</t>
  </si>
  <si>
    <t>M3 x 0.5 x 100mm Threaded Rod</t>
  </si>
  <si>
    <t>SKU135539-3 FFIO PCK</t>
  </si>
  <si>
    <t>Check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</si>
</sst>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1111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212529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top" wrapText="1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4" fontId="12" fillId="0" borderId="1" xfId="1" applyFont="1" applyBorder="1" applyAlignment="1">
      <alignment horizontal="center" vertical="center"/>
    </xf>
    <xf numFmtId="0" fontId="12" fillId="0" borderId="0" xfId="0" applyFont="1"/>
    <xf numFmtId="0" fontId="6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top"/>
    </xf>
    <xf numFmtId="44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5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1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1A6ORBGA/ref=ppx_yo_dt_b_asin_title_o04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8"/>
  <sheetViews>
    <sheetView tabSelected="1" topLeftCell="B1" workbookViewId="0">
      <pane ySplit="1" topLeftCell="A9" activePane="bottomLeft" state="frozen"/>
      <selection pane="bottomLeft" activeCell="P33" sqref="P33"/>
    </sheetView>
  </sheetViews>
  <sheetFormatPr defaultColWidth="14.3984375" defaultRowHeight="15" customHeight="1" x14ac:dyDescent="0.35"/>
  <cols>
    <col min="1" max="1" width="54.3984375" customWidth="1"/>
    <col min="2" max="7" width="5" customWidth="1"/>
    <col min="8" max="8" width="8.59765625" customWidth="1"/>
    <col min="9" max="9" width="23.265625" bestFit="1" customWidth="1"/>
    <col min="10" max="10" width="15.59765625" bestFit="1" customWidth="1"/>
    <col min="11" max="11" width="17.86328125" style="6" bestFit="1" customWidth="1"/>
    <col min="12" max="12" width="11" style="5" customWidth="1"/>
    <col min="13" max="13" width="12" style="4" bestFit="1" customWidth="1"/>
    <col min="14" max="14" width="12.265625" style="4" customWidth="1"/>
    <col min="15" max="15" width="14.3984375" style="4"/>
  </cols>
  <sheetData>
    <row r="1" spans="1:27" ht="15.75" customHeight="1" x14ac:dyDescent="0.4">
      <c r="A1" s="7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 t="s">
        <v>1</v>
      </c>
      <c r="I1" s="8" t="s">
        <v>73</v>
      </c>
      <c r="J1" s="35" t="s">
        <v>14</v>
      </c>
      <c r="K1" s="36" t="s">
        <v>24</v>
      </c>
      <c r="L1" s="37" t="s">
        <v>15</v>
      </c>
      <c r="M1" s="38" t="s">
        <v>17</v>
      </c>
      <c r="N1" s="38" t="s">
        <v>16</v>
      </c>
      <c r="O1" s="38" t="s">
        <v>18</v>
      </c>
      <c r="P1" s="53" t="s">
        <v>152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4">
      <c r="A2" s="56" t="s">
        <v>54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5">
      <c r="A3" s="9" t="s">
        <v>55</v>
      </c>
      <c r="B3" s="10">
        <v>8</v>
      </c>
      <c r="C3" s="10"/>
      <c r="D3" s="10"/>
      <c r="E3" s="10"/>
      <c r="F3" s="10"/>
      <c r="G3" s="10"/>
      <c r="H3" s="10">
        <f t="shared" ref="H3:H52" si="0">SUM(B3:G3)</f>
        <v>8</v>
      </c>
      <c r="I3" s="42" t="s">
        <v>156</v>
      </c>
      <c r="J3" s="12" t="s">
        <v>3</v>
      </c>
      <c r="K3" s="13">
        <v>100012</v>
      </c>
      <c r="L3" s="14">
        <v>112.5</v>
      </c>
      <c r="M3" s="15">
        <v>1</v>
      </c>
      <c r="N3" s="15">
        <f>L3/M3</f>
        <v>112.5</v>
      </c>
      <c r="O3" s="14">
        <f>N3</f>
        <v>112.5</v>
      </c>
    </row>
    <row r="4" spans="1:27" ht="15.75" customHeight="1" x14ac:dyDescent="0.35">
      <c r="A4" s="9" t="s">
        <v>56</v>
      </c>
      <c r="B4" s="10">
        <v>4</v>
      </c>
      <c r="C4" s="10"/>
      <c r="D4" s="10"/>
      <c r="E4" s="10"/>
      <c r="F4" s="10"/>
      <c r="G4" s="10"/>
      <c r="H4" s="10">
        <f t="shared" si="0"/>
        <v>4</v>
      </c>
      <c r="I4" s="42"/>
      <c r="J4" s="12" t="s">
        <v>153</v>
      </c>
      <c r="K4" s="17"/>
      <c r="L4" s="14"/>
      <c r="M4" s="15"/>
      <c r="N4" s="15"/>
      <c r="O4" s="15"/>
    </row>
    <row r="5" spans="1:27" ht="15.75" customHeight="1" x14ac:dyDescent="0.35">
      <c r="A5" s="9" t="s">
        <v>57</v>
      </c>
      <c r="B5" s="10">
        <v>8</v>
      </c>
      <c r="C5" s="10"/>
      <c r="D5" s="10"/>
      <c r="E5" s="10"/>
      <c r="F5" s="10"/>
      <c r="G5" s="10"/>
      <c r="H5" s="10">
        <f t="shared" si="0"/>
        <v>8</v>
      </c>
      <c r="I5" s="42"/>
      <c r="J5" s="12" t="s">
        <v>153</v>
      </c>
      <c r="K5" s="17"/>
      <c r="L5" s="14"/>
      <c r="M5" s="15"/>
      <c r="N5" s="15"/>
      <c r="O5" s="15"/>
    </row>
    <row r="6" spans="1:27" ht="15.75" customHeight="1" x14ac:dyDescent="0.35">
      <c r="A6" s="9" t="s">
        <v>58</v>
      </c>
      <c r="B6" s="10">
        <v>47</v>
      </c>
      <c r="C6" s="10"/>
      <c r="D6" s="10"/>
      <c r="E6" s="10"/>
      <c r="F6" s="10"/>
      <c r="G6" s="10"/>
      <c r="H6" s="10">
        <f t="shared" si="0"/>
        <v>47</v>
      </c>
      <c r="I6" s="42"/>
      <c r="J6" s="12" t="s">
        <v>153</v>
      </c>
      <c r="K6" s="17"/>
      <c r="L6" s="14"/>
      <c r="M6" s="15"/>
      <c r="N6" s="15"/>
      <c r="O6" s="15"/>
    </row>
    <row r="7" spans="1:27" ht="15.75" customHeight="1" x14ac:dyDescent="0.35">
      <c r="A7" s="11" t="s">
        <v>11</v>
      </c>
      <c r="B7" s="10">
        <v>24</v>
      </c>
      <c r="C7" s="10"/>
      <c r="D7" s="10"/>
      <c r="E7" s="10"/>
      <c r="F7" s="10"/>
      <c r="G7" s="10"/>
      <c r="H7" s="10">
        <f t="shared" si="0"/>
        <v>24</v>
      </c>
      <c r="I7" s="42" t="s">
        <v>2</v>
      </c>
      <c r="J7" s="12" t="s">
        <v>3</v>
      </c>
      <c r="K7" s="18">
        <v>101619</v>
      </c>
      <c r="L7" s="14">
        <v>17</v>
      </c>
      <c r="M7" s="15">
        <v>25</v>
      </c>
      <c r="N7" s="15">
        <f>L7/M7</f>
        <v>0.68</v>
      </c>
      <c r="O7" s="14">
        <f>H7*N7</f>
        <v>16.32</v>
      </c>
    </row>
    <row r="8" spans="1:27" ht="15.75" customHeight="1" x14ac:dyDescent="0.35">
      <c r="A8" s="58" t="s">
        <v>23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 spans="1:27" ht="15.75" customHeight="1" x14ac:dyDescent="0.35">
      <c r="A9" s="19" t="s">
        <v>26</v>
      </c>
      <c r="B9" s="10">
        <v>46</v>
      </c>
      <c r="C9" s="10">
        <v>9</v>
      </c>
      <c r="D9" s="10"/>
      <c r="E9" s="10">
        <v>2</v>
      </c>
      <c r="F9" s="10"/>
      <c r="G9" s="10"/>
      <c r="H9" s="10">
        <f t="shared" si="0"/>
        <v>57</v>
      </c>
      <c r="I9" s="42"/>
      <c r="J9" s="16" t="s">
        <v>12</v>
      </c>
      <c r="K9" s="20" t="s">
        <v>25</v>
      </c>
      <c r="L9" s="21">
        <v>3.45</v>
      </c>
      <c r="M9" s="16">
        <v>100</v>
      </c>
      <c r="N9" s="16">
        <f>L9/M9</f>
        <v>3.4500000000000003E-2</v>
      </c>
      <c r="O9" s="21">
        <f>H9*N9</f>
        <v>1.9665000000000001</v>
      </c>
    </row>
    <row r="10" spans="1:27" ht="15.75" customHeight="1" x14ac:dyDescent="0.35">
      <c r="A10" s="9" t="s">
        <v>21</v>
      </c>
      <c r="B10" s="10">
        <v>4</v>
      </c>
      <c r="C10" s="10"/>
      <c r="D10" s="10"/>
      <c r="E10" s="10"/>
      <c r="F10" s="10"/>
      <c r="G10" s="10">
        <v>8</v>
      </c>
      <c r="H10" s="10">
        <f t="shared" si="0"/>
        <v>12</v>
      </c>
      <c r="I10" s="42"/>
      <c r="J10" s="16" t="s">
        <v>12</v>
      </c>
      <c r="K10" s="20" t="s">
        <v>20</v>
      </c>
      <c r="L10" s="21">
        <v>2.21</v>
      </c>
      <c r="M10" s="16">
        <v>100</v>
      </c>
      <c r="N10" s="16">
        <f t="shared" ref="N10:N23" si="1">L10/M10</f>
        <v>2.2099999999999998E-2</v>
      </c>
      <c r="O10" s="21">
        <f t="shared" ref="O10:O23" si="2">H10*N10</f>
        <v>0.26519999999999999</v>
      </c>
    </row>
    <row r="11" spans="1:27" ht="15.75" customHeight="1" x14ac:dyDescent="0.35">
      <c r="A11" s="11" t="s">
        <v>22</v>
      </c>
      <c r="B11" s="11"/>
      <c r="C11" s="11"/>
      <c r="D11" s="11"/>
      <c r="E11" s="11">
        <v>1</v>
      </c>
      <c r="F11" s="11"/>
      <c r="G11" s="11">
        <v>2</v>
      </c>
      <c r="H11" s="10">
        <f t="shared" si="0"/>
        <v>3</v>
      </c>
      <c r="I11" s="25"/>
      <c r="J11" s="16" t="s">
        <v>12</v>
      </c>
      <c r="K11" s="20" t="s">
        <v>19</v>
      </c>
      <c r="L11" s="21">
        <v>2.8</v>
      </c>
      <c r="M11" s="16">
        <v>100</v>
      </c>
      <c r="N11" s="16">
        <f t="shared" si="1"/>
        <v>2.7999999999999997E-2</v>
      </c>
      <c r="O11" s="21">
        <f t="shared" si="2"/>
        <v>8.3999999999999991E-2</v>
      </c>
    </row>
    <row r="12" spans="1:27" ht="15.75" customHeight="1" x14ac:dyDescent="0.35">
      <c r="A12" s="9" t="s">
        <v>27</v>
      </c>
      <c r="B12" s="11"/>
      <c r="C12" s="11"/>
      <c r="D12" s="11"/>
      <c r="E12" s="11"/>
      <c r="F12" s="11">
        <v>2</v>
      </c>
      <c r="G12" s="11"/>
      <c r="H12" s="10">
        <f t="shared" si="0"/>
        <v>2</v>
      </c>
      <c r="I12" s="42"/>
      <c r="J12" s="16" t="s">
        <v>12</v>
      </c>
      <c r="K12" s="12" t="s">
        <v>46</v>
      </c>
      <c r="L12" s="21">
        <v>6</v>
      </c>
      <c r="M12" s="16">
        <v>100</v>
      </c>
      <c r="N12" s="16">
        <f t="shared" si="1"/>
        <v>0.06</v>
      </c>
      <c r="O12" s="21">
        <f t="shared" si="2"/>
        <v>0.12</v>
      </c>
    </row>
    <row r="13" spans="1:27" ht="15.75" customHeight="1" x14ac:dyDescent="0.35">
      <c r="A13" s="9" t="s">
        <v>28</v>
      </c>
      <c r="B13" s="11"/>
      <c r="C13" s="11"/>
      <c r="D13" s="11"/>
      <c r="E13" s="11">
        <v>8</v>
      </c>
      <c r="F13" s="11"/>
      <c r="G13" s="11"/>
      <c r="H13" s="10">
        <f t="shared" si="0"/>
        <v>8</v>
      </c>
      <c r="I13" s="25"/>
      <c r="J13" s="16" t="s">
        <v>12</v>
      </c>
      <c r="K13" s="12" t="s">
        <v>29</v>
      </c>
      <c r="L13" s="21">
        <v>5.15</v>
      </c>
      <c r="M13" s="16">
        <v>100</v>
      </c>
      <c r="N13" s="16">
        <f t="shared" si="1"/>
        <v>5.1500000000000004E-2</v>
      </c>
      <c r="O13" s="21">
        <f t="shared" si="2"/>
        <v>0.41200000000000003</v>
      </c>
    </row>
    <row r="14" spans="1:27" ht="15.75" customHeight="1" x14ac:dyDescent="0.35">
      <c r="A14" s="9" t="s">
        <v>59</v>
      </c>
      <c r="B14" s="10">
        <v>8</v>
      </c>
      <c r="C14" s="10"/>
      <c r="D14" s="10"/>
      <c r="E14" s="10"/>
      <c r="F14" s="10">
        <v>4</v>
      </c>
      <c r="G14" s="10"/>
      <c r="H14" s="10">
        <f>SUM(B14:G14)</f>
        <v>12</v>
      </c>
      <c r="I14" s="42"/>
      <c r="J14" s="12" t="s">
        <v>12</v>
      </c>
      <c r="K14" s="12" t="s">
        <v>60</v>
      </c>
      <c r="L14" s="21">
        <v>8.5</v>
      </c>
      <c r="M14" s="16">
        <v>25</v>
      </c>
      <c r="N14" s="16">
        <f t="shared" si="1"/>
        <v>0.34</v>
      </c>
      <c r="O14" s="21">
        <f t="shared" si="2"/>
        <v>4.08</v>
      </c>
    </row>
    <row r="15" spans="1:27" ht="15.75" customHeight="1" x14ac:dyDescent="0.35">
      <c r="A15" s="9" t="s">
        <v>30</v>
      </c>
      <c r="B15" s="10">
        <v>12</v>
      </c>
      <c r="C15" s="10">
        <v>9</v>
      </c>
      <c r="D15" s="10"/>
      <c r="E15" s="10">
        <v>2</v>
      </c>
      <c r="F15" s="10">
        <v>3</v>
      </c>
      <c r="G15" s="10"/>
      <c r="H15" s="10">
        <f t="shared" si="0"/>
        <v>26</v>
      </c>
      <c r="I15" s="42"/>
      <c r="J15" s="16" t="s">
        <v>12</v>
      </c>
      <c r="K15" s="12" t="s">
        <v>31</v>
      </c>
      <c r="L15" s="21">
        <v>9.18</v>
      </c>
      <c r="M15" s="16">
        <v>100</v>
      </c>
      <c r="N15" s="16">
        <f t="shared" si="1"/>
        <v>9.1799999999999993E-2</v>
      </c>
      <c r="O15" s="21">
        <f t="shared" si="2"/>
        <v>2.3868</v>
      </c>
    </row>
    <row r="16" spans="1:27" ht="15.75" customHeight="1" x14ac:dyDescent="0.35">
      <c r="A16" s="9" t="s">
        <v>33</v>
      </c>
      <c r="B16" s="11"/>
      <c r="C16" s="11"/>
      <c r="D16" s="11"/>
      <c r="E16" s="11"/>
      <c r="F16" s="11">
        <v>4</v>
      </c>
      <c r="G16" s="11"/>
      <c r="H16" s="10">
        <f t="shared" si="0"/>
        <v>4</v>
      </c>
      <c r="I16" s="42"/>
      <c r="J16" s="16" t="s">
        <v>12</v>
      </c>
      <c r="K16" s="12" t="s">
        <v>32</v>
      </c>
      <c r="L16" s="21">
        <v>4.29</v>
      </c>
      <c r="M16" s="16">
        <v>100</v>
      </c>
      <c r="N16" s="16">
        <f t="shared" si="1"/>
        <v>4.2900000000000001E-2</v>
      </c>
      <c r="O16" s="21">
        <f t="shared" si="2"/>
        <v>0.1716</v>
      </c>
    </row>
    <row r="17" spans="1:16" ht="15.75" customHeight="1" x14ac:dyDescent="0.35">
      <c r="A17" s="19" t="s">
        <v>34</v>
      </c>
      <c r="B17" s="10"/>
      <c r="C17" s="10">
        <v>4</v>
      </c>
      <c r="D17" s="10"/>
      <c r="E17" s="10"/>
      <c r="F17" s="10"/>
      <c r="G17" s="10">
        <v>8</v>
      </c>
      <c r="H17" s="10">
        <f t="shared" si="0"/>
        <v>12</v>
      </c>
      <c r="I17" s="42"/>
      <c r="J17" s="16" t="s">
        <v>12</v>
      </c>
      <c r="K17" s="12" t="s">
        <v>35</v>
      </c>
      <c r="L17" s="21">
        <v>4.72</v>
      </c>
      <c r="M17" s="16">
        <v>100</v>
      </c>
      <c r="N17" s="16">
        <f t="shared" si="1"/>
        <v>4.7199999999999999E-2</v>
      </c>
      <c r="O17" s="21">
        <f t="shared" si="2"/>
        <v>0.56640000000000001</v>
      </c>
    </row>
    <row r="18" spans="1:16" ht="15.75" customHeight="1" x14ac:dyDescent="0.35">
      <c r="A18" s="9" t="s">
        <v>36</v>
      </c>
      <c r="B18" s="10">
        <v>2</v>
      </c>
      <c r="C18" s="10"/>
      <c r="D18" s="10"/>
      <c r="E18" s="10"/>
      <c r="F18" s="10">
        <v>4</v>
      </c>
      <c r="G18" s="10"/>
      <c r="H18" s="10">
        <f t="shared" si="0"/>
        <v>6</v>
      </c>
      <c r="I18" s="42"/>
      <c r="J18" s="16" t="s">
        <v>12</v>
      </c>
      <c r="K18" s="12" t="s">
        <v>37</v>
      </c>
      <c r="L18" s="21">
        <v>5.58</v>
      </c>
      <c r="M18" s="16">
        <v>100</v>
      </c>
      <c r="N18" s="16">
        <f t="shared" si="1"/>
        <v>5.5800000000000002E-2</v>
      </c>
      <c r="O18" s="21">
        <f t="shared" si="2"/>
        <v>0.33479999999999999</v>
      </c>
    </row>
    <row r="19" spans="1:16" ht="15.75" customHeight="1" x14ac:dyDescent="0.35">
      <c r="A19" s="9" t="s">
        <v>38</v>
      </c>
      <c r="B19" s="10">
        <v>8</v>
      </c>
      <c r="C19" s="10"/>
      <c r="D19" s="10"/>
      <c r="E19" s="10">
        <v>1</v>
      </c>
      <c r="F19" s="10"/>
      <c r="G19" s="10"/>
      <c r="H19" s="10">
        <f t="shared" si="0"/>
        <v>9</v>
      </c>
      <c r="I19" s="42"/>
      <c r="J19" s="16" t="s">
        <v>12</v>
      </c>
      <c r="K19" s="12" t="s">
        <v>39</v>
      </c>
      <c r="L19" s="21">
        <v>6.44</v>
      </c>
      <c r="M19" s="16">
        <v>100</v>
      </c>
      <c r="N19" s="16">
        <f t="shared" si="1"/>
        <v>6.4399999999999999E-2</v>
      </c>
      <c r="O19" s="21">
        <f t="shared" si="2"/>
        <v>0.5796</v>
      </c>
    </row>
    <row r="20" spans="1:16" ht="15.75" customHeight="1" x14ac:dyDescent="0.35">
      <c r="A20" s="9" t="s">
        <v>40</v>
      </c>
      <c r="B20" s="11"/>
      <c r="C20" s="11"/>
      <c r="D20" s="11"/>
      <c r="E20" s="11">
        <v>2</v>
      </c>
      <c r="F20" s="11"/>
      <c r="G20" s="11"/>
      <c r="H20" s="10">
        <f t="shared" si="0"/>
        <v>2</v>
      </c>
      <c r="I20" s="25"/>
      <c r="J20" s="16" t="s">
        <v>12</v>
      </c>
      <c r="K20" s="12" t="s">
        <v>41</v>
      </c>
      <c r="L20" s="21">
        <v>6.87</v>
      </c>
      <c r="M20" s="16">
        <v>100</v>
      </c>
      <c r="N20" s="16">
        <f t="shared" si="1"/>
        <v>6.8699999999999997E-2</v>
      </c>
      <c r="O20" s="21">
        <f t="shared" si="2"/>
        <v>0.13739999999999999</v>
      </c>
    </row>
    <row r="21" spans="1:16" ht="15.75" customHeight="1" x14ac:dyDescent="0.35">
      <c r="A21" s="9" t="s">
        <v>42</v>
      </c>
      <c r="B21" s="10">
        <v>4</v>
      </c>
      <c r="C21" s="10"/>
      <c r="D21" s="10"/>
      <c r="E21" s="10"/>
      <c r="F21" s="10"/>
      <c r="G21" s="10"/>
      <c r="H21" s="10">
        <f t="shared" si="0"/>
        <v>4</v>
      </c>
      <c r="I21" s="42"/>
      <c r="J21" s="16" t="s">
        <v>12</v>
      </c>
      <c r="K21" s="12" t="s">
        <v>43</v>
      </c>
      <c r="L21" s="21">
        <v>4.08</v>
      </c>
      <c r="M21" s="16">
        <v>50</v>
      </c>
      <c r="N21" s="16">
        <f t="shared" si="1"/>
        <v>8.1600000000000006E-2</v>
      </c>
      <c r="O21" s="21">
        <f t="shared" si="2"/>
        <v>0.32640000000000002</v>
      </c>
    </row>
    <row r="22" spans="1:16" ht="15.75" customHeight="1" x14ac:dyDescent="0.35">
      <c r="A22" s="9" t="s">
        <v>44</v>
      </c>
      <c r="B22" s="10"/>
      <c r="C22" s="10">
        <v>2</v>
      </c>
      <c r="D22" s="10"/>
      <c r="E22" s="10"/>
      <c r="F22" s="10">
        <v>4</v>
      </c>
      <c r="G22" s="10"/>
      <c r="H22" s="10">
        <f t="shared" si="0"/>
        <v>6</v>
      </c>
      <c r="I22" s="42"/>
      <c r="J22" s="16" t="s">
        <v>12</v>
      </c>
      <c r="K22" s="12" t="s">
        <v>45</v>
      </c>
      <c r="L22" s="21">
        <v>3.76</v>
      </c>
      <c r="M22" s="16">
        <v>25</v>
      </c>
      <c r="N22" s="16">
        <f t="shared" si="1"/>
        <v>0.15039999999999998</v>
      </c>
      <c r="O22" s="21">
        <f t="shared" si="2"/>
        <v>0.90239999999999987</v>
      </c>
    </row>
    <row r="23" spans="1:16" ht="15.75" customHeight="1" x14ac:dyDescent="0.35">
      <c r="A23" s="9" t="s">
        <v>48</v>
      </c>
      <c r="B23" s="11"/>
      <c r="C23" s="11"/>
      <c r="D23" s="11"/>
      <c r="E23" s="11"/>
      <c r="F23" s="11"/>
      <c r="G23" s="11">
        <v>2</v>
      </c>
      <c r="H23" s="10">
        <f t="shared" si="0"/>
        <v>2</v>
      </c>
      <c r="I23" s="42"/>
      <c r="J23" s="16" t="s">
        <v>12</v>
      </c>
      <c r="K23" s="12" t="s">
        <v>47</v>
      </c>
      <c r="L23" s="21">
        <v>6.73</v>
      </c>
      <c r="M23" s="16">
        <v>50</v>
      </c>
      <c r="N23" s="16">
        <f t="shared" si="1"/>
        <v>0.1346</v>
      </c>
      <c r="O23" s="21">
        <f t="shared" si="2"/>
        <v>0.26919999999999999</v>
      </c>
    </row>
    <row r="24" spans="1:16" ht="15.75" customHeight="1" x14ac:dyDescent="0.35">
      <c r="A24" s="9" t="s">
        <v>49</v>
      </c>
      <c r="B24" s="10">
        <v>8</v>
      </c>
      <c r="C24" s="10">
        <v>14</v>
      </c>
      <c r="D24" s="10"/>
      <c r="E24" s="10"/>
      <c r="F24" s="10"/>
      <c r="G24" s="10"/>
      <c r="H24" s="10">
        <f t="shared" si="0"/>
        <v>22</v>
      </c>
      <c r="I24" s="42"/>
      <c r="J24" s="16" t="s">
        <v>12</v>
      </c>
      <c r="K24" s="12" t="s">
        <v>50</v>
      </c>
      <c r="L24" s="21">
        <v>3.45</v>
      </c>
      <c r="M24" s="16">
        <v>100</v>
      </c>
      <c r="N24" s="16">
        <f t="shared" ref="N24:N32" si="3">L24/M24</f>
        <v>3.4500000000000003E-2</v>
      </c>
      <c r="O24" s="21">
        <f t="shared" ref="O24:O32" si="4">H24*N24</f>
        <v>0.75900000000000012</v>
      </c>
    </row>
    <row r="25" spans="1:16" ht="15.75" customHeight="1" x14ac:dyDescent="0.35">
      <c r="A25" s="9" t="s">
        <v>52</v>
      </c>
      <c r="B25" s="10">
        <v>16</v>
      </c>
      <c r="C25" s="10">
        <v>10</v>
      </c>
      <c r="D25" s="10"/>
      <c r="E25" s="10"/>
      <c r="F25" s="10"/>
      <c r="G25" s="10"/>
      <c r="H25" s="10">
        <f t="shared" si="0"/>
        <v>26</v>
      </c>
      <c r="I25" s="42"/>
      <c r="J25" s="16" t="s">
        <v>12</v>
      </c>
      <c r="K25" s="12" t="s">
        <v>51</v>
      </c>
      <c r="L25" s="26">
        <v>1.69</v>
      </c>
      <c r="M25" s="12">
        <v>100</v>
      </c>
      <c r="N25" s="16">
        <f t="shared" si="3"/>
        <v>1.6899999999999998E-2</v>
      </c>
      <c r="O25" s="21">
        <f t="shared" si="4"/>
        <v>0.43939999999999996</v>
      </c>
    </row>
    <row r="26" spans="1:16" ht="15.75" customHeight="1" x14ac:dyDescent="0.35">
      <c r="A26" s="11" t="s">
        <v>157</v>
      </c>
      <c r="B26" s="10"/>
      <c r="C26" s="10">
        <v>3</v>
      </c>
      <c r="D26" s="10"/>
      <c r="E26" s="10"/>
      <c r="F26" s="10"/>
      <c r="G26" s="10"/>
      <c r="H26" s="10">
        <f>SUM(B26:G26)</f>
        <v>3</v>
      </c>
      <c r="I26" s="42" t="s">
        <v>100</v>
      </c>
      <c r="J26" s="12" t="s">
        <v>13</v>
      </c>
      <c r="K26" s="17"/>
      <c r="L26" s="14">
        <v>2.89</v>
      </c>
      <c r="M26" s="15">
        <v>5</v>
      </c>
      <c r="N26" s="15">
        <f t="shared" si="3"/>
        <v>0.57800000000000007</v>
      </c>
      <c r="O26" s="14">
        <f t="shared" si="4"/>
        <v>1.7340000000000002</v>
      </c>
      <c r="P26" s="27"/>
    </row>
    <row r="27" spans="1:16" ht="15.75" customHeight="1" x14ac:dyDescent="0.35">
      <c r="A27" s="11" t="s">
        <v>76</v>
      </c>
      <c r="B27" s="11"/>
      <c r="C27" s="11"/>
      <c r="D27" s="11"/>
      <c r="E27" s="11"/>
      <c r="F27" s="11"/>
      <c r="G27" s="11">
        <v>6</v>
      </c>
      <c r="H27" s="10">
        <f>SUM(B27:G27)</f>
        <v>6</v>
      </c>
      <c r="I27" s="42" t="s">
        <v>118</v>
      </c>
      <c r="J27" s="12" t="s">
        <v>115</v>
      </c>
      <c r="K27" s="52">
        <v>2524</v>
      </c>
      <c r="L27" s="21">
        <v>2.13</v>
      </c>
      <c r="M27" s="16">
        <v>100</v>
      </c>
      <c r="N27" s="16">
        <f t="shared" si="3"/>
        <v>2.1299999999999999E-2</v>
      </c>
      <c r="O27" s="21">
        <f t="shared" si="4"/>
        <v>0.1278</v>
      </c>
      <c r="P27" s="27" t="s">
        <v>77</v>
      </c>
    </row>
    <row r="28" spans="1:16" ht="15.75" customHeight="1" x14ac:dyDescent="0.35">
      <c r="A28" s="60" t="s">
        <v>67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6" ht="15.75" customHeight="1" x14ac:dyDescent="0.35">
      <c r="A29" s="11" t="s">
        <v>80</v>
      </c>
      <c r="B29" s="10">
        <v>4</v>
      </c>
      <c r="C29" s="10">
        <v>2</v>
      </c>
      <c r="D29" s="10"/>
      <c r="E29" s="10"/>
      <c r="F29" s="10"/>
      <c r="G29" s="10"/>
      <c r="H29" s="10">
        <f t="shared" si="0"/>
        <v>6</v>
      </c>
      <c r="I29" s="42" t="s">
        <v>78</v>
      </c>
      <c r="J29" s="16" t="s">
        <v>13</v>
      </c>
      <c r="K29" s="16"/>
      <c r="L29" s="21">
        <f>1.8*7</f>
        <v>12.6</v>
      </c>
      <c r="M29" s="16">
        <v>7</v>
      </c>
      <c r="N29" s="16">
        <f t="shared" si="3"/>
        <v>1.8</v>
      </c>
      <c r="O29" s="21">
        <f t="shared" si="4"/>
        <v>10.8</v>
      </c>
    </row>
    <row r="30" spans="1:16" ht="13.15" x14ac:dyDescent="0.35">
      <c r="A30" s="22" t="s">
        <v>94</v>
      </c>
      <c r="B30" s="10"/>
      <c r="C30" s="10">
        <v>2</v>
      </c>
      <c r="D30" s="10"/>
      <c r="E30" s="10"/>
      <c r="F30" s="10"/>
      <c r="G30" s="10"/>
      <c r="H30" s="10">
        <f t="shared" si="0"/>
        <v>2</v>
      </c>
      <c r="I30" s="42" t="s">
        <v>78</v>
      </c>
      <c r="J30" s="16" t="s">
        <v>13</v>
      </c>
      <c r="K30" s="16"/>
      <c r="L30" s="21">
        <f>1.8*3</f>
        <v>5.4</v>
      </c>
      <c r="M30" s="16">
        <v>3</v>
      </c>
      <c r="N30" s="16">
        <f t="shared" si="3"/>
        <v>1.8</v>
      </c>
      <c r="O30" s="21">
        <f t="shared" si="4"/>
        <v>3.6</v>
      </c>
    </row>
    <row r="31" spans="1:16" ht="15.75" customHeight="1" x14ac:dyDescent="0.35">
      <c r="A31" s="11" t="s">
        <v>93</v>
      </c>
      <c r="B31" s="11"/>
      <c r="C31" s="11"/>
      <c r="D31" s="11"/>
      <c r="E31" s="11">
        <v>2</v>
      </c>
      <c r="F31" s="11"/>
      <c r="G31" s="11"/>
      <c r="H31" s="10">
        <f t="shared" si="0"/>
        <v>2</v>
      </c>
      <c r="I31" s="25" t="s">
        <v>78</v>
      </c>
      <c r="J31" s="16" t="s">
        <v>13</v>
      </c>
      <c r="K31" s="16"/>
      <c r="L31" s="21">
        <v>4.99</v>
      </c>
      <c r="M31" s="16">
        <v>5</v>
      </c>
      <c r="N31" s="16">
        <f t="shared" si="3"/>
        <v>0.998</v>
      </c>
      <c r="O31" s="21">
        <f t="shared" si="4"/>
        <v>1.996</v>
      </c>
    </row>
    <row r="32" spans="1:16" ht="15.75" customHeight="1" x14ac:dyDescent="0.35">
      <c r="A32" s="11" t="s">
        <v>79</v>
      </c>
      <c r="B32" s="11"/>
      <c r="C32" s="11"/>
      <c r="D32" s="11"/>
      <c r="E32" s="11">
        <v>2</v>
      </c>
      <c r="F32" s="11"/>
      <c r="G32" s="11"/>
      <c r="H32" s="10">
        <f t="shared" si="0"/>
        <v>2</v>
      </c>
      <c r="I32" s="25" t="s">
        <v>78</v>
      </c>
      <c r="J32" s="16" t="s">
        <v>13</v>
      </c>
      <c r="K32" s="16"/>
      <c r="L32" s="21">
        <v>1.99</v>
      </c>
      <c r="M32" s="16">
        <v>1</v>
      </c>
      <c r="N32" s="16">
        <f t="shared" si="3"/>
        <v>1.99</v>
      </c>
      <c r="O32" s="21">
        <f t="shared" si="4"/>
        <v>3.98</v>
      </c>
    </row>
    <row r="33" spans="1:16" ht="15.75" customHeight="1" x14ac:dyDescent="0.35">
      <c r="A33" s="11" t="s">
        <v>81</v>
      </c>
      <c r="B33" s="10">
        <v>2</v>
      </c>
      <c r="C33" s="10"/>
      <c r="D33" s="10"/>
      <c r="E33" s="10"/>
      <c r="F33" s="10"/>
      <c r="G33" s="10"/>
      <c r="H33" s="10">
        <f t="shared" si="0"/>
        <v>2</v>
      </c>
      <c r="I33" s="42" t="s">
        <v>82</v>
      </c>
      <c r="J33" s="16" t="s">
        <v>13</v>
      </c>
      <c r="K33" s="16" t="s">
        <v>158</v>
      </c>
      <c r="L33" s="21">
        <v>1.65</v>
      </c>
      <c r="M33" s="16">
        <v>20</v>
      </c>
      <c r="N33" s="16">
        <f t="shared" ref="N33:N34" si="5">L33/M33</f>
        <v>8.249999999999999E-2</v>
      </c>
      <c r="O33" s="21">
        <f t="shared" ref="O33:O34" si="6">H33*N33</f>
        <v>0.16499999999999998</v>
      </c>
      <c r="P33" t="s">
        <v>159</v>
      </c>
    </row>
    <row r="34" spans="1:16" ht="15.75" customHeight="1" x14ac:dyDescent="0.35">
      <c r="A34" s="11" t="s">
        <v>83</v>
      </c>
      <c r="B34" s="10">
        <v>2</v>
      </c>
      <c r="C34" s="10"/>
      <c r="D34" s="10"/>
      <c r="E34" s="10"/>
      <c r="F34" s="10"/>
      <c r="G34" s="10"/>
      <c r="H34" s="10">
        <f t="shared" si="0"/>
        <v>2</v>
      </c>
      <c r="I34" s="42" t="s">
        <v>84</v>
      </c>
      <c r="J34" s="16" t="s">
        <v>13</v>
      </c>
      <c r="K34" s="23"/>
      <c r="L34" s="14">
        <v>10.8</v>
      </c>
      <c r="M34" s="15">
        <v>1</v>
      </c>
      <c r="N34" s="15">
        <f t="shared" si="5"/>
        <v>10.8</v>
      </c>
      <c r="O34" s="14">
        <f t="shared" si="6"/>
        <v>21.6</v>
      </c>
    </row>
    <row r="35" spans="1:16" ht="15.75" customHeight="1" x14ac:dyDescent="0.35">
      <c r="A35" s="9" t="s">
        <v>69</v>
      </c>
      <c r="B35" s="10"/>
      <c r="C35" s="10">
        <v>8</v>
      </c>
      <c r="D35" s="10"/>
      <c r="E35" s="10"/>
      <c r="F35" s="10"/>
      <c r="G35" s="10"/>
      <c r="H35" s="10">
        <f t="shared" si="0"/>
        <v>8</v>
      </c>
      <c r="I35" s="42" t="s">
        <v>70</v>
      </c>
      <c r="J35" s="12" t="s">
        <v>3</v>
      </c>
      <c r="K35" s="51">
        <v>709874355093</v>
      </c>
      <c r="L35" s="14">
        <v>12.01</v>
      </c>
      <c r="M35" s="15">
        <v>10</v>
      </c>
      <c r="N35" s="16">
        <f t="shared" ref="N35:N42" si="7">L35/M35</f>
        <v>1.2010000000000001</v>
      </c>
      <c r="O35" s="21">
        <f t="shared" ref="O35:O42" si="8">H35*N35</f>
        <v>9.6080000000000005</v>
      </c>
    </row>
    <row r="36" spans="1:16" ht="15.75" customHeight="1" x14ac:dyDescent="0.35">
      <c r="A36" s="9" t="s">
        <v>75</v>
      </c>
      <c r="B36" s="10"/>
      <c r="C36" s="10">
        <v>2</v>
      </c>
      <c r="D36" s="10"/>
      <c r="E36" s="10"/>
      <c r="F36" s="10"/>
      <c r="G36" s="10"/>
      <c r="H36" s="10">
        <f t="shared" si="0"/>
        <v>2</v>
      </c>
      <c r="I36" s="42" t="s">
        <v>74</v>
      </c>
      <c r="J36" s="12" t="s">
        <v>13</v>
      </c>
      <c r="K36" s="23"/>
      <c r="L36" s="14">
        <v>5</v>
      </c>
      <c r="M36" s="15">
        <v>1</v>
      </c>
      <c r="N36" s="15">
        <f t="shared" si="7"/>
        <v>5</v>
      </c>
      <c r="O36" s="14">
        <f t="shared" si="8"/>
        <v>10</v>
      </c>
    </row>
    <row r="37" spans="1:16" ht="13.15" x14ac:dyDescent="0.35">
      <c r="A37" s="9" t="s">
        <v>85</v>
      </c>
      <c r="B37" s="10"/>
      <c r="C37" s="10">
        <v>2</v>
      </c>
      <c r="D37" s="10"/>
      <c r="E37" s="10"/>
      <c r="F37" s="10"/>
      <c r="G37" s="10"/>
      <c r="H37" s="10">
        <f t="shared" si="0"/>
        <v>2</v>
      </c>
      <c r="I37" s="42" t="s">
        <v>86</v>
      </c>
      <c r="J37" s="16" t="s">
        <v>13</v>
      </c>
      <c r="K37" s="23"/>
      <c r="L37" s="14">
        <v>3.66</v>
      </c>
      <c r="M37" s="15">
        <v>2</v>
      </c>
      <c r="N37" s="15">
        <f t="shared" si="7"/>
        <v>1.83</v>
      </c>
      <c r="O37" s="14">
        <f t="shared" si="8"/>
        <v>3.66</v>
      </c>
    </row>
    <row r="38" spans="1:16" ht="15.75" customHeight="1" x14ac:dyDescent="0.35">
      <c r="A38" s="9" t="s">
        <v>71</v>
      </c>
      <c r="B38" s="10"/>
      <c r="C38" s="10">
        <v>2</v>
      </c>
      <c r="D38" s="10"/>
      <c r="E38" s="10"/>
      <c r="F38" s="10"/>
      <c r="G38" s="10"/>
      <c r="H38" s="10">
        <f t="shared" si="0"/>
        <v>2</v>
      </c>
      <c r="I38" s="42" t="s">
        <v>86</v>
      </c>
      <c r="J38" s="16" t="s">
        <v>13</v>
      </c>
      <c r="K38" s="23"/>
      <c r="L38" s="14">
        <v>2.61</v>
      </c>
      <c r="M38" s="15">
        <v>2</v>
      </c>
      <c r="N38" s="15">
        <f t="shared" si="7"/>
        <v>1.3049999999999999</v>
      </c>
      <c r="O38" s="14">
        <f t="shared" si="8"/>
        <v>2.61</v>
      </c>
    </row>
    <row r="39" spans="1:16" ht="15.75" customHeight="1" x14ac:dyDescent="0.35">
      <c r="A39" s="60" t="s">
        <v>66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6" ht="15.75" customHeight="1" x14ac:dyDescent="0.35">
      <c r="A40" s="11" t="s">
        <v>87</v>
      </c>
      <c r="B40" s="11"/>
      <c r="C40" s="11"/>
      <c r="D40" s="11"/>
      <c r="E40" s="11">
        <v>1</v>
      </c>
      <c r="F40" s="11"/>
      <c r="G40" s="11"/>
      <c r="H40" s="10">
        <f t="shared" si="0"/>
        <v>1</v>
      </c>
      <c r="I40" s="25" t="s">
        <v>88</v>
      </c>
      <c r="J40" s="16" t="s">
        <v>13</v>
      </c>
      <c r="K40" s="23"/>
      <c r="L40" s="14">
        <v>12.59</v>
      </c>
      <c r="M40" s="15">
        <v>1</v>
      </c>
      <c r="N40" s="15">
        <f t="shared" si="7"/>
        <v>12.59</v>
      </c>
      <c r="O40" s="14">
        <f t="shared" si="8"/>
        <v>12.59</v>
      </c>
    </row>
    <row r="41" spans="1:16" ht="26.25" x14ac:dyDescent="0.35">
      <c r="A41" s="11" t="s">
        <v>89</v>
      </c>
      <c r="B41" s="11"/>
      <c r="C41" s="11"/>
      <c r="D41" s="11"/>
      <c r="E41" s="11">
        <v>1</v>
      </c>
      <c r="F41" s="11"/>
      <c r="G41" s="11"/>
      <c r="H41" s="10">
        <f t="shared" si="0"/>
        <v>1</v>
      </c>
      <c r="I41" s="43" t="s">
        <v>90</v>
      </c>
      <c r="J41" s="16" t="s">
        <v>13</v>
      </c>
      <c r="K41" s="23"/>
      <c r="L41" s="14">
        <v>0.39</v>
      </c>
      <c r="M41" s="15">
        <v>1</v>
      </c>
      <c r="N41" s="15">
        <f t="shared" si="7"/>
        <v>0.39</v>
      </c>
      <c r="O41" s="14">
        <f t="shared" si="8"/>
        <v>0.39</v>
      </c>
    </row>
    <row r="42" spans="1:16" ht="15.75" customHeight="1" x14ac:dyDescent="0.35">
      <c r="A42" s="11" t="s">
        <v>92</v>
      </c>
      <c r="B42" s="11"/>
      <c r="C42" s="11"/>
      <c r="D42" s="11"/>
      <c r="E42" s="11"/>
      <c r="F42" s="11"/>
      <c r="G42" s="11">
        <v>2</v>
      </c>
      <c r="H42" s="10">
        <f t="shared" si="0"/>
        <v>2</v>
      </c>
      <c r="I42" s="42" t="s">
        <v>91</v>
      </c>
      <c r="J42" s="16" t="s">
        <v>13</v>
      </c>
      <c r="K42" s="23"/>
      <c r="L42" s="14">
        <v>0.36</v>
      </c>
      <c r="M42" s="15">
        <v>10</v>
      </c>
      <c r="N42" s="15">
        <f t="shared" si="7"/>
        <v>3.5999999999999997E-2</v>
      </c>
      <c r="O42" s="14">
        <f t="shared" si="8"/>
        <v>7.1999999999999995E-2</v>
      </c>
    </row>
    <row r="43" spans="1:16" ht="15.75" customHeight="1" x14ac:dyDescent="0.35">
      <c r="A43" s="62" t="s">
        <v>61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6" ht="15.75" customHeight="1" x14ac:dyDescent="0.35">
      <c r="A44" s="9" t="s">
        <v>120</v>
      </c>
      <c r="B44" s="11"/>
      <c r="C44" s="11"/>
      <c r="D44" s="11">
        <v>2</v>
      </c>
      <c r="E44" s="11"/>
      <c r="F44" s="11"/>
      <c r="G44" s="11"/>
      <c r="H44" s="10">
        <f t="shared" si="0"/>
        <v>2</v>
      </c>
      <c r="I44" s="42" t="s">
        <v>121</v>
      </c>
      <c r="J44" s="12" t="s">
        <v>3</v>
      </c>
      <c r="K44" s="24" t="s">
        <v>53</v>
      </c>
      <c r="L44" s="21">
        <v>18.899999999999999</v>
      </c>
      <c r="M44" s="16">
        <v>1</v>
      </c>
      <c r="N44" s="16">
        <f t="shared" ref="N44:N79" si="9">L44/M44</f>
        <v>18.899999999999999</v>
      </c>
      <c r="O44" s="21">
        <f t="shared" ref="O44:O79" si="10">H44*N44</f>
        <v>37.799999999999997</v>
      </c>
    </row>
    <row r="45" spans="1:16" ht="15.75" customHeight="1" x14ac:dyDescent="0.35">
      <c r="A45" s="9" t="s">
        <v>122</v>
      </c>
      <c r="B45" s="11"/>
      <c r="C45" s="11"/>
      <c r="D45" s="11"/>
      <c r="E45" s="11">
        <v>1</v>
      </c>
      <c r="F45" s="11"/>
      <c r="G45" s="11"/>
      <c r="H45" s="10">
        <f t="shared" si="0"/>
        <v>1</v>
      </c>
      <c r="I45" s="25" t="s">
        <v>123</v>
      </c>
      <c r="J45" s="12" t="s">
        <v>63</v>
      </c>
      <c r="K45" s="25" t="s">
        <v>62</v>
      </c>
      <c r="L45" s="21">
        <v>14.5</v>
      </c>
      <c r="M45" s="16">
        <v>1</v>
      </c>
      <c r="N45" s="16">
        <f t="shared" si="9"/>
        <v>14.5</v>
      </c>
      <c r="O45" s="21">
        <f t="shared" si="10"/>
        <v>14.5</v>
      </c>
    </row>
    <row r="46" spans="1:16" ht="26.25" x14ac:dyDescent="0.35">
      <c r="A46" s="11" t="s">
        <v>95</v>
      </c>
      <c r="B46" s="11"/>
      <c r="C46" s="11"/>
      <c r="D46" s="11"/>
      <c r="E46" s="11">
        <v>1</v>
      </c>
      <c r="F46" s="11"/>
      <c r="G46" s="11"/>
      <c r="H46" s="10">
        <f t="shared" si="0"/>
        <v>1</v>
      </c>
      <c r="I46" s="43"/>
      <c r="J46" s="12" t="s">
        <v>153</v>
      </c>
      <c r="K46" s="16"/>
      <c r="L46" s="21"/>
      <c r="M46" s="16"/>
      <c r="N46" s="16"/>
      <c r="O46" s="16"/>
    </row>
    <row r="47" spans="1:16" ht="13.15" x14ac:dyDescent="0.35">
      <c r="A47" s="9" t="s">
        <v>64</v>
      </c>
      <c r="B47" s="11"/>
      <c r="C47" s="11"/>
      <c r="D47" s="11">
        <v>1</v>
      </c>
      <c r="E47" s="11"/>
      <c r="F47" s="11"/>
      <c r="G47" s="11"/>
      <c r="H47" s="10">
        <f t="shared" si="0"/>
        <v>1</v>
      </c>
      <c r="I47" s="42" t="s">
        <v>96</v>
      </c>
      <c r="J47" s="16" t="s">
        <v>13</v>
      </c>
      <c r="K47" s="12" t="s">
        <v>65</v>
      </c>
      <c r="L47" s="21">
        <v>25.39</v>
      </c>
      <c r="M47" s="16">
        <v>1</v>
      </c>
      <c r="N47" s="16">
        <f t="shared" si="9"/>
        <v>25.39</v>
      </c>
      <c r="O47" s="21">
        <f t="shared" si="10"/>
        <v>25.39</v>
      </c>
    </row>
    <row r="48" spans="1:16" ht="13.15" x14ac:dyDescent="0.35">
      <c r="A48" s="54" t="s">
        <v>129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</row>
    <row r="49" spans="1:28" ht="15.75" customHeight="1" x14ac:dyDescent="0.35">
      <c r="A49" s="9" t="s">
        <v>150</v>
      </c>
      <c r="B49" s="11"/>
      <c r="C49" s="11"/>
      <c r="D49" s="11">
        <v>1</v>
      </c>
      <c r="E49" s="11"/>
      <c r="F49" s="11"/>
      <c r="G49" s="11"/>
      <c r="H49" s="10">
        <f t="shared" si="0"/>
        <v>1</v>
      </c>
      <c r="I49" s="42" t="s">
        <v>151</v>
      </c>
      <c r="J49" s="12" t="s">
        <v>13</v>
      </c>
      <c r="K49" s="23"/>
      <c r="L49" s="14">
        <v>9.1199999999999992</v>
      </c>
      <c r="M49" s="15">
        <v>1</v>
      </c>
      <c r="N49" s="16">
        <f t="shared" si="9"/>
        <v>9.1199999999999992</v>
      </c>
      <c r="O49" s="21">
        <f t="shared" si="10"/>
        <v>9.1199999999999992</v>
      </c>
    </row>
    <row r="50" spans="1:28" ht="15.75" customHeight="1" x14ac:dyDescent="0.4">
      <c r="A50" s="28" t="s">
        <v>5</v>
      </c>
      <c r="B50" s="28"/>
      <c r="C50" s="28"/>
      <c r="D50" s="28"/>
      <c r="E50" s="28"/>
      <c r="F50" s="28">
        <v>1</v>
      </c>
      <c r="G50" s="28"/>
      <c r="H50" s="29">
        <f t="shared" si="0"/>
        <v>1</v>
      </c>
      <c r="I50" s="44" t="s">
        <v>102</v>
      </c>
      <c r="J50" s="39" t="s">
        <v>101</v>
      </c>
      <c r="K50" s="31"/>
      <c r="L50" s="32">
        <v>13.83</v>
      </c>
      <c r="M50" s="33">
        <v>1</v>
      </c>
      <c r="N50" s="16">
        <f t="shared" si="9"/>
        <v>13.83</v>
      </c>
      <c r="O50" s="21">
        <f t="shared" si="10"/>
        <v>13.83</v>
      </c>
      <c r="P50" s="4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4">
      <c r="A51" s="45" t="s">
        <v>125</v>
      </c>
      <c r="B51" s="28"/>
      <c r="C51" s="28"/>
      <c r="D51" s="28"/>
      <c r="E51" s="28"/>
      <c r="F51" s="28">
        <v>1</v>
      </c>
      <c r="G51" s="28"/>
      <c r="H51" s="29">
        <f t="shared" si="0"/>
        <v>1</v>
      </c>
      <c r="I51" s="44" t="s">
        <v>155</v>
      </c>
      <c r="J51" s="39" t="s">
        <v>3</v>
      </c>
      <c r="K51" s="31"/>
      <c r="L51" s="32">
        <v>11.99</v>
      </c>
      <c r="M51" s="33">
        <v>1</v>
      </c>
      <c r="N51" s="16">
        <f t="shared" si="9"/>
        <v>11.99</v>
      </c>
      <c r="O51" s="21">
        <f t="shared" si="10"/>
        <v>11.99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4">
      <c r="A52" s="45" t="s">
        <v>126</v>
      </c>
      <c r="B52" s="28"/>
      <c r="C52" s="28"/>
      <c r="D52" s="28"/>
      <c r="E52" s="28"/>
      <c r="F52" s="28">
        <v>3</v>
      </c>
      <c r="G52" s="28"/>
      <c r="H52" s="29">
        <f t="shared" si="0"/>
        <v>3</v>
      </c>
      <c r="I52" s="44"/>
      <c r="J52" s="25" t="s">
        <v>153</v>
      </c>
      <c r="K52" s="31"/>
      <c r="L52" s="32"/>
      <c r="M52" s="33"/>
      <c r="N52" s="16"/>
      <c r="O52" s="2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35">
      <c r="A53" s="9" t="s">
        <v>127</v>
      </c>
      <c r="B53" s="11"/>
      <c r="C53" s="11"/>
      <c r="D53" s="11"/>
      <c r="E53" s="11"/>
      <c r="F53" s="11">
        <v>10</v>
      </c>
      <c r="G53" s="11"/>
      <c r="H53" s="10">
        <f>SUM(B53:G53)</f>
        <v>10</v>
      </c>
      <c r="I53" s="42"/>
      <c r="J53" s="12" t="s">
        <v>153</v>
      </c>
      <c r="K53" s="23"/>
      <c r="L53" s="14"/>
      <c r="M53" s="15"/>
      <c r="N53" s="16"/>
      <c r="O53" s="21"/>
    </row>
    <row r="54" spans="1:28" ht="15.75" customHeight="1" x14ac:dyDescent="0.35">
      <c r="A54" s="11" t="s">
        <v>4</v>
      </c>
      <c r="B54" s="10"/>
      <c r="C54" s="10">
        <v>2</v>
      </c>
      <c r="D54" s="10"/>
      <c r="E54" s="10"/>
      <c r="F54" s="10"/>
      <c r="G54" s="10"/>
      <c r="H54" s="10">
        <f t="shared" ref="H54:H57" si="11">SUM(B54:G54)</f>
        <v>2</v>
      </c>
      <c r="I54" s="42" t="s">
        <v>97</v>
      </c>
      <c r="J54" s="16" t="s">
        <v>13</v>
      </c>
      <c r="K54" s="23"/>
      <c r="L54" s="14">
        <v>1.58</v>
      </c>
      <c r="M54" s="15">
        <v>1</v>
      </c>
      <c r="N54" s="16">
        <f t="shared" si="9"/>
        <v>1.58</v>
      </c>
      <c r="O54" s="21">
        <f t="shared" si="10"/>
        <v>3.16</v>
      </c>
    </row>
    <row r="55" spans="1:28" ht="15.75" customHeight="1" x14ac:dyDescent="0.35">
      <c r="A55" s="11" t="s">
        <v>99</v>
      </c>
      <c r="B55" s="11"/>
      <c r="C55" s="11"/>
      <c r="D55" s="11">
        <v>1</v>
      </c>
      <c r="E55" s="11"/>
      <c r="F55" s="11"/>
      <c r="G55" s="11"/>
      <c r="H55" s="10">
        <f t="shared" si="11"/>
        <v>1</v>
      </c>
      <c r="I55" s="42" t="s">
        <v>98</v>
      </c>
      <c r="J55" s="16" t="s">
        <v>13</v>
      </c>
      <c r="K55" s="23"/>
      <c r="L55" s="14">
        <v>1.51</v>
      </c>
      <c r="M55" s="15">
        <v>1</v>
      </c>
      <c r="N55" s="16">
        <f t="shared" si="9"/>
        <v>1.51</v>
      </c>
      <c r="O55" s="21">
        <f t="shared" si="10"/>
        <v>1.51</v>
      </c>
    </row>
    <row r="56" spans="1:28" ht="15.75" customHeight="1" x14ac:dyDescent="0.35">
      <c r="A56" s="11" t="s">
        <v>103</v>
      </c>
      <c r="B56" s="11"/>
      <c r="C56" s="11"/>
      <c r="D56" s="11"/>
      <c r="E56" s="11"/>
      <c r="F56" s="11">
        <v>1</v>
      </c>
      <c r="G56" s="11"/>
      <c r="H56" s="10">
        <f t="shared" si="11"/>
        <v>1</v>
      </c>
      <c r="I56" s="42" t="s">
        <v>104</v>
      </c>
      <c r="J56" s="16" t="s">
        <v>3</v>
      </c>
      <c r="K56" s="23"/>
      <c r="L56" s="14">
        <v>6.49</v>
      </c>
      <c r="M56" s="15">
        <v>2</v>
      </c>
      <c r="N56" s="16">
        <f t="shared" si="9"/>
        <v>3.2450000000000001</v>
      </c>
      <c r="O56" s="21">
        <f t="shared" si="10"/>
        <v>3.2450000000000001</v>
      </c>
    </row>
    <row r="57" spans="1:28" ht="13.15" x14ac:dyDescent="0.35">
      <c r="A57" s="11" t="s">
        <v>10</v>
      </c>
      <c r="B57" s="11"/>
      <c r="C57" s="11"/>
      <c r="D57" s="11"/>
      <c r="E57" s="11"/>
      <c r="F57" s="11">
        <v>1</v>
      </c>
      <c r="G57" s="11"/>
      <c r="H57" s="10">
        <f t="shared" si="11"/>
        <v>1</v>
      </c>
      <c r="I57" s="42" t="s">
        <v>140</v>
      </c>
      <c r="J57" s="16" t="s">
        <v>3</v>
      </c>
      <c r="K57" s="23" t="s">
        <v>141</v>
      </c>
      <c r="L57" s="14">
        <v>13.95</v>
      </c>
      <c r="M57" s="15">
        <v>1</v>
      </c>
      <c r="N57" s="16">
        <f t="shared" si="9"/>
        <v>13.95</v>
      </c>
      <c r="O57" s="21">
        <f t="shared" si="10"/>
        <v>13.95</v>
      </c>
    </row>
    <row r="58" spans="1:28" ht="13.15" x14ac:dyDescent="0.35">
      <c r="A58" s="9" t="s">
        <v>106</v>
      </c>
      <c r="B58" s="11"/>
      <c r="C58" s="11"/>
      <c r="D58" s="11"/>
      <c r="E58" s="11"/>
      <c r="F58" s="11"/>
      <c r="G58" s="11">
        <v>1</v>
      </c>
      <c r="H58" s="10">
        <f t="shared" ref="H58" si="12">SUM(B58:G58)</f>
        <v>1</v>
      </c>
      <c r="I58" s="42" t="s">
        <v>119</v>
      </c>
      <c r="J58" s="12" t="s">
        <v>3</v>
      </c>
      <c r="K58" s="17" t="s">
        <v>107</v>
      </c>
      <c r="L58" s="14">
        <v>21.99</v>
      </c>
      <c r="M58" s="15">
        <v>1</v>
      </c>
      <c r="N58" s="16">
        <f t="shared" ref="N58" si="13">L58/M58</f>
        <v>21.99</v>
      </c>
      <c r="O58" s="21">
        <f t="shared" ref="O58" si="14">H58*N58</f>
        <v>21.99</v>
      </c>
    </row>
    <row r="59" spans="1:28" ht="13.15" x14ac:dyDescent="0.35">
      <c r="A59" s="65" t="s">
        <v>128</v>
      </c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7"/>
    </row>
    <row r="60" spans="1:28" ht="15.75" customHeight="1" x14ac:dyDescent="0.35">
      <c r="A60" s="11" t="s">
        <v>131</v>
      </c>
      <c r="B60" s="11"/>
      <c r="C60" s="11"/>
      <c r="D60" s="11">
        <v>3</v>
      </c>
      <c r="E60" s="11"/>
      <c r="F60" s="11"/>
      <c r="G60" s="11"/>
      <c r="H60" s="10">
        <f t="shared" ref="H60:H70" si="15">SUM(B60:G60)</f>
        <v>3</v>
      </c>
      <c r="I60" s="42" t="s">
        <v>130</v>
      </c>
      <c r="J60" s="16" t="s">
        <v>3</v>
      </c>
      <c r="K60" s="23">
        <v>1102</v>
      </c>
      <c r="L60" s="14">
        <v>7.99</v>
      </c>
      <c r="M60" s="15">
        <v>10</v>
      </c>
      <c r="N60" s="16">
        <f t="shared" ref="N60:N66" si="16">L60/M60</f>
        <v>0.79900000000000004</v>
      </c>
      <c r="O60" s="21">
        <f t="shared" ref="O60:O66" si="17">H60*N60</f>
        <v>2.3970000000000002</v>
      </c>
    </row>
    <row r="61" spans="1:28" ht="15.75" customHeight="1" x14ac:dyDescent="0.35">
      <c r="A61" s="11" t="s">
        <v>132</v>
      </c>
      <c r="B61" s="11"/>
      <c r="C61" s="11"/>
      <c r="D61" s="11">
        <v>2</v>
      </c>
      <c r="E61" s="11"/>
      <c r="F61" s="11"/>
      <c r="G61" s="11"/>
      <c r="H61" s="10">
        <f t="shared" si="15"/>
        <v>2</v>
      </c>
      <c r="I61" s="42" t="s">
        <v>130</v>
      </c>
      <c r="J61" s="12" t="s">
        <v>153</v>
      </c>
      <c r="K61" s="23"/>
      <c r="L61" s="14"/>
      <c r="M61" s="15"/>
      <c r="N61" s="16"/>
      <c r="O61" s="21"/>
    </row>
    <row r="62" spans="1:28" ht="15.75" customHeight="1" x14ac:dyDescent="0.35">
      <c r="A62" s="11" t="s">
        <v>133</v>
      </c>
      <c r="B62" s="11"/>
      <c r="C62" s="11"/>
      <c r="D62" s="11">
        <v>1</v>
      </c>
      <c r="E62" s="11"/>
      <c r="F62" s="11"/>
      <c r="G62" s="11"/>
      <c r="H62" s="10">
        <f t="shared" si="15"/>
        <v>1</v>
      </c>
      <c r="I62" s="42" t="s">
        <v>134</v>
      </c>
      <c r="J62" s="16" t="s">
        <v>3</v>
      </c>
      <c r="K62" s="23"/>
      <c r="L62" s="14">
        <v>10.69</v>
      </c>
      <c r="M62" s="15">
        <v>200</v>
      </c>
      <c r="N62" s="16">
        <f t="shared" si="16"/>
        <v>5.3449999999999998E-2</v>
      </c>
      <c r="O62" s="21">
        <f t="shared" si="17"/>
        <v>5.3449999999999998E-2</v>
      </c>
    </row>
    <row r="63" spans="1:28" ht="15.75" customHeight="1" x14ac:dyDescent="0.35">
      <c r="A63" s="11" t="s">
        <v>135</v>
      </c>
      <c r="B63" s="11"/>
      <c r="C63" s="11"/>
      <c r="D63" s="11">
        <v>2</v>
      </c>
      <c r="E63" s="11"/>
      <c r="F63" s="11"/>
      <c r="G63" s="11"/>
      <c r="H63" s="10">
        <f t="shared" si="15"/>
        <v>2</v>
      </c>
      <c r="I63" s="42" t="s">
        <v>154</v>
      </c>
      <c r="J63" s="16" t="s">
        <v>3</v>
      </c>
      <c r="K63" s="23"/>
      <c r="L63" s="14">
        <v>13.99</v>
      </c>
      <c r="M63" s="15">
        <v>200</v>
      </c>
      <c r="N63" s="16">
        <f t="shared" si="16"/>
        <v>6.9949999999999998E-2</v>
      </c>
      <c r="O63" s="21">
        <f t="shared" si="17"/>
        <v>0.1399</v>
      </c>
    </row>
    <row r="64" spans="1:28" ht="15.75" customHeight="1" x14ac:dyDescent="0.35">
      <c r="A64" s="11" t="s">
        <v>137</v>
      </c>
      <c r="B64" s="11"/>
      <c r="C64" s="11"/>
      <c r="D64" s="11">
        <v>2</v>
      </c>
      <c r="E64" s="11"/>
      <c r="F64" s="11"/>
      <c r="G64" s="11"/>
      <c r="H64" s="10">
        <f t="shared" si="15"/>
        <v>2</v>
      </c>
      <c r="I64" s="42"/>
      <c r="J64" s="12" t="s">
        <v>153</v>
      </c>
      <c r="K64" s="23"/>
      <c r="L64" s="14"/>
      <c r="M64" s="15"/>
      <c r="N64" s="16"/>
      <c r="O64" s="21"/>
    </row>
    <row r="65" spans="1:28" ht="15.75" customHeight="1" x14ac:dyDescent="0.35">
      <c r="A65" s="11" t="s">
        <v>136</v>
      </c>
      <c r="B65" s="11"/>
      <c r="C65" s="11"/>
      <c r="D65" s="11">
        <v>14</v>
      </c>
      <c r="E65" s="11"/>
      <c r="F65" s="11"/>
      <c r="G65" s="11"/>
      <c r="H65" s="10">
        <f>SUM(B65:G65)</f>
        <v>14</v>
      </c>
      <c r="I65" s="42"/>
      <c r="J65" s="12" t="s">
        <v>153</v>
      </c>
      <c r="K65" s="23"/>
      <c r="L65" s="14"/>
      <c r="M65" s="15"/>
      <c r="N65" s="16"/>
      <c r="O65" s="21"/>
    </row>
    <row r="66" spans="1:28" ht="15.75" customHeight="1" x14ac:dyDescent="0.35">
      <c r="A66" s="11" t="s">
        <v>139</v>
      </c>
      <c r="B66" s="11"/>
      <c r="C66" s="11"/>
      <c r="D66" s="11">
        <v>2</v>
      </c>
      <c r="E66" s="11"/>
      <c r="F66" s="11"/>
      <c r="G66" s="11"/>
      <c r="H66" s="10">
        <f t="shared" si="15"/>
        <v>2</v>
      </c>
      <c r="J66" s="42" t="s">
        <v>12</v>
      </c>
      <c r="K66" s="23" t="s">
        <v>138</v>
      </c>
      <c r="L66" s="14">
        <f>0.58+0.36</f>
        <v>0.94</v>
      </c>
      <c r="M66" s="15">
        <v>1</v>
      </c>
      <c r="N66" s="16">
        <f t="shared" si="16"/>
        <v>0.94</v>
      </c>
      <c r="O66" s="21">
        <f t="shared" si="17"/>
        <v>1.88</v>
      </c>
    </row>
    <row r="67" spans="1:28" ht="13.15" x14ac:dyDescent="0.4">
      <c r="A67" s="28" t="s">
        <v>6</v>
      </c>
      <c r="B67" s="28"/>
      <c r="C67" s="28"/>
      <c r="D67" s="28">
        <v>1</v>
      </c>
      <c r="E67" s="28"/>
      <c r="F67" s="28"/>
      <c r="G67" s="28"/>
      <c r="H67" s="29">
        <f t="shared" si="15"/>
        <v>1</v>
      </c>
      <c r="I67" s="44"/>
      <c r="J67" s="30"/>
      <c r="K67" s="31"/>
      <c r="L67" s="32"/>
      <c r="M67" s="33"/>
      <c r="N67" s="16"/>
      <c r="O67" s="2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35">
      <c r="A68" s="11" t="s">
        <v>7</v>
      </c>
      <c r="B68" s="11"/>
      <c r="C68" s="11"/>
      <c r="D68" s="11">
        <v>4</v>
      </c>
      <c r="E68" s="11"/>
      <c r="F68" s="11"/>
      <c r="G68" s="11"/>
      <c r="H68" s="10">
        <f t="shared" si="15"/>
        <v>4</v>
      </c>
      <c r="I68" s="42"/>
      <c r="J68" s="16"/>
      <c r="K68" s="23"/>
      <c r="L68" s="14"/>
      <c r="M68" s="15"/>
      <c r="N68" s="16"/>
      <c r="O68" s="21"/>
    </row>
    <row r="69" spans="1:28" ht="15.75" customHeight="1" x14ac:dyDescent="0.35">
      <c r="A69" s="11" t="s">
        <v>8</v>
      </c>
      <c r="B69" s="11"/>
      <c r="C69" s="11"/>
      <c r="D69" s="11">
        <v>2</v>
      </c>
      <c r="E69" s="11"/>
      <c r="F69" s="11"/>
      <c r="G69" s="11"/>
      <c r="H69" s="10">
        <f t="shared" si="15"/>
        <v>2</v>
      </c>
      <c r="I69" s="42"/>
      <c r="J69" s="16"/>
      <c r="K69" s="23"/>
      <c r="L69" s="14"/>
      <c r="M69" s="15"/>
      <c r="N69" s="16"/>
      <c r="O69" s="21"/>
    </row>
    <row r="70" spans="1:28" ht="15.75" customHeight="1" x14ac:dyDescent="0.35">
      <c r="A70" s="9" t="s">
        <v>124</v>
      </c>
      <c r="B70" s="11"/>
      <c r="C70" s="11"/>
      <c r="D70" s="11"/>
      <c r="E70" s="11"/>
      <c r="F70" s="11">
        <v>2</v>
      </c>
      <c r="G70" s="11"/>
      <c r="H70" s="10">
        <f t="shared" si="15"/>
        <v>2</v>
      </c>
      <c r="I70" s="47"/>
      <c r="J70" s="47"/>
      <c r="K70" s="23"/>
      <c r="L70" s="14"/>
      <c r="M70" s="15"/>
      <c r="N70" s="16"/>
      <c r="O70" s="21"/>
    </row>
    <row r="71" spans="1:28" ht="15.75" customHeight="1" x14ac:dyDescent="0.35">
      <c r="A71" s="11" t="s">
        <v>9</v>
      </c>
      <c r="B71" s="11"/>
      <c r="C71" s="11"/>
      <c r="D71" s="11"/>
      <c r="E71" s="11"/>
      <c r="F71" s="11">
        <v>2</v>
      </c>
      <c r="G71" s="11"/>
      <c r="H71" s="10">
        <f>SUM(B71:G71)</f>
        <v>2</v>
      </c>
      <c r="I71" s="42"/>
      <c r="J71" s="16"/>
      <c r="K71" s="23"/>
      <c r="L71" s="14"/>
      <c r="M71" s="15"/>
      <c r="N71" s="16"/>
      <c r="O71" s="21"/>
    </row>
    <row r="72" spans="1:28" ht="13.15" x14ac:dyDescent="0.35">
      <c r="A72" s="11" t="s">
        <v>142</v>
      </c>
      <c r="B72" s="11"/>
      <c r="C72" s="11"/>
      <c r="D72" s="11"/>
      <c r="E72" s="11"/>
      <c r="F72" s="11">
        <v>1</v>
      </c>
      <c r="G72" s="11"/>
      <c r="H72" s="10">
        <f>SUM(B72:G72)</f>
        <v>1</v>
      </c>
      <c r="I72" s="42" t="s">
        <v>143</v>
      </c>
      <c r="J72" s="16" t="s">
        <v>101</v>
      </c>
      <c r="K72" s="23" t="s">
        <v>144</v>
      </c>
      <c r="L72" s="14">
        <v>3.99</v>
      </c>
      <c r="M72" s="15">
        <v>1</v>
      </c>
      <c r="N72" s="16">
        <f t="shared" ref="N72:N73" si="18">L72/M72</f>
        <v>3.99</v>
      </c>
      <c r="O72" s="21">
        <f>H72*N72</f>
        <v>3.99</v>
      </c>
    </row>
    <row r="73" spans="1:28" ht="13.15" x14ac:dyDescent="0.4">
      <c r="A73" s="48" t="s">
        <v>147</v>
      </c>
      <c r="B73" s="28"/>
      <c r="C73" s="28"/>
      <c r="D73" s="28">
        <v>1</v>
      </c>
      <c r="E73" s="28"/>
      <c r="F73" s="28"/>
      <c r="G73" s="28"/>
      <c r="H73" s="29">
        <f>SUM(B73:G73)</f>
        <v>1</v>
      </c>
      <c r="I73" s="44" t="s">
        <v>149</v>
      </c>
      <c r="J73" s="50" t="s">
        <v>101</v>
      </c>
      <c r="K73" s="49" t="s">
        <v>148</v>
      </c>
      <c r="L73" s="32">
        <v>1.04</v>
      </c>
      <c r="M73" s="33">
        <v>1</v>
      </c>
      <c r="N73" s="16">
        <f t="shared" si="18"/>
        <v>1.04</v>
      </c>
      <c r="O73" s="21">
        <f>H73*N73</f>
        <v>1.04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15" x14ac:dyDescent="0.35">
      <c r="A74" s="11" t="s">
        <v>145</v>
      </c>
      <c r="B74" s="11"/>
      <c r="C74" s="11"/>
      <c r="D74" s="11"/>
      <c r="E74" s="11"/>
      <c r="F74" s="11">
        <v>1</v>
      </c>
      <c r="G74" s="11"/>
      <c r="H74" s="10">
        <f>SUM(B74:G74)</f>
        <v>1</v>
      </c>
      <c r="I74" s="42" t="s">
        <v>146</v>
      </c>
      <c r="J74" s="16" t="s">
        <v>3</v>
      </c>
      <c r="K74" s="23"/>
      <c r="L74" s="14">
        <v>6.99</v>
      </c>
      <c r="M74" s="15">
        <v>10</v>
      </c>
      <c r="N74" s="16">
        <f>L74/M74</f>
        <v>0.69900000000000007</v>
      </c>
      <c r="O74" s="21">
        <f>H74*N74</f>
        <v>0.69900000000000007</v>
      </c>
    </row>
    <row r="75" spans="1:28" ht="15.75" customHeight="1" x14ac:dyDescent="0.35">
      <c r="A75" s="54" t="s">
        <v>72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spans="1:28" ht="13.15" x14ac:dyDescent="0.35">
      <c r="A76" s="11" t="s">
        <v>108</v>
      </c>
      <c r="B76" s="11"/>
      <c r="C76" s="11"/>
      <c r="D76" s="11"/>
      <c r="E76" s="11"/>
      <c r="F76" s="11"/>
      <c r="G76" s="11"/>
      <c r="H76" s="10">
        <v>1</v>
      </c>
      <c r="I76" s="42" t="s">
        <v>109</v>
      </c>
      <c r="J76" s="12" t="s">
        <v>110</v>
      </c>
      <c r="K76" s="20">
        <v>3429057</v>
      </c>
      <c r="L76" s="14">
        <v>13.99</v>
      </c>
      <c r="M76" s="15">
        <v>1</v>
      </c>
      <c r="N76" s="16">
        <f t="shared" si="9"/>
        <v>13.99</v>
      </c>
      <c r="O76" s="21">
        <f t="shared" si="10"/>
        <v>13.99</v>
      </c>
      <c r="P76" s="27" t="s">
        <v>77</v>
      </c>
    </row>
    <row r="77" spans="1:28" ht="13.15" x14ac:dyDescent="0.35">
      <c r="A77" s="9" t="s">
        <v>111</v>
      </c>
      <c r="B77" s="11"/>
      <c r="C77" s="11"/>
      <c r="D77" s="11"/>
      <c r="E77" s="11">
        <v>4</v>
      </c>
      <c r="F77" s="11"/>
      <c r="G77" s="11"/>
      <c r="H77" s="10">
        <f t="shared" ref="H77:H79" si="19">SUM(B77:G77)</f>
        <v>4</v>
      </c>
      <c r="I77" s="25" t="s">
        <v>113</v>
      </c>
      <c r="J77" s="12" t="s">
        <v>112</v>
      </c>
      <c r="K77" s="20">
        <v>60254</v>
      </c>
      <c r="L77" s="14">
        <v>1.99</v>
      </c>
      <c r="M77" s="15">
        <v>100</v>
      </c>
      <c r="N77" s="16">
        <f t="shared" si="9"/>
        <v>1.9900000000000001E-2</v>
      </c>
      <c r="O77" s="21">
        <f t="shared" si="10"/>
        <v>7.9600000000000004E-2</v>
      </c>
      <c r="P77" s="27" t="s">
        <v>77</v>
      </c>
    </row>
    <row r="78" spans="1:28" ht="15.75" customHeight="1" x14ac:dyDescent="0.35">
      <c r="A78" s="9" t="s">
        <v>117</v>
      </c>
      <c r="B78" s="11"/>
      <c r="C78" s="11"/>
      <c r="D78" s="11"/>
      <c r="E78" s="11"/>
      <c r="F78" s="11">
        <v>1</v>
      </c>
      <c r="G78" s="11"/>
      <c r="H78" s="10">
        <f t="shared" si="19"/>
        <v>1</v>
      </c>
      <c r="I78" s="42" t="s">
        <v>116</v>
      </c>
      <c r="J78" s="12" t="s">
        <v>3</v>
      </c>
      <c r="K78" s="23"/>
      <c r="L78" s="14">
        <v>8.01</v>
      </c>
      <c r="M78" s="15">
        <v>8</v>
      </c>
      <c r="N78" s="16">
        <f t="shared" si="9"/>
        <v>1.00125</v>
      </c>
      <c r="O78" s="21">
        <f t="shared" si="10"/>
        <v>1.00125</v>
      </c>
    </row>
    <row r="79" spans="1:28" ht="13.15" x14ac:dyDescent="0.35">
      <c r="A79" s="9" t="s">
        <v>114</v>
      </c>
      <c r="B79" s="11"/>
      <c r="C79" s="11"/>
      <c r="D79" s="11"/>
      <c r="E79" s="11">
        <v>1</v>
      </c>
      <c r="F79" s="11"/>
      <c r="G79" s="11"/>
      <c r="H79" s="10">
        <f t="shared" si="19"/>
        <v>1</v>
      </c>
      <c r="I79" s="25"/>
      <c r="J79" s="12" t="s">
        <v>115</v>
      </c>
      <c r="K79" s="40">
        <v>1272032</v>
      </c>
      <c r="L79" s="14">
        <v>8.27</v>
      </c>
      <c r="M79" s="15">
        <v>1</v>
      </c>
      <c r="N79" s="16">
        <f t="shared" si="9"/>
        <v>8.27</v>
      </c>
      <c r="O79" s="21">
        <f t="shared" si="10"/>
        <v>8.27</v>
      </c>
      <c r="P79" s="27" t="s">
        <v>77</v>
      </c>
    </row>
    <row r="80" spans="1:28" ht="15.75" customHeight="1" x14ac:dyDescent="0.35">
      <c r="A80" s="34" t="s">
        <v>68</v>
      </c>
      <c r="B80" s="16"/>
      <c r="C80" s="16"/>
      <c r="D80" s="16"/>
      <c r="E80" s="16"/>
      <c r="F80" s="16"/>
      <c r="G80" s="16"/>
      <c r="H80" s="16">
        <v>1</v>
      </c>
      <c r="I80" s="41" t="s">
        <v>105</v>
      </c>
      <c r="J80" s="12" t="s">
        <v>3</v>
      </c>
      <c r="K80" s="23"/>
      <c r="L80" s="14">
        <v>20.99</v>
      </c>
      <c r="M80" s="15">
        <v>1</v>
      </c>
      <c r="N80" s="16">
        <f t="shared" ref="N80" si="20">L80/M80</f>
        <v>20.99</v>
      </c>
      <c r="O80" s="21">
        <f t="shared" ref="O80" si="21">H80*N80</f>
        <v>20.99</v>
      </c>
    </row>
    <row r="81" spans="1:15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5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L82" s="5">
        <f>SUM(L2:L80)</f>
        <v>531.6</v>
      </c>
      <c r="O82" s="5">
        <f>SUM(O2:O80)</f>
        <v>436.56870000000015</v>
      </c>
    </row>
    <row r="83" spans="1:15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5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5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5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5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5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5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5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5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5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5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5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5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5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5.7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ht="15.7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ht="15.7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ht="15.7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ht="15.7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ht="15.7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ht="15.7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</sheetData>
  <mergeCells count="8">
    <mergeCell ref="A75:O75"/>
    <mergeCell ref="A2:O2"/>
    <mergeCell ref="A8:O8"/>
    <mergeCell ref="A28:O28"/>
    <mergeCell ref="A39:O39"/>
    <mergeCell ref="A43:O43"/>
    <mergeCell ref="A48:O48"/>
    <mergeCell ref="A59:O59"/>
  </mergeCells>
  <hyperlinks>
    <hyperlink ref="I80" r:id="rId1" display="https://www.amazon.com/gp/product/B01A6ORBGA/ref=ppx_yo_dt_b_asin_title_o04_s00?ie=UTF8&amp;psc=1" xr:uid="{5368C0A0-C6B7-434F-A0B1-4AB03D8433A7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Nick Jobbitt</cp:lastModifiedBy>
  <dcterms:created xsi:type="dcterms:W3CDTF">2019-03-26T18:35:49Z</dcterms:created>
  <dcterms:modified xsi:type="dcterms:W3CDTF">2019-06-08T04:58:19Z</dcterms:modified>
</cp:coreProperties>
</file>