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27" authorId="0">
      <text>
        <r>
          <rPr>
            <sz val="10"/>
            <color rgb="FF000000"/>
            <rFont val="Arial"/>
            <family val="0"/>
            <charset val="1"/>
          </rPr>
          <t xml:space="preserve">======
ID#AAAAGRA2ZxA
David Gómez    (2020-03-04 16:24:33)
añadir pagina lenta, icono de insta da error javascript</t>
        </r>
      </text>
    </commen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<sst xmlns="http://schemas.openxmlformats.org/spreadsheetml/2006/main" count="394" uniqueCount="217">
  <si>
    <t xml:space="preserve">Usability review (Español)</t>
  </si>
  <si>
    <t xml:space="preserve">Enter score</t>
  </si>
  <si>
    <t xml:space="preserve">Very poor</t>
  </si>
  <si>
    <t xml:space="preserve">TripGiraffe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</si>
  <si>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</si>
  <si>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</si>
  <si>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</si>
  <si>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</si>
  <si>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</si>
  <si>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</si>
  <si>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</si>
  <si>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</si>
  <si>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</si>
  <si>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</si>
  <si>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</si>
  <si>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</si>
  <si>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</si>
  <si>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</si>
  <si>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</si>
  <si>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</si>
  <si>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Solo lo cumplen para usuarios que busquen información de Errant, si lo que buscan los usuarios es conoceer que es el coworking, alquilar o reservar un espacio, crear un proyecto con su servicio La Pecera, no lo cumple y es pobre.</t>
  </si>
  <si>
    <t xml:space="preserve">Las características y la funcionalidad son compatibles con los flujos de trabajo deseados por los usuarios.</t>
  </si>
  <si>
    <t xml:space="preserve">La comunicación con la empresa es unicamente a través de un formulario. Ofrecen varios tipos de reservas.</t>
  </si>
  <si>
    <t xml:space="preserve">Las tareas de uso frecuente están fácilmente disponibles (por ejemplo, fácilmente accesibles desde la página de inicio) y están bien soportadas (por ejemplo, los accesos directos están disponibles).</t>
  </si>
  <si>
    <t xml:space="preserve">También tan solo te deja usar funciones limitadas, teniendo que pagar para acceder a más servicios. Sin embargo, en la pantalla de inicio se dan ejemplos de viajeros con sus viajes, un buscador y por último una ventana para acceder al área personal del usuario</t>
  </si>
  <si>
    <t xml:space="preserve">Los usuarios reciben un apoyo adecuado según su nivel de experiencia (por ejemplo, atajos para usuarios expertos, ayuda e instrucciones para usuarios novatos).</t>
  </si>
  <si>
    <t xml:space="preserve">La página ofrece una experiencia pobre para usuarios con más nivel de experiencia, mateniendose plana y sin cambios entre distintos usuarios (sin satisfacer las necesidades de usuarios más expertos)</t>
  </si>
  <si>
    <t xml:space="preserve">Las llamadas a las acciones (por ejemplo, registrarse, agregar a la cesta, enviar) son claras, están bien etiquetadas y aparecen como cliqueables.</t>
  </si>
  <si>
    <t xml:space="preserve">Las llamadas a las acciones están marcadas con distintos colores, diferenciando la situacion en la que estás (estás dentro de la opción marcada o no, etc.), además de ubicar un menú superior con las tres grandes funciones que te permite la página (espacio coworking, la pecera, blog y contacto)</t>
  </si>
  <si>
    <t xml:space="preserve">Homepage / starting page</t>
  </si>
  <si>
    <t xml:space="preserve">La página de inicio proporciona una instantánea clara y una descripción general del contenido, las características y la funcionalidad disponible.</t>
  </si>
  <si>
    <t xml:space="preserve">La página principal muestra de forma clara las dos grandes funciones de esta, Espacio coworking y La pecera comunicación (dos opciones del menú superior que presenta).</t>
  </si>
  <si>
    <t xml:space="preserve">La página de inicio es eficaz para orientar y dirigir a los usuarios a la información y las tareas deseadas.</t>
  </si>
  <si>
    <t xml:space="preserve">Utiliza distintos fondos y colores para guiar al usuario dentro de las funciones principales de la página.</t>
  </si>
  <si>
    <t xml:space="preserve">El diseño de la página de inicio es clara y ordenada con suficiente "espacio en blanco".</t>
  </si>
  <si>
    <t xml:space="preserve">La página de inicio tiene una parte superior con una serie de menús y las distintas opciones y en la parte centrar de la página y al hacer scroll hacia abajo nos encontramos con las distintas opciones e información, así como contacto y con numerosos espacios en blanco a la derecha</t>
  </si>
  <si>
    <t xml:space="preserve">Navigation</t>
  </si>
  <si>
    <t xml:space="preserve">Los usuarios pueden acceder fácilmente al sitio o la aplicación (por ejemplo, la URL es predecible y es devuelta por los motores de búsqueda).</t>
  </si>
  <si>
    <t xml:space="preserve">El nombre de la página es facil de recordar( errant de errante) y los motores de búsqueda(bing,ecosia y google) te devuelven de forma correcta la página</t>
  </si>
  <si>
    <t xml:space="preserve">El esquema de navegación (por ejemplo, el menú) es fácil de encontrar, intuitivo y consistente.</t>
  </si>
  <si>
    <t xml:space="preserve">La navegación consiste en un menú principal con las funciones principales y un scrol hacía abajo dentro de dichas funciones. Las funciones son algo limitadas. Si cliclas sobre el menu de espacio coworking granada sin haber seleccionado un subapartado, te generar un error.</t>
  </si>
  <si>
    <t xml:space="preserve">La navegación tiene la flexibilidad suficiente para permitir que los usuarios naveguen por los medios deseados (por ejemplo, búsqueda, navegación por tipo, navegación por nombre, más reciente, etc.).</t>
  </si>
  <si>
    <t xml:space="preserve">La navegación ofrece una grán flexibilidad y las búsquedas con la lupa lo hacen de forma correcta con las distintas entradas en el blog.</t>
  </si>
  <si>
    <t xml:space="preserve">La estructura del sitio o la aplicación es clara, fácil de entender y aborda objetivos comunes del usuario.</t>
  </si>
  <si>
    <t xml:space="preserve">Debido a su escasa funcionalidad, es muy simple y cumple.</t>
  </si>
  <si>
    <t xml:space="preserve">Los enlaces son claros, descriptivos y están bien etiquetados.</t>
  </si>
  <si>
    <t xml:space="preserve">Los enlaces menos visibles usan otro color para resaltar</t>
  </si>
  <si>
    <t xml:space="preserve">Las funciones estándar del navegador (por ejemplo, 'atrás', 'adelante', 'marcador') son compatibles.</t>
  </si>
  <si>
    <t xml:space="preserve">La ubicación actual está claramente indicada (por ejemplo, ruta de navegación, elemento de menú resaltado).</t>
  </si>
  <si>
    <t xml:space="preserve">Los usuarios pueden volver fácilmente a la página de inicio o a un punto de inicio relevante.</t>
  </si>
  <si>
    <t xml:space="preserve">La ubicación actual del usuario está justo debajo del menú superior y lo muestra de forma clara.</t>
  </si>
  <si>
    <t xml:space="preserve">Se proporciona un mapa del sitio o índice claro y bien estructurado (cuando sea necesario)</t>
  </si>
  <si>
    <t xml:space="preserve">Solo se puede volver clickando en el logo de la pagina(arriba a la izquierda) y no creo que eso lo sepan muchos usuarios. Aunque si hacen uso de una flecha a la derecha que al cliclar subes al inicio de la página</t>
  </si>
  <si>
    <t xml:space="preserve">Search</t>
  </si>
  <si>
    <t xml:space="preserve">Una función de búsqueda consistente, fácil de encontrar y fácil de usar está disponible en todas partes (cuando sea conveniente)</t>
  </si>
  <si>
    <t xml:space="preserve">Tiene la tipica lupa en la parte superior, junto al menú y los idiomas.</t>
  </si>
  <si>
    <t xml:space="preserve">La interfaz de búsqueda es adecuada para cumplir los objetivos del usuario (por ejemplo, parámetros múltiples, resultados priorizados, filtrado de resultados de búsqueda)</t>
  </si>
  <si>
    <t xml:space="preserve">La búsqueda no permite ningún tipo de opción para filtrar y no se es consciente de donde se está buscando.</t>
  </si>
  <si>
    <t xml:space="preserve">El servicio de búsqueda se ocupa de las búsquedas comunes (por ejemplo, muestra la mayoría de resultados populares), faltas de ortografía y abreviaturas.</t>
  </si>
  <si>
    <t xml:space="preserve">Localización del emplazamiento</t>
  </si>
  <si>
    <t xml:space="preserve">La localización está puesta como una imagen y no hace uso de la API de GoogleMaps</t>
  </si>
  <si>
    <t xml:space="preserve">Control &amp; feedback</t>
  </si>
  <si>
    <t xml:space="preserve">Se proporciona una respuesta rápida y apropiada (por ejemplo, después de una acción exitosa o no exitosa).
</t>
  </si>
  <si>
    <t xml:space="preserve">El feedback es nulo en algunas subfunciones del menú superior</t>
  </si>
  <si>
    <t xml:space="preserve">Los usuarios pueden fácilmente deshacer, volver atrás y cambiar o cancelar acciones; o al menos tienen la oportunidad de confirmar una acción antes de cometer (por ejemplo, antes de realizar un pedido)</t>
  </si>
  <si>
    <t xml:space="preserve">Te la proporciona al final de la página index.html y además con una sección de contacto en el menú superior</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</si>
  <si>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</si>
  <si>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</si>
  <si>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</si>
  <si>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Cada formulario se rellena en un único paso.</t>
  </si>
  <si>
    <t xml:space="preserve">Se solicita una cantidad mínima de información y, cuando se proporciona la justificación necesaria para solicitar información (por ejemplo, fecha de nacimiento, número de teléfono)</t>
  </si>
  <si>
    <t xml:space="preserve">Para crear un viaje te piden de forma obligatoria mucha información que es secundaria.</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</si>
  <si>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</si>
  <si>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</si>
  <si>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</si>
  <si>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Es intuitivo.</t>
  </si>
  <si>
    <t xml:space="preserve">Errors</t>
  </si>
  <si>
    <t xml:space="preserve">Los errores son claros, fácilmente identificables y aparecen en la ubicación apropiada (por ejemplo, adyacente al campo de entrada de datos, adyacente al formulario, etc.).</t>
  </si>
  <si>
    <t xml:space="preserve">No hay apenas errores y si tienes algun error usando el formuario para contacto con el campo del email, el error sale en pequeño, sin cambio de fuente y “añadido” sobre el html de forma muy cutre.</t>
  </si>
  <si>
    <t xml:space="preserve">Los mensajes de error son concisos, están escritos en un lenguaje fácil de entender y describen qué ocurrió y qué acción es necesaria</t>
  </si>
  <si>
    <t xml:space="preserve">Estaría bien que se mostrasen esos errores ya que mejoraría la calidad.</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</si>
  <si>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</si>
  <si>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</si>
  <si>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</si>
  <si>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</si>
  <si>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La página principal está m uy bien distribuida, sirviendo bien de landing page</t>
  </si>
  <si>
    <t xml:space="preserve">Los enlaces a otros contenidos útiles y relevantes (por ejemplo, páginas relacionadas o sitios web externos) están disponibles y se muestran en contexto</t>
  </si>
  <si>
    <t xml:space="preserve">Sigue una organización estándar. Deja los enlaces a redes sociales en un footer.</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</si>
  <si>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</si>
  <si>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</si>
  <si>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Lo único a destacar es que aunque el texto sea claro, el servicio una vez estás dentro de la cuenta solo está disponible en inglés</t>
  </si>
  <si>
    <t xml:space="preserve">El texto y el contenido son legibles y escaneables, con buena tipografía y contraste visual</t>
  </si>
  <si>
    <t xml:space="preserve">Los colores son claros y se contrastan bien con el texto</t>
  </si>
  <si>
    <t xml:space="preserve">Help</t>
  </si>
  <si>
    <t xml:space="preserve">Se proporciona ayuda en línea y contextual y es adecuada para la base de usuarios (por ejemplo, está escrita en un lenguaje fácil de entender y solo usa términos reconocidos). </t>
  </si>
  <si>
    <t xml:space="preserve">En su competencía hacen uso de bots. Algo escasa</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</si>
  <si>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</si>
  <si>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</si>
  <si>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</si>
  <si>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Unicamente mediante formularios o telefono fijo (con sus consecuencias)</t>
  </si>
  <si>
    <t xml:space="preserve">Performance</t>
  </si>
  <si>
    <t xml:space="preserve">El rendimiento del sitio o la aplicación no inhibe la experiencia del usuario (por ejemplo, descargas lentas de páginas, retrasos prolongados)</t>
  </si>
  <si>
    <t xml:space="preserve">Está bastante bien optimizado</t>
  </si>
  <si>
    <t xml:space="preserve">Los errores y problemas de confiabilidad no inhiben la experiencia del usuario</t>
  </si>
  <si>
    <t xml:space="preserve">Se admiten posibles configuraciones de usuario (por ejemplo, navegadores, resoluciones, especificaciones de computadora)</t>
  </si>
  <si>
    <t xml:space="preserve">La página es responsive y admite distintos navegadores</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</si>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</sst>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i val="true"/>
      <sz val="8"/>
      <color rgb="FF000000"/>
      <name val="Arial"/>
      <family val="0"/>
      <charset val="1"/>
    </font>
    <font>
      <i val="true"/>
      <sz val="7"/>
      <color rgb="FF000000"/>
      <name val="Arial"/>
      <family val="0"/>
      <charset val="1"/>
    </font>
    <font>
      <b val="true"/>
      <sz val="10"/>
      <color rgb="FF000080"/>
      <name val="Bliss 2 medium"/>
      <family val="0"/>
      <charset val="1"/>
    </font>
    <font>
      <u val="single"/>
      <sz val="10"/>
      <color rgb="FFC0C0C0"/>
      <name val="Arial"/>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b val="true"/>
      <sz val="10"/>
      <color rgb="FF000000"/>
      <name val="Bliss 2 medium"/>
      <family val="0"/>
      <charset val="1"/>
    </font>
    <font>
      <sz val="10"/>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22"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2" borderId="2" xfId="0" applyFont="true" applyBorder="true" applyAlignment="true" applyProtection="false">
      <alignment horizontal="left" vertical="center" textRotation="0" wrapText="false" indent="0" shrinkToFit="false"/>
      <protection locked="true" hidden="false"/>
    </xf>
    <xf numFmtId="164" fontId="24" fillId="2" borderId="3" xfId="0" applyFont="true" applyBorder="true" applyAlignment="true" applyProtection="false">
      <alignment horizontal="general" vertical="bottom" textRotation="0" wrapText="false" indent="0" shrinkToFit="false"/>
      <protection locked="true" hidden="false"/>
    </xf>
    <xf numFmtId="164" fontId="24" fillId="2" borderId="4" xfId="0" applyFont="true" applyBorder="true" applyAlignment="true" applyProtection="false">
      <alignment horizontal="general" vertical="bottom" textRotation="0" wrapText="false" indent="0" shrinkToFit="false"/>
      <protection locked="true" hidden="false"/>
    </xf>
    <xf numFmtId="167" fontId="25" fillId="2" borderId="5"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6" fontId="24" fillId="2" borderId="2" xfId="0" applyFont="true" applyBorder="true" applyAlignment="true" applyProtection="false">
      <alignment horizontal="center" vertical="center" textRotation="0" wrapText="false" indent="0" shrinkToFit="false"/>
      <protection locked="true" hidden="false"/>
    </xf>
    <xf numFmtId="166" fontId="26" fillId="2" borderId="2" xfId="0" applyFont="true" applyBorder="true" applyAlignment="true" applyProtection="false">
      <alignment horizontal="left" vertical="center"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6" fontId="27" fillId="0" borderId="6"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left" vertical="bottom" textRotation="0" wrapText="true" indent="0" shrinkToFit="false"/>
      <protection locked="true" hidden="false"/>
    </xf>
    <xf numFmtId="166" fontId="27" fillId="0" borderId="8"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center" vertical="bottom" textRotation="0" wrapText="false" indent="0" shrinkToFit="false"/>
      <protection locked="true" hidden="false"/>
    </xf>
    <xf numFmtId="164" fontId="29" fillId="0" borderId="9" xfId="0" applyFont="true" applyBorder="tru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1" fillId="0" borderId="10" xfId="0" applyFont="true" applyBorder="true" applyAlignment="true" applyProtection="false">
      <alignment horizontal="left" vertical="bottom" textRotation="0" wrapText="fals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8" fillId="0" borderId="11" xfId="0" applyFont="true" applyBorder="true" applyAlignment="true" applyProtection="false">
      <alignment horizontal="left" vertical="top" textRotation="0" wrapText="fals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32" fillId="0" borderId="11"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0" name="image1.png" descr=""/>
        <xdr:cNvPicPr/>
      </xdr:nvPicPr>
      <xdr:blipFill>
        <a:blip r:embed="rId1"/>
        <a:stretch/>
      </xdr:blipFill>
      <xdr:spPr>
        <a:xfrm>
          <a:off x="0" y="828360"/>
          <a:ext cx="304200" cy="304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Z1000"/>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L51" activeCellId="0" sqref="L51"/>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6</v>
      </c>
      <c r="E9" s="5"/>
      <c r="F9" s="5" t="e">
        <f aca="false">#REF!*#REF!</f>
        <v>#REF!</v>
      </c>
      <c r="G9" s="5" t="e">
        <f aca="false">IF(#REF!&gt;=0,10*#REF!,0)</f>
        <v>#REF!</v>
      </c>
      <c r="H9" s="5"/>
      <c r="I9" s="40" t="s">
        <v>20</v>
      </c>
      <c r="J9" s="5"/>
      <c r="K9" s="41" t="n">
        <v>5</v>
      </c>
      <c r="L9" s="42" t="n">
        <f aca="false">K9/K117</f>
        <v>1</v>
      </c>
      <c r="M9" s="43" t="n">
        <f aca="false">VLOOKUP(D9,Q1:R9,2,0)</f>
        <v>2</v>
      </c>
      <c r="N9" s="43" t="n">
        <f aca="false">M9*L9</f>
        <v>2</v>
      </c>
      <c r="O9" s="43" t="n">
        <f aca="false">IF(M9=0,0,L9*MAX(R2:R8))</f>
        <v>5</v>
      </c>
      <c r="P9" s="13"/>
      <c r="Q9" s="5"/>
      <c r="R9" s="36"/>
      <c r="S9" s="5"/>
      <c r="T9" s="5"/>
      <c r="U9" s="5"/>
      <c r="V9" s="8"/>
    </row>
    <row r="10" customFormat="false" ht="12" hidden="false" customHeight="true" outlineLevel="0" collapsed="false">
      <c r="A10" s="37"/>
      <c r="B10" s="38"/>
      <c r="C10" s="5"/>
      <c r="D10" s="44"/>
      <c r="E10" s="5"/>
      <c r="F10" s="5"/>
      <c r="G10" s="5"/>
      <c r="H10" s="5"/>
      <c r="I10" s="5"/>
      <c r="J10" s="5"/>
      <c r="K10" s="41"/>
      <c r="L10" s="42"/>
      <c r="M10" s="43"/>
      <c r="N10" s="43"/>
      <c r="O10" s="43"/>
      <c r="P10" s="45"/>
      <c r="Q10" s="5"/>
      <c r="R10" s="5"/>
      <c r="S10" s="5"/>
      <c r="T10" s="5"/>
      <c r="U10" s="5"/>
      <c r="V10" s="8"/>
    </row>
    <row r="11" customFormat="false" ht="39.75" hidden="false" customHeight="true" outlineLevel="0" collapsed="false">
      <c r="A11" s="37" t="n">
        <f aca="false">A9+1</f>
        <v>2</v>
      </c>
      <c r="B11" s="38" t="s">
        <v>21</v>
      </c>
      <c r="C11" s="5"/>
      <c r="D11" s="39" t="s">
        <v>7</v>
      </c>
      <c r="E11" s="5"/>
      <c r="F11" s="5" t="e">
        <f aca="false">#REF!*#REF!</f>
        <v>#REF!</v>
      </c>
      <c r="G11" s="5" t="e">
        <f aca="false">IF(#REF!&gt;=0,10*#REF!,0)</f>
        <v>#REF!</v>
      </c>
      <c r="H11" s="5"/>
      <c r="I11" s="40" t="s">
        <v>22</v>
      </c>
      <c r="J11" s="5"/>
      <c r="K11" s="41" t="n">
        <v>5</v>
      </c>
      <c r="L11" s="42" t="n">
        <f aca="false">K11/K117</f>
        <v>1</v>
      </c>
      <c r="M11" s="43" t="n">
        <f aca="false">VLOOKUP(D11,Q1:R9,2,0)</f>
        <v>3</v>
      </c>
      <c r="N11" s="43" t="n">
        <f aca="false">M11*L11</f>
        <v>3</v>
      </c>
      <c r="O11" s="43" t="n">
        <f aca="false">IF(M11=0,0,L11*MAX(R2:R8))</f>
        <v>5</v>
      </c>
      <c r="P11" s="45"/>
      <c r="S11" s="8"/>
      <c r="T11" s="8"/>
      <c r="U11" s="8"/>
      <c r="V11" s="8"/>
    </row>
    <row r="12" customFormat="false" ht="12" hidden="false" customHeight="true" outlineLevel="0" collapsed="false">
      <c r="A12" s="37"/>
      <c r="B12" s="38"/>
      <c r="C12" s="5"/>
      <c r="D12" s="44"/>
      <c r="E12" s="5"/>
      <c r="F12" s="5"/>
      <c r="G12" s="5"/>
      <c r="H12" s="5"/>
      <c r="I12" s="5"/>
      <c r="J12" s="5"/>
      <c r="K12" s="41"/>
      <c r="L12" s="42"/>
      <c r="M12" s="43"/>
      <c r="N12" s="43"/>
      <c r="O12" s="43"/>
      <c r="P12" s="8"/>
      <c r="Q12" s="8"/>
      <c r="R12" s="8"/>
      <c r="S12" s="46"/>
      <c r="T12" s="8"/>
      <c r="U12" s="8"/>
      <c r="V12" s="8"/>
    </row>
    <row r="13" customFormat="false" ht="39.75" hidden="false" customHeight="true" outlineLevel="0" collapsed="false">
      <c r="A13" s="37" t="n">
        <f aca="false">A11+1</f>
        <v>3</v>
      </c>
      <c r="B13" s="38" t="s">
        <v>23</v>
      </c>
      <c r="C13" s="5"/>
      <c r="D13" s="39" t="s">
        <v>7</v>
      </c>
      <c r="E13" s="5"/>
      <c r="F13" s="5" t="e">
        <f aca="false">#REF!*#REF!</f>
        <v>#REF!</v>
      </c>
      <c r="G13" s="5" t="e">
        <f aca="false">IF(#REF!&gt;=0,10*#REF!,0)</f>
        <v>#REF!</v>
      </c>
      <c r="H13" s="5"/>
      <c r="I13" s="40" t="s">
        <v>24</v>
      </c>
      <c r="J13" s="5"/>
      <c r="K13" s="41" t="n">
        <v>4</v>
      </c>
      <c r="L13" s="42" t="n">
        <f aca="false">K13/K117</f>
        <v>0.8</v>
      </c>
      <c r="M13" s="43" t="n">
        <f aca="false">VLOOKUP(D13,Q1:R9,2,0)</f>
        <v>3</v>
      </c>
      <c r="N13" s="43" t="n">
        <f aca="false">M13*L13</f>
        <v>2.4</v>
      </c>
      <c r="O13" s="43" t="n">
        <f aca="false">IF(M13=0,0,L13*MAX(R2:R8))</f>
        <v>4</v>
      </c>
      <c r="P13" s="8"/>
      <c r="Q13" s="8"/>
      <c r="R13" s="8"/>
      <c r="S13" s="46"/>
      <c r="T13" s="8"/>
      <c r="U13" s="8"/>
      <c r="V13" s="8"/>
    </row>
    <row r="14" customFormat="false" ht="12" hidden="false" customHeight="true" outlineLevel="0" collapsed="false">
      <c r="A14" s="37"/>
      <c r="B14" s="38"/>
      <c r="C14" s="5"/>
      <c r="D14" s="44"/>
      <c r="E14" s="5"/>
      <c r="F14" s="5"/>
      <c r="G14" s="5"/>
      <c r="H14" s="5"/>
      <c r="I14" s="5"/>
      <c r="J14" s="5"/>
      <c r="K14" s="41"/>
      <c r="L14" s="42"/>
      <c r="M14" s="43"/>
      <c r="N14" s="43"/>
      <c r="O14" s="43"/>
      <c r="S14" s="38"/>
    </row>
    <row r="15" customFormat="false" ht="39.75" hidden="false" customHeight="true" outlineLevel="0" collapsed="false">
      <c r="A15" s="37" t="n">
        <f aca="false">A13+1</f>
        <v>4</v>
      </c>
      <c r="B15" s="38" t="s">
        <v>25</v>
      </c>
      <c r="C15" s="5"/>
      <c r="D15" s="39" t="s">
        <v>6</v>
      </c>
      <c r="E15" s="5"/>
      <c r="F15" s="5" t="e">
        <f aca="false">#REF!*#REF!</f>
        <v>#REF!</v>
      </c>
      <c r="G15" s="5" t="e">
        <f aca="false">IF(#REF!&gt;=0,10*#REF!,0)</f>
        <v>#REF!</v>
      </c>
      <c r="H15" s="5"/>
      <c r="I15" s="40" t="s">
        <v>26</v>
      </c>
      <c r="J15" s="5"/>
      <c r="K15" s="47" t="n">
        <v>3</v>
      </c>
      <c r="L15" s="48" t="n">
        <f aca="false">K15/K117</f>
        <v>0.6</v>
      </c>
      <c r="M15" s="43" t="n">
        <f aca="false">VLOOKUP(D15,Q1:R9,2,0)</f>
        <v>2</v>
      </c>
      <c r="N15" s="43" t="n">
        <f aca="false">M15*L15</f>
        <v>1.2</v>
      </c>
      <c r="O15" s="49" t="n">
        <f aca="false">IF(M15=0,0,L15*MAX(R2:R8))</f>
        <v>3</v>
      </c>
      <c r="P15" s="13"/>
      <c r="S15" s="13"/>
      <c r="T15" s="5"/>
    </row>
    <row r="16" customFormat="false" ht="12" hidden="false" customHeight="true" outlineLevel="0" collapsed="false">
      <c r="A16" s="37"/>
      <c r="B16" s="38"/>
      <c r="C16" s="5"/>
      <c r="D16" s="44"/>
      <c r="E16" s="5"/>
      <c r="F16" s="5"/>
      <c r="G16" s="5"/>
      <c r="H16" s="5"/>
      <c r="I16" s="5"/>
      <c r="J16" s="5"/>
      <c r="K16" s="41"/>
      <c r="L16" s="42"/>
      <c r="M16" s="43"/>
      <c r="N16" s="43"/>
      <c r="O16" s="43"/>
      <c r="S16" s="38"/>
      <c r="T16" s="5"/>
    </row>
    <row r="17" customFormat="false" ht="39.75" hidden="false" customHeight="true" outlineLevel="0" collapsed="false">
      <c r="A17" s="37" t="n">
        <f aca="false">A15+1</f>
        <v>5</v>
      </c>
      <c r="B17" s="38" t="s">
        <v>27</v>
      </c>
      <c r="C17" s="5"/>
      <c r="D17" s="39" t="s">
        <v>11</v>
      </c>
      <c r="E17" s="5"/>
      <c r="F17" s="5" t="e">
        <f aca="false">#REF!*#REF!</f>
        <v>#REF!</v>
      </c>
      <c r="G17" s="5" t="e">
        <f aca="false">IF(#REF!&gt;=0,10*#REF!,0)</f>
        <v>#REF!</v>
      </c>
      <c r="H17" s="5"/>
      <c r="I17" s="50" t="s">
        <v>28</v>
      </c>
      <c r="J17" s="5"/>
      <c r="K17" s="41" t="n">
        <v>3</v>
      </c>
      <c r="L17" s="42" t="n">
        <f aca="false">K17/K117</f>
        <v>0.6</v>
      </c>
      <c r="M17" s="43" t="n">
        <f aca="false">VLOOKUP(D17,Q1:R9,2,0)</f>
        <v>4</v>
      </c>
      <c r="N17" s="43" t="n">
        <f aca="false">M17*L17</f>
        <v>2.4</v>
      </c>
      <c r="O17" s="43" t="n">
        <f aca="false">IF(M17=0,0,L17*MAX(R2:R8))</f>
        <v>3</v>
      </c>
      <c r="S17" s="38"/>
      <c r="T17" s="5"/>
    </row>
    <row r="18" customFormat="false" ht="12" hidden="false" customHeight="true" outlineLevel="0" collapsed="false">
      <c r="B18" s="51"/>
      <c r="C18" s="5"/>
      <c r="D18" s="44"/>
      <c r="E18" s="5"/>
      <c r="F18" s="5"/>
      <c r="G18" s="5"/>
      <c r="H18" s="5"/>
      <c r="I18" s="5"/>
      <c r="J18" s="5"/>
      <c r="K18" s="41"/>
      <c r="L18" s="42"/>
      <c r="M18" s="43"/>
      <c r="N18" s="43"/>
      <c r="O18" s="43"/>
      <c r="S18" s="38"/>
      <c r="T18" s="5"/>
    </row>
    <row r="19" customFormat="false" ht="15.75" hidden="false" customHeight="true" outlineLevel="0" collapsed="false">
      <c r="A19" s="31" t="s">
        <v>29</v>
      </c>
      <c r="C19" s="35"/>
      <c r="D19" s="44"/>
      <c r="E19" s="5"/>
      <c r="F19" s="5"/>
      <c r="G19" s="5"/>
      <c r="H19" s="5"/>
      <c r="I19" s="5"/>
      <c r="J19" s="5"/>
      <c r="K19" s="41"/>
      <c r="L19" s="42"/>
      <c r="M19" s="43"/>
      <c r="N19" s="43"/>
      <c r="O19" s="43"/>
    </row>
    <row r="20" customFormat="false" ht="14.25" hidden="false" customHeight="true" outlineLevel="0" collapsed="false">
      <c r="B20" s="52"/>
      <c r="C20" s="35"/>
      <c r="D20" s="44"/>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11</v>
      </c>
      <c r="E21" s="5"/>
      <c r="F21" s="5" t="e">
        <f aca="false">#REF!*#REF!</f>
        <v>#REF!</v>
      </c>
      <c r="G21" s="5" t="e">
        <f aca="false">IF(#REF!&gt;=0,10*#REF!,0)</f>
        <v>#REF!</v>
      </c>
      <c r="H21" s="5"/>
      <c r="I21" s="50" t="s">
        <v>31</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38"/>
      <c r="C22" s="5"/>
      <c r="D22" s="44"/>
      <c r="E22" s="5"/>
      <c r="F22" s="5"/>
      <c r="G22" s="5"/>
      <c r="H22" s="5"/>
      <c r="I22" s="5"/>
      <c r="J22" s="5"/>
      <c r="K22" s="47"/>
      <c r="L22" s="48"/>
      <c r="M22" s="43"/>
      <c r="N22" s="53"/>
      <c r="O22" s="53"/>
      <c r="P22" s="38"/>
      <c r="Q22" s="38"/>
      <c r="R22" s="38"/>
    </row>
    <row r="23" customFormat="false" ht="39.75" hidden="false" customHeight="true" outlineLevel="0" collapsed="false">
      <c r="A23" s="37" t="n">
        <f aca="false">A21+1</f>
        <v>7</v>
      </c>
      <c r="B23" s="38" t="s">
        <v>32</v>
      </c>
      <c r="C23" s="5"/>
      <c r="D23" s="39" t="s">
        <v>11</v>
      </c>
      <c r="E23" s="5"/>
      <c r="F23" s="5" t="e">
        <f aca="false">#REF!*#REF!</f>
        <v>#REF!</v>
      </c>
      <c r="G23" s="5" t="e">
        <f aca="false">IF(#REF!&gt;=0,10*#REF!,0)</f>
        <v>#REF!</v>
      </c>
      <c r="H23" s="5"/>
      <c r="I23" s="40" t="s">
        <v>33</v>
      </c>
      <c r="J23" s="5"/>
      <c r="K23" s="41" t="n">
        <v>4</v>
      </c>
      <c r="L23" s="42" t="n">
        <f aca="false">K23/K117</f>
        <v>0.8</v>
      </c>
      <c r="M23" s="43" t="n">
        <f aca="false">VLOOKUP(D23,Q1:R9,2,0)</f>
        <v>4</v>
      </c>
      <c r="N23" s="43" t="n">
        <f aca="false">M23*L23</f>
        <v>3.2</v>
      </c>
      <c r="O23" s="43" t="n">
        <f aca="false">IF(M23=0,0,L23*MAX(R2:R8))</f>
        <v>4</v>
      </c>
      <c r="Q23" s="38"/>
      <c r="R23" s="38"/>
    </row>
    <row r="24" customFormat="false" ht="12" hidden="false" customHeight="true" outlineLevel="0" collapsed="false">
      <c r="A24" s="37"/>
      <c r="B24" s="38"/>
      <c r="C24" s="5"/>
      <c r="D24" s="44"/>
      <c r="E24" s="5"/>
      <c r="F24" s="5"/>
      <c r="G24" s="5"/>
      <c r="H24" s="5"/>
      <c r="I24" s="5"/>
      <c r="J24" s="5"/>
      <c r="K24" s="41"/>
      <c r="L24" s="42"/>
      <c r="M24" s="43"/>
      <c r="N24" s="43"/>
      <c r="O24" s="43"/>
      <c r="Q24" s="38"/>
      <c r="R24" s="38"/>
    </row>
    <row r="25" customFormat="false" ht="39.75" hidden="false" customHeight="true" outlineLevel="0" collapsed="false">
      <c r="A25" s="37" t="n">
        <f aca="false">A23+1</f>
        <v>8</v>
      </c>
      <c r="B25" s="38" t="s">
        <v>34</v>
      </c>
      <c r="C25" s="5"/>
      <c r="D25" s="39" t="s">
        <v>7</v>
      </c>
      <c r="E25" s="5"/>
      <c r="F25" s="5"/>
      <c r="G25" s="5"/>
      <c r="H25" s="5"/>
      <c r="I25" s="40" t="s">
        <v>35</v>
      </c>
      <c r="J25" s="5"/>
      <c r="K25" s="41" t="n">
        <v>3</v>
      </c>
      <c r="L25" s="42" t="n">
        <f aca="false">K25/K117</f>
        <v>0.6</v>
      </c>
      <c r="M25" s="43" t="n">
        <f aca="false">VLOOKUP(D25,Q1:R9,2,0)</f>
        <v>3</v>
      </c>
      <c r="N25" s="43" t="n">
        <f aca="false">M25*L25</f>
        <v>1.8</v>
      </c>
      <c r="O25" s="43" t="n">
        <f aca="false">IF(M25=0,0,L25*MAX(R2:R8))</f>
        <v>3</v>
      </c>
      <c r="Q25" s="38"/>
      <c r="R25" s="38"/>
    </row>
    <row r="26" customFormat="false" ht="12" hidden="false" customHeight="true" outlineLevel="0" collapsed="false">
      <c r="B26" s="51"/>
      <c r="C26" s="5"/>
      <c r="D26" s="44"/>
      <c r="E26" s="5"/>
      <c r="F26" s="5"/>
      <c r="G26" s="5"/>
      <c r="H26" s="5"/>
      <c r="I26" s="5"/>
      <c r="J26" s="5"/>
      <c r="K26" s="41"/>
      <c r="L26" s="42"/>
      <c r="M26" s="43"/>
      <c r="N26" s="43"/>
      <c r="O26" s="43"/>
      <c r="Q26" s="38"/>
      <c r="R26" s="38"/>
      <c r="S26" s="38"/>
    </row>
    <row r="27" customFormat="false" ht="15.75" hidden="false" customHeight="true" outlineLevel="0" collapsed="false">
      <c r="A27" s="31" t="s">
        <v>36</v>
      </c>
      <c r="C27" s="35"/>
      <c r="D27" s="54"/>
      <c r="E27" s="5"/>
      <c r="F27" s="5"/>
      <c r="G27" s="5"/>
      <c r="H27" s="5"/>
      <c r="I27" s="5"/>
      <c r="J27" s="5"/>
      <c r="K27" s="41"/>
      <c r="L27" s="42"/>
      <c r="M27" s="43"/>
      <c r="N27" s="43"/>
      <c r="O27" s="43"/>
      <c r="Q27" s="38"/>
      <c r="R27" s="38"/>
      <c r="S27" s="38"/>
    </row>
    <row r="28" customFormat="false" ht="14.25" hidden="false" customHeight="true" outlineLevel="0" collapsed="false">
      <c r="B28" s="52"/>
      <c r="C28" s="35"/>
      <c r="D28" s="54"/>
      <c r="E28" s="5"/>
      <c r="F28" s="5"/>
      <c r="G28" s="5"/>
      <c r="H28" s="5"/>
      <c r="I28" s="5"/>
      <c r="J28" s="5"/>
      <c r="K28" s="41"/>
      <c r="L28" s="42"/>
      <c r="M28" s="43"/>
      <c r="N28" s="43"/>
      <c r="O28" s="43"/>
      <c r="Q28" s="38"/>
      <c r="R28" s="38"/>
      <c r="S28" s="38"/>
    </row>
    <row r="29" customFormat="false" ht="39.75" hidden="false" customHeight="true" outlineLevel="0" collapsed="false">
      <c r="A29" s="37" t="n">
        <f aca="false">A25+1</f>
        <v>9</v>
      </c>
      <c r="B29" s="38" t="s">
        <v>37</v>
      </c>
      <c r="C29" s="5"/>
      <c r="D29" s="39" t="s">
        <v>7</v>
      </c>
      <c r="E29" s="5"/>
      <c r="F29" s="5" t="e">
        <f aca="false">#REF!*#REF!</f>
        <v>#REF!</v>
      </c>
      <c r="G29" s="5" t="e">
        <f aca="false">IF(#REF!&gt;=0,10*#REF!,0)</f>
        <v>#REF!</v>
      </c>
      <c r="H29" s="5"/>
      <c r="I29" s="40" t="s">
        <v>38</v>
      </c>
      <c r="J29" s="5"/>
      <c r="K29" s="41" t="n">
        <v>2</v>
      </c>
      <c r="L29" s="42" t="n">
        <f aca="false">K29/K117</f>
        <v>0.4</v>
      </c>
      <c r="M29" s="43" t="n">
        <f aca="false">VLOOKUP(D29,Q1:R9,2,0)</f>
        <v>3</v>
      </c>
      <c r="N29" s="43" t="n">
        <f aca="false">M29*L29</f>
        <v>1.2</v>
      </c>
      <c r="O29" s="43" t="n">
        <f aca="false">IF(M29=0,0,L29*MAX(R2:R8))</f>
        <v>2</v>
      </c>
      <c r="Q29" s="38"/>
      <c r="R29" s="38"/>
      <c r="S29" s="38"/>
    </row>
    <row r="30" customFormat="false" ht="12" hidden="false" customHeight="true" outlineLevel="0" collapsed="false">
      <c r="A30" s="37"/>
      <c r="B30" s="38"/>
      <c r="C30" s="5"/>
      <c r="D30" s="44"/>
      <c r="E30" s="5"/>
      <c r="F30" s="5"/>
      <c r="G30" s="5"/>
      <c r="H30" s="5"/>
      <c r="I30" s="5"/>
      <c r="J30" s="5"/>
      <c r="K30" s="47"/>
      <c r="L30" s="48"/>
      <c r="M30" s="43"/>
      <c r="N30" s="55"/>
      <c r="O30" s="53"/>
      <c r="P30" s="13"/>
      <c r="Q30" s="13"/>
      <c r="R30" s="13"/>
      <c r="S30" s="13"/>
    </row>
    <row r="31" customFormat="false" ht="39.75" hidden="false" customHeight="true" outlineLevel="0" collapsed="false">
      <c r="A31" s="37" t="n">
        <f aca="false">A29+1</f>
        <v>10</v>
      </c>
      <c r="B31" s="38" t="s">
        <v>39</v>
      </c>
      <c r="C31" s="5"/>
      <c r="D31" s="39" t="s">
        <v>6</v>
      </c>
      <c r="E31" s="5"/>
      <c r="F31" s="5" t="e">
        <f aca="false">#REF!*#REF!</f>
        <v>#REF!</v>
      </c>
      <c r="G31" s="5" t="e">
        <f aca="false">IF(#REF!&gt;=0,10*#REF!,0)</f>
        <v>#REF!</v>
      </c>
      <c r="H31" s="5"/>
      <c r="I31" s="40" t="s">
        <v>40</v>
      </c>
      <c r="J31" s="5"/>
      <c r="K31" s="41" t="n">
        <v>4</v>
      </c>
      <c r="L31" s="42" t="n">
        <f aca="false">K31/K117</f>
        <v>0.8</v>
      </c>
      <c r="M31" s="43" t="n">
        <f aca="false">VLOOKUP(D31,Q1:R9,2,0)</f>
        <v>2</v>
      </c>
      <c r="N31" s="43" t="n">
        <f aca="false">M31*L31</f>
        <v>1.6</v>
      </c>
      <c r="O31" s="43" t="n">
        <f aca="false">IF(M31=0,0,L31*MAX(R2:R8))</f>
        <v>4</v>
      </c>
    </row>
    <row r="32" customFormat="false" ht="12" hidden="false" customHeight="true" outlineLevel="0" collapsed="false">
      <c r="A32" s="37"/>
      <c r="B32" s="38"/>
      <c r="C32" s="5"/>
      <c r="D32" s="44"/>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7</v>
      </c>
      <c r="E33" s="5"/>
      <c r="F33" s="5"/>
      <c r="G33" s="5"/>
      <c r="H33" s="5"/>
      <c r="I33" s="40" t="s">
        <v>42</v>
      </c>
      <c r="J33" s="5"/>
      <c r="K33" s="41" t="n">
        <v>3</v>
      </c>
      <c r="L33" s="42" t="n">
        <f aca="false">K33/K117</f>
        <v>0.6</v>
      </c>
      <c r="M33" s="43" t="n">
        <f aca="false">VLOOKUP(D33,Q1:R9,2,0)</f>
        <v>3</v>
      </c>
      <c r="N33" s="43" t="n">
        <f aca="false">M33*L33</f>
        <v>1.8</v>
      </c>
      <c r="O33" s="43" t="n">
        <f aca="false">IF(M33=0,0,L33*MAX(R2:R8))</f>
        <v>3</v>
      </c>
    </row>
    <row r="34" customFormat="false" ht="12" hidden="false" customHeight="true" outlineLevel="0" collapsed="false">
      <c r="A34" s="37"/>
      <c r="B34" s="38"/>
      <c r="C34" s="5"/>
      <c r="D34" s="44"/>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7</v>
      </c>
      <c r="E35" s="5"/>
      <c r="F35" s="5" t="e">
        <f aca="false">#REF!*#REF!</f>
        <v>#REF!</v>
      </c>
      <c r="G35" s="5" t="e">
        <f aca="false">IF(#REF!&gt;=0,10*#REF!,0)</f>
        <v>#REF!</v>
      </c>
      <c r="H35" s="5"/>
      <c r="I35" s="40" t="s">
        <v>44</v>
      </c>
      <c r="J35" s="5"/>
      <c r="K35" s="41" t="n">
        <v>5</v>
      </c>
      <c r="L35" s="42" t="n">
        <f aca="false">K35/K117</f>
        <v>1</v>
      </c>
      <c r="M35" s="43" t="n">
        <f aca="false">VLOOKUP(D35,Q1:R9,2,0)</f>
        <v>3</v>
      </c>
      <c r="N35" s="43" t="n">
        <f aca="false">M35*L35</f>
        <v>3</v>
      </c>
      <c r="O35" s="43" t="n">
        <f aca="false">IF(M35=0,0,L35*MAX(R2:R8))</f>
        <v>5</v>
      </c>
    </row>
    <row r="36" customFormat="false" ht="12" hidden="false" customHeight="true" outlineLevel="0" collapsed="false">
      <c r="A36" s="37"/>
      <c r="B36" s="38"/>
      <c r="C36" s="5"/>
      <c r="D36" s="44"/>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11</v>
      </c>
      <c r="E37" s="5"/>
      <c r="F37" s="5" t="e">
        <f aca="false">#REF!*#REF!</f>
        <v>#REF!</v>
      </c>
      <c r="G37" s="5" t="e">
        <f aca="false">IF(#REF!&gt;=0,10*#REF!,0)</f>
        <v>#REF!</v>
      </c>
      <c r="H37" s="5"/>
      <c r="I37" s="40" t="s">
        <v>46</v>
      </c>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38"/>
      <c r="C38" s="5"/>
      <c r="D38" s="44"/>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11</v>
      </c>
      <c r="E39" s="5"/>
      <c r="F39" s="5" t="e">
        <f aca="false">#REF!*#REF!</f>
        <v>#REF!</v>
      </c>
      <c r="G39" s="5" t="e">
        <f aca="false">IF(#REF!&gt;=0,10*#REF!,0)</f>
        <v>#REF!</v>
      </c>
      <c r="H39" s="5"/>
      <c r="I39" s="40"/>
      <c r="J39" s="5"/>
      <c r="K39" s="41" t="n">
        <v>4</v>
      </c>
      <c r="L39" s="42" t="n">
        <f aca="false">K39/K117</f>
        <v>0.8</v>
      </c>
      <c r="M39" s="43" t="n">
        <f aca="false">VLOOKUP(D39,Q1:R9,2,0)</f>
        <v>4</v>
      </c>
      <c r="N39" s="43" t="n">
        <f aca="false">M39*L39</f>
        <v>3.2</v>
      </c>
      <c r="O39" s="43" t="n">
        <f aca="false">IF(M39=0,0,L39*MAX(R2:R8))</f>
        <v>4</v>
      </c>
      <c r="Q39" s="38"/>
      <c r="R39" s="38"/>
      <c r="S39" s="38"/>
    </row>
    <row r="40" customFormat="false" ht="12" hidden="false" customHeight="true" outlineLevel="0" collapsed="false">
      <c r="A40" s="37"/>
      <c r="B40" s="38"/>
      <c r="C40" s="5"/>
      <c r="D40" s="44"/>
      <c r="E40" s="5"/>
      <c r="F40" s="5"/>
      <c r="G40" s="5"/>
      <c r="H40" s="5"/>
      <c r="I40" s="5"/>
      <c r="J40" s="5"/>
      <c r="K40" s="47"/>
      <c r="L40" s="48"/>
      <c r="M40" s="43"/>
      <c r="N40" s="55"/>
      <c r="O40" s="53"/>
      <c r="P40" s="13"/>
      <c r="Q40" s="13"/>
      <c r="R40" s="13"/>
      <c r="S40" s="13"/>
    </row>
    <row r="41" customFormat="false" ht="39.75" hidden="false" customHeight="true" outlineLevel="0" collapsed="false">
      <c r="A41" s="37" t="n">
        <f aca="false">A39+1</f>
        <v>15</v>
      </c>
      <c r="B41" s="38" t="s">
        <v>48</v>
      </c>
      <c r="C41" s="5"/>
      <c r="D41" s="39" t="s">
        <v>11</v>
      </c>
      <c r="E41" s="5"/>
      <c r="F41" s="5" t="e">
        <f aca="false">#REF!*#REF!</f>
        <v>#REF!</v>
      </c>
      <c r="G41" s="5" t="e">
        <f aca="false">IF(#REF!&gt;=0,10*#REF!,0)</f>
        <v>#REF!</v>
      </c>
      <c r="H41" s="5"/>
      <c r="I41" s="40"/>
      <c r="J41" s="5"/>
      <c r="K41" s="41" t="n">
        <v>2</v>
      </c>
      <c r="L41" s="42" t="n">
        <f aca="false">K41/K117</f>
        <v>0.4</v>
      </c>
      <c r="M41" s="43" t="n">
        <f aca="false">VLOOKUP(D41,Q1:R9,2,0)</f>
        <v>4</v>
      </c>
      <c r="N41" s="43" t="n">
        <f aca="false">M41*L41</f>
        <v>1.6</v>
      </c>
      <c r="O41" s="43" t="n">
        <f aca="false">IF(M41=0,0,L41*MAX(R2:R8))</f>
        <v>2</v>
      </c>
    </row>
    <row r="42" customFormat="false" ht="12" hidden="false" customHeight="true" outlineLevel="0" collapsed="false">
      <c r="A42" s="37"/>
      <c r="B42" s="38"/>
      <c r="C42" s="5"/>
      <c r="D42" s="44"/>
      <c r="E42" s="5"/>
      <c r="F42" s="5"/>
      <c r="G42" s="5"/>
      <c r="H42" s="5"/>
      <c r="I42" s="5"/>
      <c r="J42" s="5"/>
      <c r="K42" s="41"/>
      <c r="L42" s="42"/>
      <c r="M42" s="43"/>
      <c r="N42" s="43"/>
      <c r="O42" s="43"/>
    </row>
    <row r="43" customFormat="false" ht="39.75" hidden="false" customHeight="true" outlineLevel="0" collapsed="false">
      <c r="A43" s="37" t="n">
        <f aca="false">A41+1</f>
        <v>16</v>
      </c>
      <c r="B43" s="38" t="s">
        <v>49</v>
      </c>
      <c r="C43" s="5"/>
      <c r="D43" s="39" t="s">
        <v>11</v>
      </c>
      <c r="E43" s="5"/>
      <c r="F43" s="5" t="e">
        <f aca="false">#REF!*#REF!</f>
        <v>#REF!</v>
      </c>
      <c r="G43" s="5" t="e">
        <f aca="false">IF(#REF!&gt;=0,10*#REF!,0)</f>
        <v>#REF!</v>
      </c>
      <c r="H43" s="5"/>
      <c r="I43" s="40" t="s">
        <v>50</v>
      </c>
      <c r="J43" s="5"/>
      <c r="K43" s="41" t="n">
        <v>2</v>
      </c>
      <c r="L43" s="56" t="n">
        <f aca="false">K43/K117</f>
        <v>0.4</v>
      </c>
      <c r="M43" s="43" t="n">
        <f aca="false">VLOOKUP(D43,Q1:R9,2,0)</f>
        <v>4</v>
      </c>
      <c r="N43" s="43" t="n">
        <f aca="false">M43*L43</f>
        <v>1.6</v>
      </c>
      <c r="O43" s="43" t="n">
        <f aca="false">IF(M43=0,0,L43*MAX(R2:R8))</f>
        <v>2</v>
      </c>
    </row>
    <row r="44" customFormat="false" ht="12" hidden="false" customHeight="true" outlineLevel="0" collapsed="false">
      <c r="A44" s="37"/>
      <c r="B44" s="38"/>
      <c r="C44" s="5"/>
      <c r="D44" s="44"/>
      <c r="E44" s="5"/>
      <c r="F44" s="5"/>
      <c r="G44" s="5"/>
      <c r="H44" s="5"/>
      <c r="I44" s="5"/>
      <c r="J44" s="5"/>
      <c r="K44" s="41"/>
      <c r="L44" s="42"/>
      <c r="M44" s="43"/>
      <c r="N44" s="43"/>
      <c r="O44" s="43"/>
    </row>
    <row r="45" customFormat="false" ht="39.75" hidden="false" customHeight="true" outlineLevel="0" collapsed="false">
      <c r="A45" s="37" t="n">
        <f aca="false">A43+1</f>
        <v>17</v>
      </c>
      <c r="B45" s="38" t="s">
        <v>51</v>
      </c>
      <c r="C45" s="5"/>
      <c r="D45" s="39" t="s">
        <v>7</v>
      </c>
      <c r="E45" s="5"/>
      <c r="F45" s="5" t="e">
        <f aca="false">#REF!*#REF!</f>
        <v>#REF!</v>
      </c>
      <c r="G45" s="5" t="e">
        <f aca="false">IF(#REF!&gt;=0,10*#REF!,0)</f>
        <v>#REF!</v>
      </c>
      <c r="H45" s="5"/>
      <c r="I45" s="40" t="s">
        <v>52</v>
      </c>
      <c r="J45" s="5"/>
      <c r="K45" s="41" t="n">
        <v>1</v>
      </c>
      <c r="L45" s="42" t="n">
        <f aca="false">K45/K117</f>
        <v>0.2</v>
      </c>
      <c r="M45" s="43" t="n">
        <f aca="false">VLOOKUP(D45,Q1:R9,2,0)</f>
        <v>3</v>
      </c>
      <c r="N45" s="43" t="n">
        <f aca="false">M45*L45</f>
        <v>0.6</v>
      </c>
      <c r="O45" s="43" t="n">
        <f aca="false">IF(M45=0,0,L45*MAX(R2:R8))</f>
        <v>1</v>
      </c>
    </row>
    <row r="46" customFormat="false" ht="12" hidden="false" customHeight="true" outlineLevel="0" collapsed="false">
      <c r="B46" s="51"/>
      <c r="C46" s="5"/>
      <c r="D46" s="44"/>
      <c r="E46" s="5"/>
      <c r="F46" s="5"/>
      <c r="G46" s="5"/>
      <c r="H46" s="5"/>
      <c r="I46" s="5"/>
      <c r="J46" s="5"/>
      <c r="K46" s="41"/>
      <c r="L46" s="42"/>
      <c r="M46" s="43"/>
      <c r="N46" s="43"/>
      <c r="O46" s="43"/>
    </row>
    <row r="47" customFormat="false" ht="15.75" hidden="false" customHeight="true" outlineLevel="0" collapsed="false">
      <c r="A47" s="31" t="s">
        <v>53</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54</v>
      </c>
      <c r="C49" s="5"/>
      <c r="D49" s="39" t="s">
        <v>7</v>
      </c>
      <c r="E49" s="5"/>
      <c r="F49" s="5" t="e">
        <f aca="false">#REF!*#REF!</f>
        <v>#REF!</v>
      </c>
      <c r="G49" s="5" t="e">
        <f aca="false">IF(#REF!&gt;=0,10*#REF!,0)</f>
        <v>#REF!</v>
      </c>
      <c r="H49" s="5"/>
      <c r="I49" s="40" t="s">
        <v>55</v>
      </c>
      <c r="J49" s="5"/>
      <c r="K49" s="41" t="n">
        <v>4</v>
      </c>
      <c r="L49" s="42" t="n">
        <f aca="false">K49/K117</f>
        <v>0.8</v>
      </c>
      <c r="M49" s="43" t="n">
        <f aca="false">VLOOKUP(D49,Q1:R9,2,0)</f>
        <v>3</v>
      </c>
      <c r="N49" s="43" t="n">
        <f aca="false">M49*L49</f>
        <v>2.4</v>
      </c>
      <c r="O49" s="43" t="n">
        <f aca="false">IF(M49=0,0,L49*MAX(R2:R8))</f>
        <v>4</v>
      </c>
    </row>
    <row r="50" customFormat="false" ht="12" hidden="false" customHeight="true" outlineLevel="0" collapsed="false">
      <c r="A50" s="37"/>
      <c r="B50" s="38"/>
      <c r="C50" s="5"/>
      <c r="D50" s="44"/>
      <c r="E50" s="5"/>
      <c r="F50" s="5"/>
      <c r="G50" s="5"/>
      <c r="H50" s="5"/>
      <c r="I50" s="5"/>
      <c r="J50" s="5"/>
      <c r="K50" s="41"/>
      <c r="L50" s="42"/>
      <c r="M50" s="43"/>
      <c r="N50" s="43"/>
      <c r="O50" s="43"/>
    </row>
    <row r="51" customFormat="false" ht="39.75" hidden="false" customHeight="true" outlineLevel="0" collapsed="false">
      <c r="A51" s="37" t="n">
        <f aca="false">A49+1</f>
        <v>19</v>
      </c>
      <c r="B51" s="38" t="s">
        <v>56</v>
      </c>
      <c r="C51" s="5"/>
      <c r="D51" s="39" t="s">
        <v>6</v>
      </c>
      <c r="E51" s="5"/>
      <c r="F51" s="5" t="e">
        <f aca="false">#REF!*#REF!</f>
        <v>#REF!</v>
      </c>
      <c r="G51" s="5" t="e">
        <f aca="false">IF(#REF!&gt;=0,10*#REF!,0)</f>
        <v>#REF!</v>
      </c>
      <c r="H51" s="5"/>
      <c r="I51" s="40" t="s">
        <v>57</v>
      </c>
      <c r="J51" s="5"/>
      <c r="K51" s="41" t="n">
        <v>4</v>
      </c>
      <c r="L51" s="56" t="n">
        <f aca="false">K51/K117</f>
        <v>0.8</v>
      </c>
      <c r="M51" s="43" t="n">
        <f aca="false">VLOOKUP(D51,Q1:R9,2,0)</f>
        <v>2</v>
      </c>
      <c r="N51" s="43" t="n">
        <f aca="false">M51*L51</f>
        <v>1.6</v>
      </c>
      <c r="O51" s="43" t="n">
        <f aca="false">IF(M51=0,0,L51*MAX(R2:R8))</f>
        <v>4</v>
      </c>
    </row>
    <row r="52" customFormat="false" ht="12" hidden="false" customHeight="true" outlineLevel="0" collapsed="false">
      <c r="A52" s="37"/>
      <c r="B52" s="38"/>
      <c r="C52" s="5"/>
      <c r="D52" s="44"/>
      <c r="E52" s="5"/>
      <c r="F52" s="5"/>
      <c r="G52" s="5"/>
      <c r="H52" s="5"/>
      <c r="I52" s="5"/>
      <c r="J52" s="5"/>
      <c r="K52" s="41"/>
      <c r="L52" s="42"/>
      <c r="M52" s="43"/>
      <c r="N52" s="43"/>
      <c r="O52" s="43"/>
    </row>
    <row r="53" customFormat="false" ht="39.75" hidden="false" customHeight="true" outlineLevel="0" collapsed="false">
      <c r="A53" s="37" t="n">
        <f aca="false">A51+1</f>
        <v>20</v>
      </c>
      <c r="B53" s="38" t="s">
        <v>58</v>
      </c>
      <c r="C53" s="5"/>
      <c r="D53" s="39" t="s">
        <v>18</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38"/>
      <c r="C54" s="5"/>
      <c r="D54" s="44"/>
      <c r="E54" s="5"/>
      <c r="F54" s="5"/>
      <c r="G54" s="5"/>
      <c r="H54" s="5"/>
      <c r="I54" s="5"/>
      <c r="J54" s="5"/>
      <c r="K54" s="41"/>
      <c r="L54" s="42"/>
      <c r="M54" s="43"/>
      <c r="N54" s="43"/>
      <c r="O54" s="43"/>
    </row>
    <row r="55" customFormat="false" ht="39.75" hidden="false" customHeight="true" outlineLevel="0" collapsed="false">
      <c r="A55" s="37" t="n">
        <f aca="false">A53+1</f>
        <v>21</v>
      </c>
      <c r="B55" s="38" t="s">
        <v>59</v>
      </c>
      <c r="C55" s="5"/>
      <c r="D55" s="39" t="s">
        <v>6</v>
      </c>
      <c r="E55" s="5"/>
      <c r="F55" s="5" t="e">
        <f aca="false">#REF!*#REF!</f>
        <v>#REF!</v>
      </c>
      <c r="G55" s="5" t="e">
        <f aca="false">IF(#REF!&gt;=0,10*#REF!,0)</f>
        <v>#REF!</v>
      </c>
      <c r="H55" s="5"/>
      <c r="I55" s="40" t="s">
        <v>60</v>
      </c>
      <c r="J55" s="5"/>
      <c r="K55" s="41" t="n">
        <v>4</v>
      </c>
      <c r="L55" s="42" t="n">
        <f aca="false">K55/K117</f>
        <v>0.8</v>
      </c>
      <c r="M55" s="43" t="n">
        <f aca="false">VLOOKUP(D55,Q1:R9,2,0)</f>
        <v>2</v>
      </c>
      <c r="N55" s="43" t="n">
        <f aca="false">M55*L55</f>
        <v>1.6</v>
      </c>
      <c r="O55" s="43" t="n">
        <f aca="false">IF(M55=0,0,L55*MAX(R2:R8))</f>
        <v>4</v>
      </c>
    </row>
    <row r="56" customFormat="false" ht="12" hidden="false" customHeight="true" outlineLevel="0" collapsed="false">
      <c r="B56" s="51"/>
      <c r="C56" s="5"/>
      <c r="D56" s="44"/>
      <c r="E56" s="5"/>
      <c r="F56" s="5"/>
      <c r="G56" s="5"/>
      <c r="H56" s="5"/>
      <c r="I56" s="5"/>
      <c r="J56" s="5"/>
      <c r="K56" s="41"/>
      <c r="L56" s="42"/>
      <c r="M56" s="43"/>
      <c r="N56" s="43"/>
      <c r="O56" s="43"/>
    </row>
    <row r="57" customFormat="false" ht="15.75" hidden="false" customHeight="true" outlineLevel="0" collapsed="false">
      <c r="A57" s="31" t="s">
        <v>61</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62</v>
      </c>
      <c r="C59" s="5"/>
      <c r="D59" s="39" t="s">
        <v>6</v>
      </c>
      <c r="E59" s="5"/>
      <c r="F59" s="5" t="e">
        <f aca="false">#REF!*#REF!</f>
        <v>#REF!</v>
      </c>
      <c r="G59" s="5" t="e">
        <f aca="false">IF(#REF!&gt;=0,10*#REF!,0)</f>
        <v>#REF!</v>
      </c>
      <c r="H59" s="5"/>
      <c r="I59" s="40" t="s">
        <v>63</v>
      </c>
      <c r="J59" s="5"/>
      <c r="K59" s="41" t="n">
        <v>4</v>
      </c>
      <c r="L59" s="42" t="n">
        <f aca="false">K59/K117</f>
        <v>0.8</v>
      </c>
      <c r="M59" s="43" t="n">
        <f aca="false">VLOOKUP(D59,Q1:R9,2,0)</f>
        <v>2</v>
      </c>
      <c r="N59" s="43" t="n">
        <f aca="false">M59*L59</f>
        <v>1.6</v>
      </c>
      <c r="O59" s="43" t="n">
        <f aca="false">IF(M59=0,0,L59*MAX(R2:R8))</f>
        <v>4</v>
      </c>
    </row>
    <row r="60" customFormat="false" ht="12" hidden="false" customHeight="true" outlineLevel="0" collapsed="false">
      <c r="A60" s="37"/>
      <c r="B60" s="38"/>
      <c r="C60" s="5"/>
      <c r="D60" s="44"/>
      <c r="E60" s="5"/>
      <c r="F60" s="5"/>
      <c r="G60" s="5"/>
      <c r="H60" s="5"/>
      <c r="I60" s="5"/>
      <c r="J60" s="5"/>
      <c r="K60" s="41"/>
      <c r="L60" s="42"/>
      <c r="M60" s="43"/>
      <c r="N60" s="43"/>
      <c r="O60" s="43"/>
    </row>
    <row r="61" customFormat="false" ht="39.75" hidden="false" customHeight="true" outlineLevel="0" collapsed="false">
      <c r="A61" s="37" t="n">
        <f aca="false">A59+1</f>
        <v>23</v>
      </c>
      <c r="B61" s="38" t="s">
        <v>64</v>
      </c>
      <c r="C61" s="5"/>
      <c r="D61" s="39" t="s">
        <v>7</v>
      </c>
      <c r="E61" s="5"/>
      <c r="F61" s="5" t="e">
        <f aca="false">#REF!*#REF!</f>
        <v>#REF!</v>
      </c>
      <c r="G61" s="5" t="e">
        <f aca="false">IF(#REF!&gt;=0,10*#REF!,0)</f>
        <v>#REF!</v>
      </c>
      <c r="H61" s="5"/>
      <c r="I61" s="40" t="s">
        <v>65</v>
      </c>
      <c r="J61" s="5"/>
      <c r="K61" s="41" t="n">
        <v>3</v>
      </c>
      <c r="L61" s="42" t="n">
        <f aca="false">K61/K117</f>
        <v>0.6</v>
      </c>
      <c r="M61" s="43" t="n">
        <f aca="false">VLOOKUP(D61,Q1:R9,2,0)</f>
        <v>3</v>
      </c>
      <c r="N61" s="43" t="n">
        <f aca="false">M61*L61</f>
        <v>1.8</v>
      </c>
      <c r="O61" s="43" t="n">
        <f aca="false">IF(M61=0,0,L61*MAX(R2:R8))</f>
        <v>3</v>
      </c>
    </row>
    <row r="62" customFormat="false" ht="12" hidden="false" customHeight="true" outlineLevel="0" collapsed="false">
      <c r="A62" s="37"/>
      <c r="B62" s="38"/>
      <c r="C62" s="5"/>
      <c r="D62" s="44"/>
      <c r="E62" s="5"/>
      <c r="F62" s="5"/>
      <c r="G62" s="5"/>
      <c r="H62" s="5"/>
      <c r="I62" s="5"/>
      <c r="J62" s="5"/>
      <c r="K62" s="41"/>
      <c r="L62" s="42"/>
      <c r="M62" s="43"/>
      <c r="N62" s="43"/>
      <c r="O62" s="43"/>
    </row>
    <row r="63" customFormat="false" ht="39.75" hidden="false" customHeight="true" outlineLevel="0" collapsed="false">
      <c r="A63" s="37" t="n">
        <f aca="false">A61+1</f>
        <v>24</v>
      </c>
      <c r="B63" s="38" t="s">
        <v>66</v>
      </c>
      <c r="C63" s="5"/>
      <c r="D63" s="39" t="s">
        <v>18</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4"/>
      <c r="E64" s="5"/>
      <c r="F64" s="5"/>
      <c r="G64" s="5"/>
      <c r="H64" s="5"/>
      <c r="I64" s="5"/>
      <c r="J64" s="5"/>
      <c r="K64" s="41"/>
      <c r="L64" s="42"/>
      <c r="M64" s="43"/>
      <c r="N64" s="43"/>
      <c r="O64" s="43"/>
    </row>
    <row r="65" customFormat="false" ht="15.75" hidden="false" customHeight="true" outlineLevel="0" collapsed="false">
      <c r="A65" s="31" t="s">
        <v>67</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68</v>
      </c>
      <c r="C67" s="5"/>
      <c r="D67" s="39" t="s">
        <v>6</v>
      </c>
      <c r="E67" s="5"/>
      <c r="F67" s="5" t="e">
        <f aca="false">#REF!*#REF!</f>
        <v>#REF!</v>
      </c>
      <c r="G67" s="5" t="e">
        <f aca="false">IF(#REF!&gt;=0,10*#REF!,0)</f>
        <v>#REF!</v>
      </c>
      <c r="H67" s="5"/>
      <c r="I67" s="40" t="s">
        <v>69</v>
      </c>
      <c r="J67" s="5"/>
      <c r="K67" s="41" t="n">
        <v>3</v>
      </c>
      <c r="L67" s="42" t="n">
        <f aca="false">K67/K117</f>
        <v>0.6</v>
      </c>
      <c r="M67" s="43" t="n">
        <f aca="false">VLOOKUP(D67,Q1:R9,2,0)</f>
        <v>2</v>
      </c>
      <c r="N67" s="43" t="n">
        <f aca="false">M67*L67</f>
        <v>1.2</v>
      </c>
      <c r="O67" s="43" t="n">
        <f aca="false">IF(M67=0,0,L67*MAX(R2:R8))</f>
        <v>3</v>
      </c>
    </row>
    <row r="68" customFormat="false" ht="12" hidden="false" customHeight="true" outlineLevel="0" collapsed="false">
      <c r="A68" s="37"/>
      <c r="B68" s="38"/>
      <c r="C68" s="5"/>
      <c r="D68" s="44"/>
      <c r="E68" s="5"/>
      <c r="F68" s="5"/>
      <c r="G68" s="5"/>
      <c r="H68" s="5"/>
      <c r="I68" s="5"/>
      <c r="J68" s="5"/>
      <c r="K68" s="41"/>
      <c r="L68" s="42"/>
      <c r="M68" s="43"/>
      <c r="N68" s="43"/>
      <c r="O68" s="43"/>
    </row>
    <row r="69" customFormat="false" ht="39.75" hidden="false" customHeight="true" outlineLevel="0" collapsed="false">
      <c r="A69" s="37" t="n">
        <f aca="false">A67+1</f>
        <v>26</v>
      </c>
      <c r="B69" s="38" t="s">
        <v>70</v>
      </c>
      <c r="C69" s="5"/>
      <c r="D69" s="39" t="s">
        <v>6</v>
      </c>
      <c r="E69" s="5"/>
      <c r="F69" s="5" t="e">
        <f aca="false">#REF!*#REF!</f>
        <v>#REF!</v>
      </c>
      <c r="G69" s="5" t="e">
        <f aca="false">IF(#REF!&gt;=0,10*#REF!,0)</f>
        <v>#REF!</v>
      </c>
      <c r="H69" s="5"/>
      <c r="I69" s="40" t="s">
        <v>71</v>
      </c>
      <c r="J69" s="5"/>
      <c r="K69" s="41" t="n">
        <v>2</v>
      </c>
      <c r="L69" s="42" t="n">
        <f aca="false">K69/K117</f>
        <v>0.4</v>
      </c>
      <c r="M69" s="43" t="n">
        <f aca="false">VLOOKUP(D69,Q1:R9,2,0)</f>
        <v>2</v>
      </c>
      <c r="N69" s="43" t="n">
        <f aca="false">M69*L69</f>
        <v>0.8</v>
      </c>
      <c r="O69" s="43" t="n">
        <f aca="false">IF(M69=0,0,L69*MAX(R2:R8))</f>
        <v>2</v>
      </c>
    </row>
    <row r="70" customFormat="false" ht="12" hidden="false" customHeight="true" outlineLevel="0" collapsed="false">
      <c r="A70" s="37"/>
      <c r="B70" s="38"/>
      <c r="C70" s="5"/>
      <c r="D70" s="44"/>
      <c r="E70" s="5"/>
      <c r="F70" s="5"/>
      <c r="G70" s="5"/>
      <c r="H70" s="5"/>
      <c r="I70" s="5"/>
      <c r="J70" s="5"/>
      <c r="K70" s="41"/>
      <c r="L70" s="42"/>
      <c r="M70" s="43"/>
      <c r="N70" s="43"/>
      <c r="O70" s="43"/>
    </row>
    <row r="71" customFormat="false" ht="39.75" hidden="false" customHeight="true" outlineLevel="0" collapsed="false">
      <c r="A71" s="37" t="n">
        <f aca="false">A69+1</f>
        <v>27</v>
      </c>
      <c r="B71" s="38" t="s">
        <v>72</v>
      </c>
      <c r="C71" s="5"/>
      <c r="D71" s="39" t="s">
        <v>18</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38"/>
      <c r="C72" s="5"/>
      <c r="D72" s="44"/>
      <c r="E72" s="5"/>
      <c r="F72" s="5"/>
      <c r="G72" s="5"/>
      <c r="H72" s="5"/>
      <c r="I72" s="5"/>
      <c r="J72" s="5"/>
      <c r="K72" s="41"/>
      <c r="L72" s="42"/>
      <c r="M72" s="43"/>
      <c r="N72" s="43"/>
      <c r="O72" s="43"/>
    </row>
    <row r="73" customFormat="false" ht="39.75" hidden="false" customHeight="true" outlineLevel="0" collapsed="false">
      <c r="A73" s="37" t="n">
        <f aca="false">A71+1</f>
        <v>28</v>
      </c>
      <c r="B73" s="38" t="s">
        <v>73</v>
      </c>
      <c r="C73" s="5"/>
      <c r="D73" s="39" t="s">
        <v>18</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38"/>
      <c r="C74" s="5"/>
      <c r="D74" s="44"/>
      <c r="E74" s="5"/>
      <c r="F74" s="5"/>
      <c r="G74" s="5"/>
      <c r="H74" s="5"/>
      <c r="I74" s="5"/>
      <c r="J74" s="5"/>
      <c r="K74" s="41"/>
      <c r="L74" s="42"/>
      <c r="M74" s="43"/>
      <c r="N74" s="43"/>
      <c r="O74" s="43"/>
    </row>
    <row r="75" customFormat="false" ht="39.75" hidden="false" customHeight="true" outlineLevel="0" collapsed="false">
      <c r="A75" s="37" t="n">
        <f aca="false">A73+1</f>
        <v>29</v>
      </c>
      <c r="B75" s="38" t="s">
        <v>74</v>
      </c>
      <c r="C75" s="5"/>
      <c r="D75" s="39" t="s">
        <v>7</v>
      </c>
      <c r="E75" s="5"/>
      <c r="F75" s="5" t="e">
        <f aca="false">#REF!*#REF!</f>
        <v>#REF!</v>
      </c>
      <c r="G75" s="5" t="e">
        <f aca="false">IF(#REF!&gt;=0,10*#REF!,0)</f>
        <v>#REF!</v>
      </c>
      <c r="H75" s="5"/>
      <c r="I75" s="40" t="s">
        <v>75</v>
      </c>
      <c r="J75" s="5"/>
      <c r="K75" s="41" t="n">
        <v>3</v>
      </c>
      <c r="L75" s="42" t="n">
        <f aca="false">K75/K117</f>
        <v>0.6</v>
      </c>
      <c r="M75" s="43" t="n">
        <f aca="false">VLOOKUP(D75,Q1:R9,2,0)</f>
        <v>3</v>
      </c>
      <c r="N75" s="43" t="n">
        <f aca="false">M75*L75</f>
        <v>1.8</v>
      </c>
      <c r="O75" s="43" t="n">
        <f aca="false">IF(M75=0,0,L75*MAX(R2:R8))</f>
        <v>3</v>
      </c>
    </row>
    <row r="76" customFormat="false" ht="12" hidden="false" customHeight="true" outlineLevel="0" collapsed="false">
      <c r="B76" s="51"/>
      <c r="C76" s="5"/>
      <c r="D76" s="44"/>
      <c r="E76" s="5"/>
      <c r="F76" s="5"/>
      <c r="G76" s="5"/>
      <c r="H76" s="5"/>
      <c r="I76" s="5"/>
      <c r="J76" s="5"/>
      <c r="K76" s="41"/>
      <c r="L76" s="42"/>
      <c r="M76" s="43"/>
      <c r="N76" s="43"/>
      <c r="O76" s="43"/>
    </row>
    <row r="77" customFormat="false" ht="15.75" hidden="false" customHeight="true" outlineLevel="0" collapsed="false">
      <c r="A77" s="31" t="s">
        <v>76</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77</v>
      </c>
      <c r="C79" s="5"/>
      <c r="D79" s="39" t="s">
        <v>6</v>
      </c>
      <c r="E79" s="5"/>
      <c r="F79" s="5" t="e">
        <f aca="false">#REF!*#REF!</f>
        <v>#REF!</v>
      </c>
      <c r="G79" s="5" t="e">
        <f aca="false">IF(#REF!&gt;=0,10*#REF!,0)</f>
        <v>#REF!</v>
      </c>
      <c r="H79" s="5"/>
      <c r="I79" s="40" t="s">
        <v>78</v>
      </c>
      <c r="J79" s="5"/>
      <c r="K79" s="41" t="n">
        <v>4</v>
      </c>
      <c r="L79" s="42" t="n">
        <f aca="false">K79/K117</f>
        <v>0.8</v>
      </c>
      <c r="M79" s="43" t="n">
        <f aca="false">VLOOKUP(D79,Q1:R9,2,0)</f>
        <v>2</v>
      </c>
      <c r="N79" s="43" t="n">
        <f aca="false">M79*L79</f>
        <v>1.6</v>
      </c>
      <c r="O79" s="43" t="n">
        <f aca="false">IF(M79=0,0,L79*MAX(R2:R8))</f>
        <v>4</v>
      </c>
    </row>
    <row r="80" customFormat="false" ht="12" hidden="false" customHeight="true" outlineLevel="0" collapsed="false">
      <c r="A80" s="37"/>
      <c r="B80" s="38"/>
      <c r="C80" s="5"/>
      <c r="D80" s="44"/>
      <c r="E80" s="5"/>
      <c r="F80" s="5"/>
      <c r="G80" s="5"/>
      <c r="H80" s="5"/>
      <c r="I80" s="5"/>
      <c r="J80" s="5"/>
      <c r="K80" s="41"/>
      <c r="L80" s="42"/>
      <c r="M80" s="43"/>
      <c r="N80" s="43"/>
      <c r="O80" s="43"/>
    </row>
    <row r="81" customFormat="false" ht="39.75" hidden="false" customHeight="true" outlineLevel="0" collapsed="false">
      <c r="A81" s="37" t="n">
        <f aca="false">A79+1</f>
        <v>31</v>
      </c>
      <c r="B81" s="38" t="s">
        <v>79</v>
      </c>
      <c r="C81" s="5"/>
      <c r="D81" s="39" t="s">
        <v>6</v>
      </c>
      <c r="E81" s="5"/>
      <c r="F81" s="5" t="e">
        <f aca="false">#REF!*#REF!</f>
        <v>#REF!</v>
      </c>
      <c r="G81" s="5" t="e">
        <f aca="false">IF(#REF!&gt;=0,10*#REF!,0)</f>
        <v>#REF!</v>
      </c>
      <c r="H81" s="5"/>
      <c r="I81" s="40" t="s">
        <v>80</v>
      </c>
      <c r="J81" s="5"/>
      <c r="K81" s="41" t="n">
        <v>3</v>
      </c>
      <c r="L81" s="42" t="n">
        <f aca="false">K81/K117</f>
        <v>0.6</v>
      </c>
      <c r="M81" s="43" t="n">
        <f aca="false">VLOOKUP(D81,Q1:R9,2,0)</f>
        <v>2</v>
      </c>
      <c r="N81" s="43" t="n">
        <f aca="false">M81*L81</f>
        <v>1.2</v>
      </c>
      <c r="O81" s="43" t="n">
        <f aca="false">IF(M81=0,0,L81*MAX(R2:R8))</f>
        <v>3</v>
      </c>
    </row>
    <row r="82" customFormat="false" ht="12" hidden="false" customHeight="true" outlineLevel="0" collapsed="false">
      <c r="A82" s="37"/>
      <c r="B82" s="38"/>
      <c r="C82" s="5"/>
      <c r="D82" s="44"/>
      <c r="E82" s="5"/>
      <c r="F82" s="5"/>
      <c r="G82" s="5"/>
      <c r="H82" s="5"/>
      <c r="I82" s="5"/>
      <c r="J82" s="5"/>
      <c r="K82" s="41"/>
      <c r="L82" s="42"/>
      <c r="M82" s="43"/>
      <c r="N82" s="43"/>
      <c r="O82" s="43"/>
    </row>
    <row r="83" customFormat="false" ht="39.75" hidden="false" customHeight="true" outlineLevel="0" collapsed="false">
      <c r="A83" s="37" t="n">
        <f aca="false">A81+1</f>
        <v>32</v>
      </c>
      <c r="B83" s="38" t="s">
        <v>81</v>
      </c>
      <c r="C83" s="5"/>
      <c r="D83" s="39" t="s">
        <v>18</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38"/>
      <c r="C84" s="5"/>
      <c r="D84" s="44"/>
      <c r="E84" s="5"/>
      <c r="F84" s="5"/>
      <c r="G84" s="5"/>
      <c r="H84" s="5"/>
      <c r="I84" s="5"/>
      <c r="J84" s="5"/>
      <c r="K84" s="41"/>
      <c r="L84" s="42"/>
      <c r="M84" s="43"/>
      <c r="N84" s="43"/>
      <c r="O84" s="43"/>
    </row>
    <row r="85" customFormat="false" ht="39.75" hidden="false" customHeight="true" outlineLevel="0" collapsed="false">
      <c r="A85" s="37" t="n">
        <f aca="false">A83+1</f>
        <v>33</v>
      </c>
      <c r="B85" s="38" t="s">
        <v>82</v>
      </c>
      <c r="C85" s="5"/>
      <c r="D85" s="39" t="s">
        <v>11</v>
      </c>
      <c r="E85" s="5"/>
      <c r="F85" s="5" t="e">
        <f aca="false">#REF!*#REF!</f>
        <v>#REF!</v>
      </c>
      <c r="G85" s="5" t="e">
        <f aca="false">IF(#REF!&gt;=0,10*#REF!,0)</f>
        <v>#REF!</v>
      </c>
      <c r="H85" s="5"/>
      <c r="I85" s="40"/>
      <c r="J85" s="5"/>
      <c r="K85" s="41" t="n">
        <v>3</v>
      </c>
      <c r="L85" s="42" t="n">
        <f aca="false">K85/K117</f>
        <v>0.6</v>
      </c>
      <c r="M85" s="43" t="n">
        <f aca="false">VLOOKUP(D85,Q1:R9,2,0)</f>
        <v>4</v>
      </c>
      <c r="N85" s="43" t="n">
        <f aca="false">M85*L85</f>
        <v>2.4</v>
      </c>
      <c r="O85" s="43" t="n">
        <f aca="false">IF(M85=0,0,L85*MAX(R2:R8))</f>
        <v>3</v>
      </c>
    </row>
    <row r="86" customFormat="false" ht="12" hidden="false" customHeight="true" outlineLevel="0" collapsed="false">
      <c r="B86" s="51"/>
      <c r="C86" s="5"/>
      <c r="D86" s="44"/>
      <c r="E86" s="5"/>
      <c r="F86" s="5"/>
      <c r="G86" s="5"/>
      <c r="H86" s="5"/>
      <c r="I86" s="5"/>
      <c r="J86" s="5"/>
      <c r="K86" s="41"/>
      <c r="L86" s="42"/>
      <c r="M86" s="43"/>
      <c r="N86" s="43"/>
      <c r="O86" s="43"/>
    </row>
    <row r="87" customFormat="false" ht="15.75" hidden="false" customHeight="true" outlineLevel="0" collapsed="false">
      <c r="A87" s="31" t="s">
        <v>83</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84</v>
      </c>
      <c r="C89" s="5"/>
      <c r="D89" s="39" t="s">
        <v>11</v>
      </c>
      <c r="E89" s="5"/>
      <c r="F89" s="5" t="e">
        <f aca="false">#REF!*#REF!</f>
        <v>#REF!</v>
      </c>
      <c r="G89" s="5" t="e">
        <f aca="false">IF(#REF!&gt;=0,10*#REF!,0)</f>
        <v>#REF!</v>
      </c>
      <c r="H89" s="5"/>
      <c r="I89" s="40" t="s">
        <v>85</v>
      </c>
      <c r="J89" s="5"/>
      <c r="K89" s="41" t="n">
        <v>5</v>
      </c>
      <c r="L89" s="42" t="n">
        <f aca="false">K89/K117</f>
        <v>1</v>
      </c>
      <c r="M89" s="43" t="n">
        <f aca="false">VLOOKUP(D89,Q1:R9,2,0)</f>
        <v>4</v>
      </c>
      <c r="N89" s="43" t="n">
        <f aca="false">M89*L89</f>
        <v>4</v>
      </c>
      <c r="O89" s="43" t="n">
        <f aca="false">IF(M89=0,0,L89*MAX(R2:R8))</f>
        <v>5</v>
      </c>
    </row>
    <row r="90" customFormat="false" ht="12" hidden="false" customHeight="true" outlineLevel="0" collapsed="false">
      <c r="A90" s="37"/>
      <c r="B90" s="38"/>
      <c r="C90" s="5"/>
      <c r="D90" s="44"/>
      <c r="E90" s="5"/>
      <c r="F90" s="5"/>
      <c r="G90" s="5"/>
      <c r="H90" s="5"/>
      <c r="I90" s="5"/>
      <c r="J90" s="5"/>
      <c r="K90" s="41"/>
      <c r="L90" s="42"/>
      <c r="M90" s="43"/>
      <c r="N90" s="43"/>
      <c r="O90" s="43"/>
    </row>
    <row r="91" customFormat="false" ht="39.75" hidden="false" customHeight="true" outlineLevel="0" collapsed="false">
      <c r="A91" s="37" t="n">
        <f aca="false">A89+1</f>
        <v>35</v>
      </c>
      <c r="B91" s="38" t="s">
        <v>86</v>
      </c>
      <c r="C91" s="5"/>
      <c r="D91" s="39" t="s">
        <v>11</v>
      </c>
      <c r="E91" s="5"/>
      <c r="F91" s="5" t="e">
        <f aca="false">#REF!*#REF!</f>
        <v>#REF!</v>
      </c>
      <c r="G91" s="5" t="e">
        <f aca="false">IF(#REF!&gt;=0,10*#REF!,0)</f>
        <v>#REF!</v>
      </c>
      <c r="H91" s="5"/>
      <c r="I91" s="40" t="s">
        <v>87</v>
      </c>
      <c r="J91" s="5"/>
      <c r="K91" s="41" t="n">
        <v>2</v>
      </c>
      <c r="L91" s="42" t="n">
        <f aca="false">K91/K117</f>
        <v>0.4</v>
      </c>
      <c r="M91" s="43" t="n">
        <f aca="false">VLOOKUP(D91,Q1:R9,2,0)</f>
        <v>4</v>
      </c>
      <c r="N91" s="43" t="n">
        <f aca="false">M91*L91</f>
        <v>1.6</v>
      </c>
      <c r="O91" s="43" t="n">
        <f aca="false">IF(M91=0,0,L91*MAX(R2:R8))</f>
        <v>2</v>
      </c>
    </row>
    <row r="92" customFormat="false" ht="12" hidden="false" customHeight="true" outlineLevel="0" collapsed="false">
      <c r="A92" s="37"/>
      <c r="B92" s="38"/>
      <c r="C92" s="5"/>
      <c r="D92" s="44"/>
      <c r="E92" s="5"/>
      <c r="F92" s="5"/>
      <c r="G92" s="5"/>
      <c r="H92" s="5"/>
      <c r="I92" s="5"/>
      <c r="J92" s="5"/>
      <c r="K92" s="41"/>
      <c r="L92" s="42"/>
      <c r="M92" s="43"/>
      <c r="N92" s="43"/>
      <c r="O92" s="43"/>
    </row>
    <row r="93" customFormat="false" ht="39.75" hidden="false" customHeight="true" outlineLevel="0" collapsed="false">
      <c r="A93" s="37" t="n">
        <f aca="false">A91+1</f>
        <v>36</v>
      </c>
      <c r="B93" s="38" t="s">
        <v>88</v>
      </c>
      <c r="C93" s="5"/>
      <c r="D93" s="39" t="s">
        <v>11</v>
      </c>
      <c r="E93" s="5"/>
      <c r="F93" s="5" t="e">
        <f aca="false">#REF!*#REF!</f>
        <v>#REF!</v>
      </c>
      <c r="G93" s="5" t="e">
        <f aca="false">IF(#REF!&gt;=0,10*#REF!,0)</f>
        <v>#REF!</v>
      </c>
      <c r="H93" s="5"/>
      <c r="I93" s="40"/>
      <c r="J93" s="5"/>
      <c r="K93" s="41" t="n">
        <v>4</v>
      </c>
      <c r="L93" s="42" t="n">
        <f aca="false">K93/K117</f>
        <v>0.8</v>
      </c>
      <c r="M93" s="43" t="n">
        <f aca="false">VLOOKUP(D93,Q1:R9,2,0)</f>
        <v>4</v>
      </c>
      <c r="N93" s="43" t="n">
        <f aca="false">M93*L93</f>
        <v>3.2</v>
      </c>
      <c r="O93" s="43" t="n">
        <f aca="false">IF(M93=0,0,L93*MAX(R2:R8))</f>
        <v>4</v>
      </c>
    </row>
    <row r="94" customFormat="false" ht="12" hidden="false" customHeight="true" outlineLevel="0" collapsed="false">
      <c r="A94" s="37"/>
      <c r="B94" s="38"/>
      <c r="C94" s="5"/>
      <c r="D94" s="44"/>
      <c r="E94" s="5"/>
      <c r="F94" s="5"/>
      <c r="G94" s="5"/>
      <c r="H94" s="5"/>
      <c r="I94" s="5"/>
      <c r="J94" s="5"/>
      <c r="K94" s="41"/>
      <c r="L94" s="42"/>
      <c r="M94" s="43"/>
      <c r="N94" s="43"/>
      <c r="O94" s="43"/>
    </row>
    <row r="95" customFormat="false" ht="39.75" hidden="false" customHeight="true" outlineLevel="0" collapsed="false">
      <c r="A95" s="37" t="n">
        <f aca="false">A93+1</f>
        <v>37</v>
      </c>
      <c r="B95" s="38" t="s">
        <v>89</v>
      </c>
      <c r="C95" s="5"/>
      <c r="D95" s="39" t="s">
        <v>6</v>
      </c>
      <c r="E95" s="5"/>
      <c r="F95" s="5" t="e">
        <f aca="false">#REF!*#REF!</f>
        <v>#REF!</v>
      </c>
      <c r="G95" s="5" t="e">
        <f aca="false">IF(#REF!&gt;=0,10*#REF!,0)</f>
        <v>#REF!</v>
      </c>
      <c r="H95" s="5"/>
      <c r="I95" s="40" t="s">
        <v>90</v>
      </c>
      <c r="J95" s="5"/>
      <c r="K95" s="41" t="n">
        <v>3</v>
      </c>
      <c r="L95" s="42" t="n">
        <f aca="false">K95/K117</f>
        <v>0.6</v>
      </c>
      <c r="M95" s="43" t="n">
        <f aca="false">VLOOKUP(D95,Q1:R9,2,0)</f>
        <v>2</v>
      </c>
      <c r="N95" s="43" t="n">
        <f aca="false">M95*L95</f>
        <v>1.2</v>
      </c>
      <c r="O95" s="43" t="n">
        <f aca="false">IF(M95=0,0,L95*MAX(R2:R8))</f>
        <v>3</v>
      </c>
    </row>
    <row r="96" customFormat="false" ht="12" hidden="false" customHeight="true" outlineLevel="0" collapsed="false">
      <c r="A96" s="37"/>
      <c r="B96" s="38"/>
      <c r="C96" s="5"/>
      <c r="D96" s="44"/>
      <c r="E96" s="5"/>
      <c r="F96" s="5"/>
      <c r="G96" s="5"/>
      <c r="H96" s="5"/>
      <c r="I96" s="5"/>
      <c r="J96" s="5"/>
      <c r="K96" s="41"/>
      <c r="L96" s="42"/>
      <c r="M96" s="43"/>
      <c r="N96" s="43"/>
      <c r="O96" s="43"/>
    </row>
    <row r="97" customFormat="false" ht="39.75" hidden="false" customHeight="true" outlineLevel="0" collapsed="false">
      <c r="A97" s="37" t="n">
        <f aca="false">A95+1</f>
        <v>38</v>
      </c>
      <c r="B97" s="38" t="s">
        <v>91</v>
      </c>
      <c r="C97" s="5"/>
      <c r="D97" s="39" t="s">
        <v>7</v>
      </c>
      <c r="E97" s="5"/>
      <c r="F97" s="5" t="e">
        <f aca="false">#REF!*#REF!</f>
        <v>#REF!</v>
      </c>
      <c r="G97" s="5" t="e">
        <f aca="false">IF(#REF!&gt;=0,10*#REF!,0)</f>
        <v>#REF!</v>
      </c>
      <c r="H97" s="5"/>
      <c r="I97" s="40" t="s">
        <v>92</v>
      </c>
      <c r="J97" s="5"/>
      <c r="K97" s="41" t="n">
        <v>3</v>
      </c>
      <c r="L97" s="42" t="n">
        <f aca="false">K97/K117</f>
        <v>0.6</v>
      </c>
      <c r="M97" s="43" t="n">
        <f aca="false">VLOOKUP(D97,Q1:R9,2,0)</f>
        <v>3</v>
      </c>
      <c r="N97" s="43" t="n">
        <f aca="false">M97*L97</f>
        <v>1.8</v>
      </c>
      <c r="O97" s="43" t="n">
        <f aca="false">IF(M97=0,0,L97*MAX(R2:R8))</f>
        <v>3</v>
      </c>
    </row>
    <row r="98" customFormat="false" ht="12" hidden="false" customHeight="true" outlineLevel="0" collapsed="false">
      <c r="B98" s="51"/>
      <c r="C98" s="5"/>
      <c r="D98" s="44"/>
      <c r="E98" s="5"/>
      <c r="F98" s="5"/>
      <c r="G98" s="5"/>
      <c r="H98" s="5"/>
      <c r="I98" s="5"/>
      <c r="J98" s="5"/>
      <c r="K98" s="41"/>
      <c r="L98" s="42"/>
      <c r="M98" s="43"/>
      <c r="N98" s="43"/>
      <c r="O98" s="43"/>
    </row>
    <row r="99" customFormat="false" ht="15.75" hidden="false" customHeight="true" outlineLevel="0" collapsed="false">
      <c r="A99" s="31" t="s">
        <v>93</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94</v>
      </c>
      <c r="C101" s="5"/>
      <c r="D101" s="39" t="s">
        <v>6</v>
      </c>
      <c r="E101" s="5"/>
      <c r="F101" s="5" t="e">
        <f aca="false">#REF!*#REF!</f>
        <v>#REF!</v>
      </c>
      <c r="G101" s="5" t="e">
        <f aca="false">IF(#REF!&gt;=0,10*#REF!,0)</f>
        <v>#REF!</v>
      </c>
      <c r="H101" s="5"/>
      <c r="I101" s="40" t="s">
        <v>95</v>
      </c>
      <c r="J101" s="5"/>
      <c r="K101" s="41" t="n">
        <v>4</v>
      </c>
      <c r="L101" s="42" t="n">
        <f aca="false">K101/K117</f>
        <v>0.8</v>
      </c>
      <c r="M101" s="43" t="n">
        <f aca="false">VLOOKUP(D101,Q1:R9,2,0)</f>
        <v>2</v>
      </c>
      <c r="N101" s="43" t="n">
        <f aca="false">M101*L101</f>
        <v>1.6</v>
      </c>
      <c r="O101" s="43" t="n">
        <f aca="false">IF(M101=0,0,L101*MAX(R2:R8))</f>
        <v>4</v>
      </c>
    </row>
    <row r="102" customFormat="false" ht="12" hidden="false" customHeight="true" outlineLevel="0" collapsed="false">
      <c r="A102" s="37"/>
      <c r="B102" s="38"/>
      <c r="C102" s="5"/>
      <c r="D102" s="44"/>
      <c r="E102" s="5"/>
      <c r="F102" s="5"/>
      <c r="G102" s="5"/>
      <c r="H102" s="5"/>
      <c r="I102" s="5"/>
      <c r="J102" s="5"/>
      <c r="K102" s="41"/>
      <c r="L102" s="42"/>
      <c r="M102" s="43"/>
      <c r="N102" s="43"/>
      <c r="O102" s="43"/>
    </row>
    <row r="103" customFormat="false" ht="39.75" hidden="false" customHeight="true" outlineLevel="0" collapsed="false">
      <c r="A103" s="37" t="n">
        <f aca="false">A101+1</f>
        <v>40</v>
      </c>
      <c r="B103" s="38" t="s">
        <v>96</v>
      </c>
      <c r="C103" s="5"/>
      <c r="D103" s="39" t="s">
        <v>7</v>
      </c>
      <c r="E103" s="5"/>
      <c r="F103" s="5" t="e">
        <f aca="false">#REF!*#REF!</f>
        <v>#REF!</v>
      </c>
      <c r="G103" s="5" t="e">
        <f aca="false">IF(#REF!&gt;=0,10*#REF!,0)</f>
        <v>#REF!</v>
      </c>
      <c r="H103" s="5"/>
      <c r="I103" s="40"/>
      <c r="J103" s="5"/>
      <c r="K103" s="41" t="n">
        <v>3</v>
      </c>
      <c r="L103" s="42" t="n">
        <f aca="false">K103/K117</f>
        <v>0.6</v>
      </c>
      <c r="M103" s="43" t="n">
        <f aca="false">VLOOKUP(D103,Q1:R9,2,0)</f>
        <v>3</v>
      </c>
      <c r="N103" s="43" t="n">
        <f aca="false">M103*L103</f>
        <v>1.8</v>
      </c>
      <c r="O103" s="43" t="n">
        <f aca="false">IF(M103=0,0,L103*MAX(R2:R8))</f>
        <v>3</v>
      </c>
    </row>
    <row r="104" customFormat="false" ht="12" hidden="false" customHeight="true" outlineLevel="0" collapsed="false">
      <c r="A104" s="37"/>
      <c r="B104" s="38"/>
      <c r="C104" s="5"/>
      <c r="D104" s="44"/>
      <c r="E104" s="5"/>
      <c r="F104" s="5"/>
      <c r="G104" s="5"/>
      <c r="H104" s="5"/>
      <c r="I104" s="5"/>
      <c r="J104" s="5"/>
      <c r="K104" s="41"/>
      <c r="L104" s="42"/>
      <c r="M104" s="43"/>
      <c r="N104" s="43"/>
      <c r="O104" s="43"/>
    </row>
    <row r="105" customFormat="false" ht="39.75" hidden="false" customHeight="true" outlineLevel="0" collapsed="false">
      <c r="A105" s="37" t="n">
        <f aca="false">A103+1</f>
        <v>41</v>
      </c>
      <c r="B105" s="38" t="s">
        <v>97</v>
      </c>
      <c r="C105" s="5"/>
      <c r="D105" s="39" t="s">
        <v>18</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38"/>
      <c r="C106" s="5"/>
      <c r="D106" s="44"/>
      <c r="E106" s="5"/>
      <c r="F106" s="5"/>
      <c r="G106" s="5"/>
      <c r="H106" s="5"/>
      <c r="I106" s="5"/>
      <c r="J106" s="5"/>
      <c r="K106" s="41"/>
      <c r="L106" s="42"/>
      <c r="M106" s="43"/>
      <c r="N106" s="43"/>
      <c r="O106" s="43"/>
    </row>
    <row r="107" customFormat="false" ht="39.75" hidden="false" customHeight="true" outlineLevel="0" collapsed="false">
      <c r="A107" s="37" t="n">
        <f aca="false">A105+1</f>
        <v>42</v>
      </c>
      <c r="B107" s="38" t="s">
        <v>98</v>
      </c>
      <c r="C107" s="5"/>
      <c r="D107" s="39" t="s">
        <v>6</v>
      </c>
      <c r="E107" s="5"/>
      <c r="F107" s="5" t="e">
        <f aca="false">#REF!*#REF!</f>
        <v>#REF!</v>
      </c>
      <c r="G107" s="5" t="e">
        <f aca="false">IF(#REF!&gt;=0,10*#REF!,0)</f>
        <v>#REF!</v>
      </c>
      <c r="H107" s="5"/>
      <c r="I107" s="40" t="s">
        <v>99</v>
      </c>
      <c r="J107" s="5"/>
      <c r="K107" s="41" t="n">
        <v>2</v>
      </c>
      <c r="L107" s="42" t="n">
        <f aca="false">K107/K117</f>
        <v>0.4</v>
      </c>
      <c r="M107" s="43" t="n">
        <f aca="false">VLOOKUP(D107,Q1:R9,2,0)</f>
        <v>2</v>
      </c>
      <c r="N107" s="43" t="n">
        <f aca="false">M107*L107</f>
        <v>0.8</v>
      </c>
      <c r="O107" s="43" t="n">
        <f aca="false">IF(M107=0,0,L107*MAX(R2:R8))</f>
        <v>2</v>
      </c>
    </row>
    <row r="108" customFormat="false" ht="12" hidden="false" customHeight="true" outlineLevel="0" collapsed="false">
      <c r="B108" s="51"/>
      <c r="C108" s="5"/>
      <c r="D108" s="44"/>
      <c r="E108" s="5"/>
      <c r="F108" s="5"/>
      <c r="G108" s="5"/>
      <c r="H108" s="5"/>
      <c r="I108" s="5"/>
      <c r="J108" s="5"/>
      <c r="K108" s="41"/>
      <c r="L108" s="42"/>
      <c r="M108" s="43"/>
      <c r="N108" s="43"/>
      <c r="O108" s="43"/>
    </row>
    <row r="109" customFormat="false" ht="15.75" hidden="false" customHeight="true" outlineLevel="0" collapsed="false">
      <c r="A109" s="31" t="s">
        <v>100</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101</v>
      </c>
      <c r="C111" s="19"/>
      <c r="D111" s="39" t="s">
        <v>11</v>
      </c>
      <c r="E111" s="19"/>
      <c r="F111" s="19" t="e">
        <f aca="false">#REF!*#REF!</f>
        <v>#REF!</v>
      </c>
      <c r="G111" s="19" t="e">
        <f aca="false">IF(#REF!&gt;=0,10*#REF!,0)</f>
        <v>#REF!</v>
      </c>
      <c r="H111" s="19"/>
      <c r="I111" s="40" t="s">
        <v>102</v>
      </c>
      <c r="J111" s="19"/>
      <c r="K111" s="28" t="n">
        <v>4</v>
      </c>
      <c r="L111" s="57" t="n">
        <f aca="false">K111/K117</f>
        <v>0.8</v>
      </c>
      <c r="M111" s="58" t="n">
        <f aca="false">VLOOKUP(D111,Q1:R9,2,0)</f>
        <v>4</v>
      </c>
      <c r="N111" s="58" t="n">
        <f aca="false">M111*L111</f>
        <v>3.2</v>
      </c>
      <c r="O111" s="58"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38"/>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103</v>
      </c>
      <c r="C113" s="19"/>
      <c r="D113" s="39" t="s">
        <v>7</v>
      </c>
      <c r="E113" s="19"/>
      <c r="F113" s="19" t="e">
        <f aca="false">#REF!*#REF!</f>
        <v>#REF!</v>
      </c>
      <c r="G113" s="19" t="e">
        <f aca="false">IF(#REF!&gt;=0,10*#REF!,0)</f>
        <v>#REF!</v>
      </c>
      <c r="H113" s="19"/>
      <c r="I113" s="40"/>
      <c r="J113" s="19"/>
      <c r="K113" s="28" t="n">
        <v>4</v>
      </c>
      <c r="L113" s="57" t="n">
        <f aca="false">K113/K117</f>
        <v>0.8</v>
      </c>
      <c r="M113" s="58" t="n">
        <f aca="false">VLOOKUP(D113,Q1:R9,2,0)</f>
        <v>3</v>
      </c>
      <c r="N113" s="58" t="n">
        <f aca="false">M113*L113</f>
        <v>2.4</v>
      </c>
      <c r="O113" s="58"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38"/>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104</v>
      </c>
      <c r="C115" s="19"/>
      <c r="D115" s="39" t="s">
        <v>11</v>
      </c>
      <c r="E115" s="19"/>
      <c r="F115" s="19" t="e">
        <f aca="false">#REF!*#REF!</f>
        <v>#REF!</v>
      </c>
      <c r="G115" s="19" t="e">
        <f aca="false">IF(#REF!&gt;=0,10*#REF!,0)</f>
        <v>#REF!</v>
      </c>
      <c r="H115" s="19"/>
      <c r="I115" s="40" t="s">
        <v>105</v>
      </c>
      <c r="J115" s="19"/>
      <c r="K115" s="28" t="n">
        <v>3</v>
      </c>
      <c r="L115" s="57" t="n">
        <f aca="false">K115/K117</f>
        <v>0.6</v>
      </c>
      <c r="M115" s="58" t="n">
        <f aca="false">VLOOKUP(D115,Q1:R9,2,0)</f>
        <v>4</v>
      </c>
      <c r="N115" s="58" t="n">
        <f aca="false">M115*L115</f>
        <v>2.4</v>
      </c>
      <c r="O115" s="58"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4"/>
      <c r="E116" s="5"/>
      <c r="F116" s="5"/>
      <c r="G116" s="5"/>
      <c r="H116" s="5"/>
      <c r="I116" s="5"/>
      <c r="J116" s="5"/>
      <c r="K116" s="61"/>
      <c r="L116" s="61"/>
      <c r="M116" s="61"/>
      <c r="N116" s="62"/>
      <c r="O116" s="62"/>
    </row>
    <row r="117" customFormat="false" ht="24" hidden="false" customHeight="true" outlineLevel="0" collapsed="false">
      <c r="A117" s="63" t="s">
        <v>106</v>
      </c>
      <c r="B117" s="64"/>
      <c r="C117" s="65"/>
      <c r="D117" s="66" t="n">
        <f aca="false">IF(ISERR((N117/O117)*100),"",(N117/O117)*100)</f>
        <v>59.5384615384616</v>
      </c>
      <c r="E117" s="67"/>
      <c r="F117" s="67"/>
      <c r="G117" s="67"/>
      <c r="H117" s="68" t="str">
        <f aca="false">IF(D117="","","-")</f>
        <v>-</v>
      </c>
      <c r="I117" s="69" t="str">
        <f aca="false">VLOOKUP(J117,'Rating ranges'!A2:B7,2,1)</f>
        <v>Moderate</v>
      </c>
      <c r="J117" s="70" t="n">
        <f aca="false">IF(D117="",0,D117)</f>
        <v>59.5384615384616</v>
      </c>
      <c r="K117" s="61" t="n">
        <f aca="false">MAX(K9:K115)</f>
        <v>5</v>
      </c>
      <c r="L117" s="61"/>
      <c r="M117" s="61"/>
      <c r="N117" s="62" t="n">
        <f aca="false">SUM(N9:N115)</f>
        <v>77.4</v>
      </c>
      <c r="O117" s="62" t="n">
        <f aca="false">SUM(O9:O115)</f>
        <v>130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24" t="s">
        <v>107</v>
      </c>
      <c r="C125" s="75" t="s">
        <v>108</v>
      </c>
      <c r="D125" s="76"/>
      <c r="E125" s="5"/>
      <c r="F125" s="5"/>
      <c r="G125" s="5"/>
      <c r="H125" s="5"/>
      <c r="I125" s="5"/>
      <c r="J125" s="5"/>
      <c r="K125" s="12"/>
      <c r="L125" s="12"/>
      <c r="M125" s="5"/>
    </row>
    <row r="126" customFormat="false" ht="12.75" hidden="false" customHeight="true" outlineLevel="0" collapsed="false">
      <c r="A126" s="5"/>
      <c r="B126" s="77"/>
      <c r="C126" s="78" t="s">
        <v>109</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110</v>
      </c>
      <c r="B1" s="1"/>
      <c r="C1" s="1"/>
      <c r="D1" s="1"/>
      <c r="E1" s="1"/>
      <c r="F1" s="1"/>
      <c r="G1" s="1"/>
      <c r="H1" s="1"/>
      <c r="I1" s="1"/>
      <c r="J1" s="5"/>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111</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112</v>
      </c>
      <c r="C9" s="5"/>
      <c r="D9" s="81"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4"/>
      <c r="E10" s="5"/>
      <c r="F10" s="5"/>
      <c r="G10" s="5"/>
      <c r="H10" s="5"/>
      <c r="I10" s="5"/>
      <c r="J10" s="5"/>
      <c r="K10" s="41"/>
      <c r="L10" s="42"/>
      <c r="M10" s="43"/>
      <c r="N10" s="43"/>
      <c r="O10" s="43"/>
      <c r="P10" s="45"/>
      <c r="Q10" s="5"/>
      <c r="R10" s="5"/>
      <c r="S10" s="5"/>
      <c r="T10" s="5"/>
      <c r="U10" s="5"/>
      <c r="V10" s="8"/>
    </row>
    <row r="11" customFormat="false" ht="39.75" hidden="false" customHeight="true" outlineLevel="0" collapsed="false">
      <c r="A11" s="37" t="n">
        <f aca="false">A9+1</f>
        <v>2</v>
      </c>
      <c r="B11" s="38" t="s">
        <v>113</v>
      </c>
      <c r="C11" s="5"/>
      <c r="D11" s="81"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5"/>
      <c r="S11" s="8"/>
      <c r="T11" s="8"/>
      <c r="U11" s="8"/>
      <c r="V11" s="8"/>
    </row>
    <row r="12" customFormat="false" ht="12" hidden="false" customHeight="true" outlineLevel="0" collapsed="false">
      <c r="A12" s="37"/>
      <c r="B12" s="38"/>
      <c r="C12" s="5"/>
      <c r="D12" s="44"/>
      <c r="E12" s="5"/>
      <c r="F12" s="5"/>
      <c r="G12" s="5"/>
      <c r="H12" s="5"/>
      <c r="I12" s="5"/>
      <c r="J12" s="5"/>
      <c r="K12" s="41"/>
      <c r="L12" s="42"/>
      <c r="M12" s="43"/>
      <c r="N12" s="43"/>
      <c r="O12" s="43"/>
      <c r="P12" s="8"/>
      <c r="Q12" s="8"/>
      <c r="R12" s="8"/>
      <c r="S12" s="46"/>
      <c r="T12" s="8"/>
      <c r="U12" s="8"/>
      <c r="V12" s="8"/>
    </row>
    <row r="13" customFormat="false" ht="39.75" hidden="false" customHeight="true" outlineLevel="0" collapsed="false">
      <c r="A13" s="37" t="n">
        <f aca="false">A11+1</f>
        <v>3</v>
      </c>
      <c r="B13" s="38" t="s">
        <v>114</v>
      </c>
      <c r="C13" s="5"/>
      <c r="D13" s="81"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6"/>
      <c r="T13" s="8"/>
      <c r="U13" s="8"/>
      <c r="V13" s="8"/>
    </row>
    <row r="14" customFormat="false" ht="12" hidden="false" customHeight="true" outlineLevel="0" collapsed="false">
      <c r="A14" s="37"/>
      <c r="B14" s="38"/>
      <c r="C14" s="5"/>
      <c r="D14" s="44"/>
      <c r="E14" s="5"/>
      <c r="F14" s="5"/>
      <c r="G14" s="5"/>
      <c r="H14" s="5"/>
      <c r="I14" s="5"/>
      <c r="J14" s="5"/>
      <c r="K14" s="41"/>
      <c r="L14" s="42"/>
      <c r="M14" s="43"/>
      <c r="N14" s="43"/>
      <c r="O14" s="43"/>
      <c r="S14" s="38"/>
    </row>
    <row r="15" customFormat="false" ht="39.75" hidden="false" customHeight="true" outlineLevel="0" collapsed="false">
      <c r="A15" s="37" t="n">
        <f aca="false">A13+1</f>
        <v>4</v>
      </c>
      <c r="B15" s="38" t="s">
        <v>115</v>
      </c>
      <c r="C15" s="5"/>
      <c r="D15" s="81" t="s">
        <v>1</v>
      </c>
      <c r="E15" s="5"/>
      <c r="F15" s="5" t="e">
        <f aca="false">#REF!*#REF!</f>
        <v>#REF!</v>
      </c>
      <c r="G15" s="5" t="e">
        <f aca="false">IF(#REF!&gt;=0,10*#REF!,0)</f>
        <v>#REF!</v>
      </c>
      <c r="H15" s="5"/>
      <c r="I15" s="40"/>
      <c r="J15" s="5"/>
      <c r="K15" s="47" t="n">
        <v>3</v>
      </c>
      <c r="L15" s="48" t="n">
        <f aca="false">K15/K117</f>
        <v>0.6</v>
      </c>
      <c r="M15" s="43" t="n">
        <f aca="false">VLOOKUP(D15,Q1:R9,2,0)</f>
        <v>0</v>
      </c>
      <c r="N15" s="43" t="n">
        <f aca="false">M15*L15</f>
        <v>0</v>
      </c>
      <c r="O15" s="49" t="n">
        <f aca="false">IF(M15=0,0,L15*MAX(R2:R8))</f>
        <v>0</v>
      </c>
      <c r="P15" s="13"/>
      <c r="S15" s="13"/>
      <c r="T15" s="5"/>
    </row>
    <row r="16" customFormat="false" ht="12" hidden="false" customHeight="true" outlineLevel="0" collapsed="false">
      <c r="A16" s="37"/>
      <c r="B16" s="38"/>
      <c r="C16" s="5"/>
      <c r="D16" s="44"/>
      <c r="E16" s="5"/>
      <c r="F16" s="5"/>
      <c r="G16" s="5"/>
      <c r="H16" s="5"/>
      <c r="I16" s="5"/>
      <c r="J16" s="5"/>
      <c r="K16" s="41"/>
      <c r="L16" s="42"/>
      <c r="M16" s="43"/>
      <c r="N16" s="43"/>
      <c r="O16" s="43"/>
      <c r="S16" s="38"/>
      <c r="T16" s="5"/>
    </row>
    <row r="17" customFormat="false" ht="39.75" hidden="false" customHeight="true" outlineLevel="0" collapsed="false">
      <c r="A17" s="37" t="n">
        <f aca="false">A15+1</f>
        <v>5</v>
      </c>
      <c r="B17" s="38" t="s">
        <v>116</v>
      </c>
      <c r="C17" s="5"/>
      <c r="D17" s="81"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38"/>
      <c r="T17" s="5"/>
    </row>
    <row r="18" customFormat="false" ht="12" hidden="false" customHeight="true" outlineLevel="0" collapsed="false">
      <c r="B18" s="51"/>
      <c r="C18" s="5"/>
      <c r="D18" s="44"/>
      <c r="E18" s="5"/>
      <c r="F18" s="5"/>
      <c r="G18" s="5"/>
      <c r="H18" s="5"/>
      <c r="I18" s="5"/>
      <c r="J18" s="5"/>
      <c r="K18" s="41"/>
      <c r="L18" s="42"/>
      <c r="M18" s="43"/>
      <c r="N18" s="43"/>
      <c r="O18" s="43"/>
      <c r="S18" s="38"/>
      <c r="T18" s="5"/>
    </row>
    <row r="19" customFormat="false" ht="15.75" hidden="false" customHeight="true" outlineLevel="0" collapsed="false">
      <c r="A19" s="31" t="s">
        <v>29</v>
      </c>
      <c r="C19" s="35"/>
      <c r="D19" s="44"/>
      <c r="E19" s="5"/>
      <c r="F19" s="5"/>
      <c r="G19" s="5"/>
      <c r="H19" s="5"/>
      <c r="I19" s="5"/>
      <c r="J19" s="5"/>
      <c r="K19" s="41"/>
      <c r="L19" s="42"/>
      <c r="M19" s="43"/>
      <c r="N19" s="43"/>
      <c r="O19" s="43"/>
    </row>
    <row r="20" customFormat="false" ht="14.25" hidden="false" customHeight="true" outlineLevel="0" collapsed="false">
      <c r="B20" s="52"/>
      <c r="C20" s="35"/>
      <c r="D20" s="44"/>
      <c r="E20" s="5"/>
      <c r="F20" s="5"/>
      <c r="G20" s="5"/>
      <c r="H20" s="5"/>
      <c r="I20" s="5"/>
      <c r="J20" s="5"/>
      <c r="K20" s="41"/>
      <c r="L20" s="42"/>
      <c r="M20" s="43"/>
      <c r="N20" s="43"/>
      <c r="O20" s="43"/>
    </row>
    <row r="21" customFormat="false" ht="39.75" hidden="false" customHeight="true" outlineLevel="0" collapsed="false">
      <c r="A21" s="37" t="n">
        <f aca="false">A17+1</f>
        <v>6</v>
      </c>
      <c r="B21" s="38" t="s">
        <v>117</v>
      </c>
      <c r="C21" s="5"/>
      <c r="D21" s="81"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4"/>
      <c r="E22" s="5"/>
      <c r="F22" s="5"/>
      <c r="G22" s="5"/>
      <c r="H22" s="5"/>
      <c r="I22" s="5"/>
      <c r="J22" s="5"/>
      <c r="K22" s="47"/>
      <c r="L22" s="48"/>
      <c r="M22" s="43"/>
      <c r="N22" s="53"/>
      <c r="O22" s="53"/>
      <c r="P22" s="38"/>
      <c r="Q22" s="38"/>
      <c r="R22" s="38"/>
    </row>
    <row r="23" customFormat="false" ht="39.75" hidden="false" customHeight="true" outlineLevel="0" collapsed="false">
      <c r="A23" s="37" t="n">
        <f aca="false">A21+1</f>
        <v>7</v>
      </c>
      <c r="B23" s="38" t="s">
        <v>118</v>
      </c>
      <c r="C23" s="5"/>
      <c r="D23" s="81"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38"/>
      <c r="R23" s="38"/>
    </row>
    <row r="24" customFormat="false" ht="12" hidden="false" customHeight="true" outlineLevel="0" collapsed="false">
      <c r="A24" s="37"/>
      <c r="B24" s="38"/>
      <c r="C24" s="5"/>
      <c r="D24" s="44"/>
      <c r="E24" s="5"/>
      <c r="F24" s="5"/>
      <c r="G24" s="5"/>
      <c r="H24" s="5"/>
      <c r="I24" s="5"/>
      <c r="J24" s="5"/>
      <c r="K24" s="41"/>
      <c r="L24" s="42"/>
      <c r="M24" s="43"/>
      <c r="N24" s="43"/>
      <c r="O24" s="43"/>
      <c r="Q24" s="38"/>
      <c r="R24" s="38"/>
    </row>
    <row r="25" customFormat="false" ht="39.75" hidden="false" customHeight="true" outlineLevel="0" collapsed="false">
      <c r="A25" s="37" t="n">
        <f aca="false">A23+1</f>
        <v>8</v>
      </c>
      <c r="B25" s="38" t="s">
        <v>119</v>
      </c>
      <c r="C25" s="5"/>
      <c r="D25" s="81" t="s">
        <v>1</v>
      </c>
      <c r="E25" s="5"/>
      <c r="F25" s="5"/>
      <c r="G25" s="5"/>
      <c r="H25" s="5"/>
      <c r="I25" s="40"/>
      <c r="J25" s="5"/>
      <c r="K25" s="41" t="n">
        <v>3</v>
      </c>
      <c r="L25" s="42" t="n">
        <f aca="false">K25/K117</f>
        <v>0.6</v>
      </c>
      <c r="M25" s="43" t="n">
        <f aca="false">VLOOKUP(D25,Q1:R9,2,0)</f>
        <v>0</v>
      </c>
      <c r="N25" s="43" t="n">
        <f aca="false">M25*L25</f>
        <v>0</v>
      </c>
      <c r="O25" s="43" t="n">
        <f aca="false">IF(M25=0,0,L25*MAX(R2:R8))</f>
        <v>0</v>
      </c>
      <c r="Q25" s="38"/>
      <c r="R25" s="38"/>
    </row>
    <row r="26" customFormat="false" ht="12" hidden="false" customHeight="true" outlineLevel="0" collapsed="false">
      <c r="B26" s="51"/>
      <c r="C26" s="5"/>
      <c r="D26" s="44"/>
      <c r="E26" s="5"/>
      <c r="F26" s="5"/>
      <c r="G26" s="5"/>
      <c r="H26" s="5"/>
      <c r="I26" s="5"/>
      <c r="J26" s="5"/>
      <c r="K26" s="41"/>
      <c r="L26" s="42"/>
      <c r="M26" s="43"/>
      <c r="N26" s="43"/>
      <c r="O26" s="43"/>
      <c r="Q26" s="38"/>
      <c r="R26" s="38"/>
      <c r="S26" s="38"/>
    </row>
    <row r="27" customFormat="false" ht="15.75" hidden="false" customHeight="true" outlineLevel="0" collapsed="false">
      <c r="A27" s="31" t="s">
        <v>36</v>
      </c>
      <c r="C27" s="35"/>
      <c r="D27" s="54"/>
      <c r="E27" s="5"/>
      <c r="F27" s="5"/>
      <c r="G27" s="5"/>
      <c r="H27" s="5"/>
      <c r="I27" s="5"/>
      <c r="J27" s="5"/>
      <c r="K27" s="41"/>
      <c r="L27" s="42"/>
      <c r="M27" s="43"/>
      <c r="N27" s="43"/>
      <c r="O27" s="43"/>
      <c r="Q27" s="38"/>
      <c r="R27" s="38"/>
      <c r="S27" s="38"/>
    </row>
    <row r="28" customFormat="false" ht="14.25" hidden="false" customHeight="true" outlineLevel="0" collapsed="false">
      <c r="B28" s="52"/>
      <c r="C28" s="35"/>
      <c r="D28" s="54"/>
      <c r="E28" s="5"/>
      <c r="F28" s="5"/>
      <c r="G28" s="5"/>
      <c r="H28" s="5"/>
      <c r="I28" s="5"/>
      <c r="J28" s="5"/>
      <c r="K28" s="41"/>
      <c r="L28" s="42"/>
      <c r="M28" s="43"/>
      <c r="N28" s="43"/>
      <c r="O28" s="43"/>
      <c r="Q28" s="38"/>
      <c r="R28" s="38"/>
      <c r="S28" s="38"/>
    </row>
    <row r="29" customFormat="false" ht="39.75" hidden="false" customHeight="true" outlineLevel="0" collapsed="false">
      <c r="A29" s="37" t="n">
        <f aca="false">A25+1</f>
        <v>9</v>
      </c>
      <c r="B29" s="38" t="s">
        <v>120</v>
      </c>
      <c r="C29" s="5"/>
      <c r="D29" s="81"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38"/>
      <c r="R29" s="38"/>
      <c r="S29" s="38"/>
    </row>
    <row r="30" customFormat="false" ht="12" hidden="false" customHeight="true" outlineLevel="0" collapsed="false">
      <c r="A30" s="37"/>
      <c r="B30" s="38"/>
      <c r="C30" s="5"/>
      <c r="D30" s="44"/>
      <c r="E30" s="5"/>
      <c r="F30" s="5"/>
      <c r="G30" s="5"/>
      <c r="H30" s="5"/>
      <c r="I30" s="5"/>
      <c r="J30" s="5"/>
      <c r="K30" s="47"/>
      <c r="L30" s="48"/>
      <c r="M30" s="43"/>
      <c r="N30" s="55"/>
      <c r="O30" s="53"/>
      <c r="P30" s="13"/>
      <c r="Q30" s="13"/>
      <c r="R30" s="13"/>
      <c r="S30" s="13"/>
    </row>
    <row r="31" customFormat="false" ht="39.75" hidden="false" customHeight="true" outlineLevel="0" collapsed="false">
      <c r="A31" s="37" t="n">
        <f aca="false">A29+1</f>
        <v>10</v>
      </c>
      <c r="B31" s="38" t="s">
        <v>121</v>
      </c>
      <c r="C31" s="5"/>
      <c r="D31" s="81"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38"/>
      <c r="C32" s="5"/>
      <c r="D32" s="44"/>
      <c r="E32" s="5"/>
      <c r="F32" s="5"/>
      <c r="G32" s="5"/>
      <c r="H32" s="5"/>
      <c r="I32" s="5"/>
      <c r="J32" s="5"/>
      <c r="K32" s="41"/>
      <c r="L32" s="42"/>
      <c r="M32" s="43"/>
      <c r="N32" s="43"/>
      <c r="O32" s="43"/>
    </row>
    <row r="33" customFormat="false" ht="39.75" hidden="false" customHeight="true" outlineLevel="0" collapsed="false">
      <c r="A33" s="37" t="n">
        <f aca="false">A31+1</f>
        <v>11</v>
      </c>
      <c r="B33" s="38" t="s">
        <v>122</v>
      </c>
      <c r="C33" s="5"/>
      <c r="D33" s="81"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38"/>
      <c r="C34" s="5"/>
      <c r="D34" s="44"/>
      <c r="E34" s="5"/>
      <c r="F34" s="5"/>
      <c r="G34" s="5"/>
      <c r="H34" s="5"/>
      <c r="I34" s="5"/>
      <c r="J34" s="5"/>
      <c r="K34" s="41"/>
      <c r="L34" s="42"/>
      <c r="M34" s="43"/>
      <c r="N34" s="43"/>
      <c r="O34" s="43"/>
    </row>
    <row r="35" customFormat="false" ht="39.75" hidden="false" customHeight="true" outlineLevel="0" collapsed="false">
      <c r="A35" s="37" t="n">
        <f aca="false">A33+1</f>
        <v>12</v>
      </c>
      <c r="B35" s="38" t="s">
        <v>123</v>
      </c>
      <c r="C35" s="5"/>
      <c r="D35" s="81"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38"/>
      <c r="C36" s="5"/>
      <c r="D36" s="44"/>
      <c r="E36" s="5"/>
      <c r="F36" s="5"/>
      <c r="G36" s="5"/>
      <c r="H36" s="5"/>
      <c r="I36" s="5"/>
      <c r="J36" s="5"/>
      <c r="K36" s="41"/>
      <c r="L36" s="42"/>
      <c r="M36" s="43"/>
      <c r="N36" s="43"/>
      <c r="O36" s="43"/>
    </row>
    <row r="37" customFormat="false" ht="39.75" hidden="false" customHeight="true" outlineLevel="0" collapsed="false">
      <c r="A37" s="37" t="n">
        <f aca="false">A35+1</f>
        <v>13</v>
      </c>
      <c r="B37" s="38" t="s">
        <v>124</v>
      </c>
      <c r="C37" s="5"/>
      <c r="D37" s="81"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38"/>
      <c r="C38" s="5"/>
      <c r="D38" s="44"/>
      <c r="E38" s="5"/>
      <c r="F38" s="5"/>
      <c r="G38" s="5"/>
      <c r="H38" s="5"/>
      <c r="I38" s="5"/>
      <c r="J38" s="5"/>
      <c r="K38" s="41"/>
      <c r="L38" s="42"/>
      <c r="M38" s="43"/>
      <c r="N38" s="43"/>
      <c r="O38" s="43"/>
    </row>
    <row r="39" customFormat="false" ht="39.75" hidden="false" customHeight="true" outlineLevel="0" collapsed="false">
      <c r="A39" s="37" t="n">
        <f aca="false">A37+1</f>
        <v>14</v>
      </c>
      <c r="B39" s="38" t="s">
        <v>125</v>
      </c>
      <c r="C39" s="5"/>
      <c r="D39" s="81"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38"/>
      <c r="R39" s="38"/>
      <c r="S39" s="38"/>
    </row>
    <row r="40" customFormat="false" ht="12" hidden="false" customHeight="true" outlineLevel="0" collapsed="false">
      <c r="A40" s="37"/>
      <c r="B40" s="38"/>
      <c r="C40" s="5"/>
      <c r="D40" s="44"/>
      <c r="E40" s="5"/>
      <c r="F40" s="5"/>
      <c r="G40" s="5"/>
      <c r="H40" s="5"/>
      <c r="I40" s="5"/>
      <c r="J40" s="5"/>
      <c r="K40" s="47"/>
      <c r="L40" s="48"/>
      <c r="M40" s="43"/>
      <c r="N40" s="55"/>
      <c r="O40" s="53"/>
      <c r="P40" s="13"/>
      <c r="Q40" s="13"/>
      <c r="R40" s="13"/>
      <c r="S40" s="13"/>
    </row>
    <row r="41" customFormat="false" ht="39.75" hidden="false" customHeight="true" outlineLevel="0" collapsed="false">
      <c r="A41" s="37" t="n">
        <f aca="false">A39+1</f>
        <v>15</v>
      </c>
      <c r="B41" s="38" t="s">
        <v>126</v>
      </c>
      <c r="C41" s="5"/>
      <c r="D41" s="81"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38"/>
      <c r="C42" s="5"/>
      <c r="D42" s="44"/>
      <c r="E42" s="5"/>
      <c r="F42" s="5"/>
      <c r="G42" s="5"/>
      <c r="H42" s="5"/>
      <c r="I42" s="5"/>
      <c r="J42" s="5"/>
      <c r="K42" s="41"/>
      <c r="L42" s="42"/>
      <c r="M42" s="43"/>
      <c r="N42" s="43"/>
      <c r="O42" s="43"/>
    </row>
    <row r="43" customFormat="false" ht="39.75" hidden="false" customHeight="true" outlineLevel="0" collapsed="false">
      <c r="A43" s="37" t="n">
        <f aca="false">A41+1</f>
        <v>16</v>
      </c>
      <c r="B43" s="38" t="s">
        <v>127</v>
      </c>
      <c r="C43" s="5"/>
      <c r="D43" s="81"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38"/>
      <c r="C44" s="5"/>
      <c r="D44" s="44"/>
      <c r="E44" s="5"/>
      <c r="F44" s="5"/>
      <c r="G44" s="5"/>
      <c r="H44" s="5"/>
      <c r="I44" s="5"/>
      <c r="J44" s="5"/>
      <c r="K44" s="41"/>
      <c r="L44" s="42"/>
      <c r="M44" s="43"/>
      <c r="N44" s="43"/>
      <c r="O44" s="43"/>
    </row>
    <row r="45" customFormat="false" ht="39.75" hidden="false" customHeight="true" outlineLevel="0" collapsed="false">
      <c r="A45" s="37" t="n">
        <f aca="false">A43+1</f>
        <v>17</v>
      </c>
      <c r="B45" s="38" t="s">
        <v>128</v>
      </c>
      <c r="C45" s="5"/>
      <c r="D45" s="81"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4"/>
      <c r="E46" s="5"/>
      <c r="F46" s="5"/>
      <c r="G46" s="5"/>
      <c r="H46" s="5"/>
      <c r="I46" s="5"/>
      <c r="J46" s="5"/>
      <c r="K46" s="41"/>
      <c r="L46" s="42"/>
      <c r="M46" s="43"/>
      <c r="N46" s="43"/>
      <c r="O46" s="43"/>
    </row>
    <row r="47" customFormat="false" ht="15.75" hidden="false" customHeight="true" outlineLevel="0" collapsed="false">
      <c r="A47" s="31" t="s">
        <v>53</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129</v>
      </c>
      <c r="C49" s="5"/>
      <c r="D49" s="81"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38"/>
      <c r="C50" s="5"/>
      <c r="D50" s="44"/>
      <c r="E50" s="5"/>
      <c r="F50" s="5"/>
      <c r="G50" s="5"/>
      <c r="H50" s="5"/>
      <c r="I50" s="5"/>
      <c r="J50" s="5"/>
      <c r="K50" s="41"/>
      <c r="L50" s="42"/>
      <c r="M50" s="43"/>
      <c r="N50" s="43"/>
      <c r="O50" s="43"/>
    </row>
    <row r="51" customFormat="false" ht="39.75" hidden="false" customHeight="true" outlineLevel="0" collapsed="false">
      <c r="A51" s="37" t="n">
        <f aca="false">A49+1</f>
        <v>19</v>
      </c>
      <c r="B51" s="38" t="s">
        <v>130</v>
      </c>
      <c r="C51" s="5"/>
      <c r="D51" s="81"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38"/>
      <c r="C52" s="5"/>
      <c r="D52" s="44"/>
      <c r="E52" s="5"/>
      <c r="F52" s="5"/>
      <c r="G52" s="5"/>
      <c r="H52" s="5"/>
      <c r="I52" s="5"/>
      <c r="J52" s="5"/>
      <c r="K52" s="41"/>
      <c r="L52" s="42"/>
      <c r="M52" s="43"/>
      <c r="N52" s="43"/>
      <c r="O52" s="43"/>
    </row>
    <row r="53" customFormat="false" ht="39.75" hidden="false" customHeight="true" outlineLevel="0" collapsed="false">
      <c r="A53" s="37" t="n">
        <f aca="false">A51+1</f>
        <v>20</v>
      </c>
      <c r="B53" s="38" t="s">
        <v>131</v>
      </c>
      <c r="C53" s="5"/>
      <c r="D53" s="81"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38"/>
      <c r="C54" s="5"/>
      <c r="D54" s="44"/>
      <c r="E54" s="5"/>
      <c r="F54" s="5"/>
      <c r="G54" s="5"/>
      <c r="H54" s="5"/>
      <c r="I54" s="5"/>
      <c r="J54" s="5"/>
      <c r="K54" s="41"/>
      <c r="L54" s="42"/>
      <c r="M54" s="43"/>
      <c r="N54" s="43"/>
      <c r="O54" s="43"/>
    </row>
    <row r="55" customFormat="false" ht="39.75" hidden="false" customHeight="true" outlineLevel="0" collapsed="false">
      <c r="A55" s="37" t="n">
        <f aca="false">A53+1</f>
        <v>21</v>
      </c>
      <c r="B55" s="38" t="s">
        <v>132</v>
      </c>
      <c r="C55" s="5"/>
      <c r="D55" s="81"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4"/>
      <c r="E56" s="5"/>
      <c r="F56" s="5"/>
      <c r="G56" s="5"/>
      <c r="H56" s="5"/>
      <c r="I56" s="5"/>
      <c r="J56" s="5"/>
      <c r="K56" s="41"/>
      <c r="L56" s="42"/>
      <c r="M56" s="43"/>
      <c r="N56" s="43"/>
      <c r="O56" s="43"/>
    </row>
    <row r="57" customFormat="false" ht="15.75" hidden="false" customHeight="true" outlineLevel="0" collapsed="false">
      <c r="A57" s="31" t="s">
        <v>61</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133</v>
      </c>
      <c r="C59" s="5"/>
      <c r="D59" s="81"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38"/>
      <c r="C60" s="5"/>
      <c r="D60" s="44"/>
      <c r="E60" s="5"/>
      <c r="F60" s="5"/>
      <c r="G60" s="5"/>
      <c r="H60" s="5"/>
      <c r="I60" s="5"/>
      <c r="J60" s="5"/>
      <c r="K60" s="41"/>
      <c r="L60" s="42"/>
      <c r="M60" s="43"/>
      <c r="N60" s="43"/>
      <c r="O60" s="43"/>
    </row>
    <row r="61" customFormat="false" ht="39.75" hidden="false" customHeight="true" outlineLevel="0" collapsed="false">
      <c r="A61" s="37" t="n">
        <f aca="false">A59+1</f>
        <v>23</v>
      </c>
      <c r="B61" s="38" t="s">
        <v>134</v>
      </c>
      <c r="C61" s="5"/>
      <c r="D61" s="81"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38"/>
      <c r="C62" s="5"/>
      <c r="D62" s="44"/>
      <c r="E62" s="5"/>
      <c r="F62" s="5"/>
      <c r="G62" s="5"/>
      <c r="H62" s="5"/>
      <c r="I62" s="5"/>
      <c r="J62" s="5"/>
      <c r="K62" s="41"/>
      <c r="L62" s="42"/>
      <c r="M62" s="43"/>
      <c r="N62" s="43"/>
      <c r="O62" s="43"/>
    </row>
    <row r="63" customFormat="false" ht="39.75" hidden="false" customHeight="true" outlineLevel="0" collapsed="false">
      <c r="A63" s="37" t="n">
        <f aca="false">A61+1</f>
        <v>24</v>
      </c>
      <c r="B63" s="38" t="s">
        <v>135</v>
      </c>
      <c r="C63" s="5"/>
      <c r="D63" s="81"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4"/>
      <c r="E64" s="5"/>
      <c r="F64" s="5"/>
      <c r="G64" s="5"/>
      <c r="H64" s="5"/>
      <c r="I64" s="5"/>
      <c r="J64" s="5"/>
      <c r="K64" s="41"/>
      <c r="L64" s="42"/>
      <c r="M64" s="43"/>
      <c r="N64" s="43"/>
      <c r="O64" s="43"/>
    </row>
    <row r="65" customFormat="false" ht="15.75" hidden="false" customHeight="true" outlineLevel="0" collapsed="false">
      <c r="A65" s="31" t="s">
        <v>67</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136</v>
      </c>
      <c r="C67" s="5"/>
      <c r="D67" s="81"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38"/>
      <c r="C68" s="5"/>
      <c r="D68" s="44"/>
      <c r="E68" s="5"/>
      <c r="F68" s="5"/>
      <c r="G68" s="5"/>
      <c r="H68" s="5"/>
      <c r="I68" s="5"/>
      <c r="J68" s="5"/>
      <c r="K68" s="41"/>
      <c r="L68" s="42"/>
      <c r="M68" s="43"/>
      <c r="N68" s="43"/>
      <c r="O68" s="43"/>
    </row>
    <row r="69" customFormat="false" ht="39.75" hidden="false" customHeight="true" outlineLevel="0" collapsed="false">
      <c r="A69" s="37" t="n">
        <f aca="false">A67+1</f>
        <v>26</v>
      </c>
      <c r="B69" s="38" t="s">
        <v>137</v>
      </c>
      <c r="C69" s="5"/>
      <c r="D69" s="81"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38"/>
      <c r="C70" s="5"/>
      <c r="D70" s="44"/>
      <c r="E70" s="5"/>
      <c r="F70" s="5"/>
      <c r="G70" s="5"/>
      <c r="H70" s="5"/>
      <c r="I70" s="5"/>
      <c r="J70" s="5"/>
      <c r="K70" s="41"/>
      <c r="L70" s="42"/>
      <c r="M70" s="43"/>
      <c r="N70" s="43"/>
      <c r="O70" s="43"/>
    </row>
    <row r="71" customFormat="false" ht="39.75" hidden="false" customHeight="true" outlineLevel="0" collapsed="false">
      <c r="A71" s="37" t="n">
        <f aca="false">A69+1</f>
        <v>27</v>
      </c>
      <c r="B71" s="38" t="s">
        <v>138</v>
      </c>
      <c r="C71" s="5"/>
      <c r="D71" s="81"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38"/>
      <c r="C72" s="5"/>
      <c r="D72" s="44"/>
      <c r="E72" s="5"/>
      <c r="F72" s="5"/>
      <c r="G72" s="5"/>
      <c r="H72" s="5"/>
      <c r="I72" s="5"/>
      <c r="J72" s="5"/>
      <c r="K72" s="41"/>
      <c r="L72" s="42"/>
      <c r="M72" s="43"/>
      <c r="N72" s="43"/>
      <c r="O72" s="43"/>
    </row>
    <row r="73" customFormat="false" ht="39.75" hidden="false" customHeight="true" outlineLevel="0" collapsed="false">
      <c r="A73" s="37" t="n">
        <f aca="false">A71+1</f>
        <v>28</v>
      </c>
      <c r="B73" s="38" t="s">
        <v>139</v>
      </c>
      <c r="C73" s="5"/>
      <c r="D73" s="81"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38"/>
      <c r="C74" s="5"/>
      <c r="D74" s="44"/>
      <c r="E74" s="5"/>
      <c r="F74" s="5"/>
      <c r="G74" s="5"/>
      <c r="H74" s="5"/>
      <c r="I74" s="5"/>
      <c r="J74" s="5"/>
      <c r="K74" s="41"/>
      <c r="L74" s="42"/>
      <c r="M74" s="43"/>
      <c r="N74" s="43"/>
      <c r="O74" s="43"/>
    </row>
    <row r="75" customFormat="false" ht="39.75" hidden="false" customHeight="true" outlineLevel="0" collapsed="false">
      <c r="A75" s="37" t="n">
        <f aca="false">A73+1</f>
        <v>29</v>
      </c>
      <c r="B75" s="38" t="s">
        <v>140</v>
      </c>
      <c r="C75" s="5"/>
      <c r="D75" s="81"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4"/>
      <c r="E76" s="5"/>
      <c r="F76" s="5"/>
      <c r="G76" s="5"/>
      <c r="H76" s="5"/>
      <c r="I76" s="5"/>
      <c r="J76" s="5"/>
      <c r="K76" s="41"/>
      <c r="L76" s="42"/>
      <c r="M76" s="43"/>
      <c r="N76" s="43"/>
      <c r="O76" s="43"/>
    </row>
    <row r="77" customFormat="false" ht="15.75" hidden="false" customHeight="true" outlineLevel="0" collapsed="false">
      <c r="A77" s="31" t="s">
        <v>76</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141</v>
      </c>
      <c r="C79" s="5"/>
      <c r="D79" s="81"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38"/>
      <c r="C80" s="5"/>
      <c r="D80" s="44"/>
      <c r="E80" s="5"/>
      <c r="F80" s="5"/>
      <c r="G80" s="5"/>
      <c r="H80" s="5"/>
      <c r="I80" s="5"/>
      <c r="J80" s="5"/>
      <c r="K80" s="41"/>
      <c r="L80" s="42"/>
      <c r="M80" s="43"/>
      <c r="N80" s="43"/>
      <c r="O80" s="43"/>
    </row>
    <row r="81" customFormat="false" ht="39.75" hidden="false" customHeight="true" outlineLevel="0" collapsed="false">
      <c r="A81" s="37" t="n">
        <f aca="false">A79+1</f>
        <v>31</v>
      </c>
      <c r="B81" s="38" t="s">
        <v>142</v>
      </c>
      <c r="C81" s="5"/>
      <c r="D81" s="81"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38"/>
      <c r="C82" s="5"/>
      <c r="D82" s="44"/>
      <c r="E82" s="5"/>
      <c r="F82" s="5"/>
      <c r="G82" s="5"/>
      <c r="H82" s="5"/>
      <c r="I82" s="5"/>
      <c r="J82" s="5"/>
      <c r="K82" s="41"/>
      <c r="L82" s="42"/>
      <c r="M82" s="43"/>
      <c r="N82" s="43"/>
      <c r="O82" s="43"/>
    </row>
    <row r="83" customFormat="false" ht="39.75" hidden="false" customHeight="true" outlineLevel="0" collapsed="false">
      <c r="A83" s="37" t="n">
        <f aca="false">A81+1</f>
        <v>32</v>
      </c>
      <c r="B83" s="38" t="s">
        <v>143</v>
      </c>
      <c r="C83" s="5"/>
      <c r="D83" s="81"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38"/>
      <c r="C84" s="5"/>
      <c r="D84" s="44"/>
      <c r="E84" s="5"/>
      <c r="F84" s="5"/>
      <c r="G84" s="5"/>
      <c r="H84" s="5"/>
      <c r="I84" s="5"/>
      <c r="J84" s="5"/>
      <c r="K84" s="41"/>
      <c r="L84" s="42"/>
      <c r="M84" s="43"/>
      <c r="N84" s="43"/>
      <c r="O84" s="43"/>
    </row>
    <row r="85" customFormat="false" ht="39.75" hidden="false" customHeight="true" outlineLevel="0" collapsed="false">
      <c r="A85" s="37" t="n">
        <f aca="false">A83+1</f>
        <v>33</v>
      </c>
      <c r="B85" s="38" t="s">
        <v>144</v>
      </c>
      <c r="C85" s="5"/>
      <c r="D85" s="81"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4"/>
      <c r="E86" s="5"/>
      <c r="F86" s="5"/>
      <c r="G86" s="5"/>
      <c r="H86" s="5"/>
      <c r="I86" s="5"/>
      <c r="J86" s="5"/>
      <c r="K86" s="41"/>
      <c r="L86" s="42"/>
      <c r="M86" s="43"/>
      <c r="N86" s="43"/>
      <c r="O86" s="43"/>
    </row>
    <row r="87" customFormat="false" ht="15.75" hidden="false" customHeight="true" outlineLevel="0" collapsed="false">
      <c r="A87" s="31" t="s">
        <v>83</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145</v>
      </c>
      <c r="C89" s="5"/>
      <c r="D89" s="81"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38"/>
      <c r="C90" s="5"/>
      <c r="D90" s="44"/>
      <c r="E90" s="5"/>
      <c r="F90" s="5"/>
      <c r="G90" s="5"/>
      <c r="H90" s="5"/>
      <c r="I90" s="5"/>
      <c r="J90" s="5"/>
      <c r="K90" s="41"/>
      <c r="L90" s="42"/>
      <c r="M90" s="43"/>
      <c r="N90" s="43"/>
      <c r="O90" s="43"/>
    </row>
    <row r="91" customFormat="false" ht="39.75" hidden="false" customHeight="true" outlineLevel="0" collapsed="false">
      <c r="A91" s="37" t="n">
        <f aca="false">A89+1</f>
        <v>35</v>
      </c>
      <c r="B91" s="38" t="s">
        <v>146</v>
      </c>
      <c r="C91" s="5"/>
      <c r="D91" s="81"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38"/>
      <c r="C92" s="5"/>
      <c r="D92" s="44"/>
      <c r="E92" s="5"/>
      <c r="F92" s="5"/>
      <c r="G92" s="5"/>
      <c r="H92" s="5"/>
      <c r="I92" s="5"/>
      <c r="J92" s="5"/>
      <c r="K92" s="41"/>
      <c r="L92" s="42"/>
      <c r="M92" s="43"/>
      <c r="N92" s="43"/>
      <c r="O92" s="43"/>
    </row>
    <row r="93" customFormat="false" ht="39.75" hidden="false" customHeight="true" outlineLevel="0" collapsed="false">
      <c r="A93" s="37" t="n">
        <f aca="false">A91+1</f>
        <v>36</v>
      </c>
      <c r="B93" s="38" t="s">
        <v>147</v>
      </c>
      <c r="C93" s="5"/>
      <c r="D93" s="81"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38"/>
      <c r="C94" s="5"/>
      <c r="D94" s="44"/>
      <c r="E94" s="5"/>
      <c r="F94" s="5"/>
      <c r="G94" s="5"/>
      <c r="H94" s="5"/>
      <c r="I94" s="5"/>
      <c r="J94" s="5"/>
      <c r="K94" s="41"/>
      <c r="L94" s="42"/>
      <c r="M94" s="43"/>
      <c r="N94" s="43"/>
      <c r="O94" s="43"/>
    </row>
    <row r="95" customFormat="false" ht="39.75" hidden="false" customHeight="true" outlineLevel="0" collapsed="false">
      <c r="A95" s="37" t="n">
        <f aca="false">A93+1</f>
        <v>37</v>
      </c>
      <c r="B95" s="38" t="s">
        <v>148</v>
      </c>
      <c r="C95" s="5"/>
      <c r="D95" s="81"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38"/>
      <c r="C96" s="5"/>
      <c r="D96" s="44"/>
      <c r="E96" s="5"/>
      <c r="F96" s="5"/>
      <c r="G96" s="5"/>
      <c r="H96" s="5"/>
      <c r="I96" s="5"/>
      <c r="J96" s="5"/>
      <c r="K96" s="41"/>
      <c r="L96" s="42"/>
      <c r="M96" s="43"/>
      <c r="N96" s="43"/>
      <c r="O96" s="43"/>
    </row>
    <row r="97" customFormat="false" ht="39.75" hidden="false" customHeight="true" outlineLevel="0" collapsed="false">
      <c r="A97" s="37" t="n">
        <f aca="false">A95+1</f>
        <v>38</v>
      </c>
      <c r="B97" s="38" t="s">
        <v>149</v>
      </c>
      <c r="C97" s="5"/>
      <c r="D97" s="81"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4"/>
      <c r="E98" s="5"/>
      <c r="F98" s="5"/>
      <c r="G98" s="5"/>
      <c r="H98" s="5"/>
      <c r="I98" s="5"/>
      <c r="J98" s="5"/>
      <c r="K98" s="41"/>
      <c r="L98" s="42"/>
      <c r="M98" s="43"/>
      <c r="N98" s="43"/>
      <c r="O98" s="43"/>
    </row>
    <row r="99" customFormat="false" ht="15.75" hidden="false" customHeight="true" outlineLevel="0" collapsed="false">
      <c r="A99" s="31" t="s">
        <v>93</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150</v>
      </c>
      <c r="C101" s="5"/>
      <c r="D101" s="81"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38"/>
      <c r="C102" s="5"/>
      <c r="D102" s="44"/>
      <c r="E102" s="5"/>
      <c r="F102" s="5"/>
      <c r="G102" s="5"/>
      <c r="H102" s="5"/>
      <c r="I102" s="5"/>
      <c r="J102" s="5"/>
      <c r="K102" s="41"/>
      <c r="L102" s="42"/>
      <c r="M102" s="43"/>
      <c r="N102" s="43"/>
      <c r="O102" s="43"/>
    </row>
    <row r="103" customFormat="false" ht="39.75" hidden="false" customHeight="true" outlineLevel="0" collapsed="false">
      <c r="A103" s="37" t="n">
        <f aca="false">A101+1</f>
        <v>40</v>
      </c>
      <c r="B103" s="38" t="s">
        <v>151</v>
      </c>
      <c r="C103" s="5"/>
      <c r="D103" s="81"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38"/>
      <c r="C104" s="5"/>
      <c r="D104" s="44"/>
      <c r="E104" s="5"/>
      <c r="F104" s="5"/>
      <c r="G104" s="5"/>
      <c r="H104" s="5"/>
      <c r="I104" s="5"/>
      <c r="J104" s="5"/>
      <c r="K104" s="41"/>
      <c r="L104" s="42"/>
      <c r="M104" s="43"/>
      <c r="N104" s="43"/>
      <c r="O104" s="43"/>
    </row>
    <row r="105" customFormat="false" ht="39.75" hidden="false" customHeight="true" outlineLevel="0" collapsed="false">
      <c r="A105" s="37" t="n">
        <f aca="false">A103+1</f>
        <v>41</v>
      </c>
      <c r="B105" s="38" t="s">
        <v>152</v>
      </c>
      <c r="C105" s="5"/>
      <c r="D105" s="81"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38"/>
      <c r="C106" s="5"/>
      <c r="D106" s="44"/>
      <c r="E106" s="5"/>
      <c r="F106" s="5"/>
      <c r="G106" s="5"/>
      <c r="H106" s="5"/>
      <c r="I106" s="5"/>
      <c r="J106" s="5"/>
      <c r="K106" s="41"/>
      <c r="L106" s="42"/>
      <c r="M106" s="43"/>
      <c r="N106" s="43"/>
      <c r="O106" s="43"/>
    </row>
    <row r="107" customFormat="false" ht="39.75" hidden="false" customHeight="true" outlineLevel="0" collapsed="false">
      <c r="A107" s="37" t="n">
        <f aca="false">A105+1</f>
        <v>42</v>
      </c>
      <c r="B107" s="38" t="s">
        <v>153</v>
      </c>
      <c r="C107" s="5"/>
      <c r="D107" s="81"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4"/>
      <c r="E108" s="5"/>
      <c r="F108" s="5"/>
      <c r="G108" s="5"/>
      <c r="H108" s="5"/>
      <c r="I108" s="5"/>
      <c r="J108" s="5"/>
      <c r="K108" s="41"/>
      <c r="L108" s="42"/>
      <c r="M108" s="43"/>
      <c r="N108" s="43"/>
      <c r="O108" s="43"/>
    </row>
    <row r="109" customFormat="false" ht="15.75" hidden="false" customHeight="true" outlineLevel="0" collapsed="false">
      <c r="A109" s="31" t="s">
        <v>100</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154</v>
      </c>
      <c r="C111" s="19"/>
      <c r="D111" s="81" t="s">
        <v>1</v>
      </c>
      <c r="E111" s="19"/>
      <c r="F111" s="19" t="e">
        <f aca="false">#REF!*#REF!</f>
        <v>#REF!</v>
      </c>
      <c r="G111" s="19" t="e">
        <f aca="false">IF(#REF!&gt;=0,10*#REF!,0)</f>
        <v>#REF!</v>
      </c>
      <c r="H111" s="19"/>
      <c r="I111" s="40"/>
      <c r="J111" s="19"/>
      <c r="K111" s="28" t="n">
        <v>4</v>
      </c>
      <c r="L111" s="57" t="n">
        <f aca="false">K111/K117</f>
        <v>0.8</v>
      </c>
      <c r="M111" s="58" t="n">
        <f aca="false">VLOOKUP(D111,Q1:R9,2,0)</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38"/>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155</v>
      </c>
      <c r="C113" s="19"/>
      <c r="D113" s="81" t="s">
        <v>1</v>
      </c>
      <c r="E113" s="19"/>
      <c r="F113" s="19" t="e">
        <f aca="false">#REF!*#REF!</f>
        <v>#REF!</v>
      </c>
      <c r="G113" s="19" t="e">
        <f aca="false">IF(#REF!&gt;=0,10*#REF!,0)</f>
        <v>#REF!</v>
      </c>
      <c r="H113" s="19"/>
      <c r="I113" s="40"/>
      <c r="J113" s="19"/>
      <c r="K113" s="28" t="n">
        <v>4</v>
      </c>
      <c r="L113" s="57" t="n">
        <f aca="false">K113/K117</f>
        <v>0.8</v>
      </c>
      <c r="M113" s="58" t="n">
        <f aca="false">VLOOKUP(D113,Q1:R9,2,0)</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38"/>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156</v>
      </c>
      <c r="C115" s="19"/>
      <c r="D115" s="81" t="s">
        <v>1</v>
      </c>
      <c r="E115" s="19"/>
      <c r="F115" s="19" t="e">
        <f aca="false">#REF!*#REF!</f>
        <v>#REF!</v>
      </c>
      <c r="G115" s="19" t="e">
        <f aca="false">IF(#REF!&gt;=0,10*#REF!,0)</f>
        <v>#REF!</v>
      </c>
      <c r="H115" s="19"/>
      <c r="I115" s="40"/>
      <c r="J115" s="19"/>
      <c r="K115" s="28" t="n">
        <v>3</v>
      </c>
      <c r="L115" s="57" t="n">
        <f aca="false">K115/K117</f>
        <v>0.6</v>
      </c>
      <c r="M115" s="58" t="n">
        <f aca="false">VLOOKUP(D115,Q1:R9,2,0)</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4"/>
      <c r="E116" s="5"/>
      <c r="F116" s="5"/>
      <c r="G116" s="5"/>
      <c r="H116" s="5"/>
      <c r="I116" s="5"/>
      <c r="J116" s="5"/>
      <c r="K116" s="61"/>
      <c r="L116" s="61"/>
      <c r="M116" s="61"/>
      <c r="N116" s="62"/>
      <c r="O116" s="62"/>
    </row>
    <row r="117" customFormat="false" ht="24" hidden="false" customHeight="true" outlineLevel="0" collapsed="false">
      <c r="A117" s="63" t="s">
        <v>106</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157</v>
      </c>
      <c r="B1" s="1"/>
      <c r="C1" s="1"/>
    </row>
    <row r="2" customFormat="false" ht="15.75" hidden="false" customHeight="true" outlineLevel="0" collapsed="false">
      <c r="B2" s="60"/>
      <c r="C2" s="31" t="s">
        <v>158</v>
      </c>
    </row>
    <row r="3" customFormat="false" ht="24.75" hidden="false" customHeight="true" outlineLevel="0" collapsed="false">
      <c r="A3" s="82"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3" t="n">
        <v>1</v>
      </c>
      <c r="B4" s="84" t="s">
        <v>159</v>
      </c>
      <c r="C4" s="85" t="s">
        <v>160</v>
      </c>
    </row>
    <row r="5" customFormat="false" ht="38.25" hidden="false" customHeight="true" outlineLevel="0" collapsed="false">
      <c r="A5" s="83" t="n">
        <f aca="false">A4+1</f>
        <v>2</v>
      </c>
      <c r="B5" s="84" t="s">
        <v>161</v>
      </c>
      <c r="C5" s="85" t="s">
        <v>160</v>
      </c>
    </row>
    <row r="6" customFormat="false" ht="38.25" hidden="false" customHeight="true" outlineLevel="0" collapsed="false">
      <c r="A6" s="83" t="n">
        <f aca="false">A5+1</f>
        <v>3</v>
      </c>
      <c r="B6" s="84" t="s">
        <v>162</v>
      </c>
      <c r="C6" s="85" t="s">
        <v>163</v>
      </c>
    </row>
    <row r="7" customFormat="false" ht="38.25" hidden="false" customHeight="true" outlineLevel="0" collapsed="false">
      <c r="A7" s="83" t="n">
        <f aca="false">A6+1</f>
        <v>4</v>
      </c>
      <c r="B7" s="84" t="s">
        <v>164</v>
      </c>
      <c r="C7" s="85" t="s">
        <v>165</v>
      </c>
    </row>
    <row r="8" customFormat="false" ht="38.25" hidden="false" customHeight="true" outlineLevel="0" collapsed="false">
      <c r="A8" s="83" t="n">
        <f aca="false">A7+1</f>
        <v>5</v>
      </c>
      <c r="B8" s="84" t="s">
        <v>166</v>
      </c>
      <c r="C8" s="85" t="s">
        <v>165</v>
      </c>
    </row>
    <row r="9" customFormat="false" ht="12.75" hidden="false" customHeight="true" outlineLevel="0" collapsed="false">
      <c r="B9" s="51"/>
      <c r="C9" s="19"/>
    </row>
    <row r="10" customFormat="false" ht="24.75" hidden="false" customHeight="true" outlineLevel="0" collapsed="false">
      <c r="A10" s="82"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3" t="n">
        <f aca="false">A8+1</f>
        <v>6</v>
      </c>
      <c r="B11" s="84" t="s">
        <v>167</v>
      </c>
      <c r="C11" s="85" t="s">
        <v>165</v>
      </c>
    </row>
    <row r="12" customFormat="false" ht="51" hidden="false" customHeight="true" outlineLevel="0" collapsed="false">
      <c r="A12" s="83" t="n">
        <f aca="false">A11+1</f>
        <v>7</v>
      </c>
      <c r="B12" s="84" t="s">
        <v>168</v>
      </c>
      <c r="C12" s="85" t="s">
        <v>163</v>
      </c>
    </row>
    <row r="13" customFormat="false" ht="38.25" hidden="false" customHeight="true" outlineLevel="0" collapsed="false">
      <c r="A13" s="83" t="n">
        <f aca="false">A12+1</f>
        <v>8</v>
      </c>
      <c r="B13" s="84" t="s">
        <v>169</v>
      </c>
      <c r="C13" s="85" t="s">
        <v>165</v>
      </c>
    </row>
    <row r="14" customFormat="false" ht="12.75" hidden="false" customHeight="true" outlineLevel="0" collapsed="false">
      <c r="B14" s="51"/>
      <c r="C14" s="19"/>
    </row>
    <row r="15" customFormat="false" ht="24.75" hidden="false" customHeight="true" outlineLevel="0" collapsed="false">
      <c r="A15" s="82"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3" t="n">
        <f aca="false">A13+1</f>
        <v>9</v>
      </c>
      <c r="B16" s="84" t="s">
        <v>170</v>
      </c>
      <c r="C16" s="85" t="s">
        <v>171</v>
      </c>
    </row>
    <row r="17" customFormat="false" ht="51" hidden="false" customHeight="true" outlineLevel="0" collapsed="false">
      <c r="A17" s="83" t="n">
        <f aca="false">A16+1</f>
        <v>10</v>
      </c>
      <c r="B17" s="84" t="s">
        <v>172</v>
      </c>
      <c r="C17" s="85" t="s">
        <v>163</v>
      </c>
    </row>
    <row r="18" customFormat="false" ht="38.25" hidden="false" customHeight="true" outlineLevel="0" collapsed="false">
      <c r="A18" s="83" t="n">
        <f aca="false">A17+1</f>
        <v>11</v>
      </c>
      <c r="B18" s="84" t="s">
        <v>173</v>
      </c>
      <c r="C18" s="85" t="s">
        <v>165</v>
      </c>
    </row>
    <row r="19" customFormat="false" ht="51" hidden="false" customHeight="true" outlineLevel="0" collapsed="false">
      <c r="A19" s="83" t="n">
        <f aca="false">A18+1</f>
        <v>12</v>
      </c>
      <c r="B19" s="84" t="s">
        <v>174</v>
      </c>
      <c r="C19" s="85" t="s">
        <v>160</v>
      </c>
    </row>
    <row r="20" customFormat="false" ht="51" hidden="false" customHeight="true" outlineLevel="0" collapsed="false">
      <c r="A20" s="83" t="n">
        <f aca="false">A19+1</f>
        <v>13</v>
      </c>
      <c r="B20" s="84" t="s">
        <v>175</v>
      </c>
      <c r="C20" s="85" t="s">
        <v>165</v>
      </c>
    </row>
    <row r="21" customFormat="false" ht="38.25" hidden="false" customHeight="true" outlineLevel="0" collapsed="false">
      <c r="A21" s="83" t="n">
        <f aca="false">A20+1</f>
        <v>14</v>
      </c>
      <c r="B21" s="84" t="s">
        <v>176</v>
      </c>
      <c r="C21" s="85" t="s">
        <v>163</v>
      </c>
    </row>
    <row r="22" customFormat="false" ht="25.5" hidden="false" customHeight="true" outlineLevel="0" collapsed="false">
      <c r="A22" s="83" t="n">
        <f aca="false">A21+1</f>
        <v>15</v>
      </c>
      <c r="B22" s="84" t="s">
        <v>177</v>
      </c>
      <c r="C22" s="85" t="s">
        <v>171</v>
      </c>
    </row>
    <row r="23" customFormat="false" ht="25.5" hidden="false" customHeight="true" outlineLevel="0" collapsed="false">
      <c r="A23" s="83" t="n">
        <f aca="false">A22+1</f>
        <v>16</v>
      </c>
      <c r="B23" s="84" t="s">
        <v>178</v>
      </c>
      <c r="C23" s="85" t="s">
        <v>171</v>
      </c>
    </row>
    <row r="24" customFormat="false" ht="25.5" hidden="false" customHeight="true" outlineLevel="0" collapsed="false">
      <c r="A24" s="83" t="n">
        <f aca="false">A23+1</f>
        <v>17</v>
      </c>
      <c r="B24" s="84" t="s">
        <v>179</v>
      </c>
      <c r="C24" s="85" t="s">
        <v>180</v>
      </c>
    </row>
    <row r="25" customFormat="false" ht="12.75" hidden="false" customHeight="true" outlineLevel="0" collapsed="false">
      <c r="B25" s="51"/>
      <c r="C25" s="19"/>
    </row>
    <row r="26" customFormat="false" ht="24.75" hidden="false" customHeight="true" outlineLevel="0" collapsed="false">
      <c r="A26" s="82" t="s">
        <v>53</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3" t="n">
        <f aca="false">A24+1</f>
        <v>18</v>
      </c>
      <c r="B27" s="84" t="s">
        <v>181</v>
      </c>
      <c r="C27" s="85" t="s">
        <v>163</v>
      </c>
    </row>
    <row r="28" customFormat="false" ht="38.25" hidden="false" customHeight="true" outlineLevel="0" collapsed="false">
      <c r="A28" s="83" t="n">
        <f aca="false">A27+1</f>
        <v>19</v>
      </c>
      <c r="B28" s="84" t="s">
        <v>182</v>
      </c>
      <c r="C28" s="85" t="s">
        <v>163</v>
      </c>
    </row>
    <row r="29" customFormat="false" ht="51" hidden="false" customHeight="true" outlineLevel="0" collapsed="false">
      <c r="A29" s="83" t="n">
        <f aca="false">A28+1</f>
        <v>20</v>
      </c>
      <c r="B29" s="84" t="s">
        <v>183</v>
      </c>
      <c r="C29" s="85" t="s">
        <v>171</v>
      </c>
    </row>
    <row r="30" customFormat="false" ht="38.25" hidden="false" customHeight="true" outlineLevel="0" collapsed="false">
      <c r="A30" s="83" t="n">
        <f aca="false">A29+1</f>
        <v>21</v>
      </c>
      <c r="B30" s="84" t="s">
        <v>184</v>
      </c>
      <c r="C30" s="85" t="s">
        <v>163</v>
      </c>
    </row>
    <row r="31" customFormat="false" ht="12.75" hidden="false" customHeight="true" outlineLevel="0" collapsed="false">
      <c r="B31" s="51"/>
      <c r="C31" s="19"/>
    </row>
    <row r="32" customFormat="false" ht="24.75" hidden="false" customHeight="true" outlineLevel="0" collapsed="false">
      <c r="A32" s="82" t="s">
        <v>61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3" t="n">
        <f aca="false">A30+1</f>
        <v>22</v>
      </c>
      <c r="B33" s="84" t="s">
        <v>185</v>
      </c>
      <c r="C33" s="85" t="s">
        <v>163</v>
      </c>
    </row>
    <row r="34" customFormat="false" ht="51" hidden="false" customHeight="true" outlineLevel="0" collapsed="false">
      <c r="A34" s="83" t="n">
        <f aca="false">A33+1</f>
        <v>23</v>
      </c>
      <c r="B34" s="84" t="s">
        <v>186</v>
      </c>
      <c r="C34" s="85" t="s">
        <v>165</v>
      </c>
    </row>
    <row r="35" customFormat="false" ht="38.25" hidden="false" customHeight="true" outlineLevel="0" collapsed="false">
      <c r="A35" s="83" t="n">
        <f aca="false">A34+1</f>
        <v>24</v>
      </c>
      <c r="B35" s="84" t="s">
        <v>187</v>
      </c>
      <c r="C35" s="85" t="s">
        <v>180</v>
      </c>
    </row>
    <row r="36" customFormat="false" ht="12.75" hidden="false" customHeight="true" outlineLevel="0" collapsed="false">
      <c r="B36" s="51"/>
      <c r="C36" s="19"/>
    </row>
    <row r="37" customFormat="false" ht="24.75" hidden="false" customHeight="true" outlineLevel="0" collapsed="false">
      <c r="A37" s="82" t="s">
        <v>67</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3" t="n">
        <f aca="false">A35+1</f>
        <v>25</v>
      </c>
      <c r="B38" s="84" t="s">
        <v>188</v>
      </c>
      <c r="C38" s="85" t="s">
        <v>165</v>
      </c>
    </row>
    <row r="39" customFormat="false" ht="63.75" hidden="false" customHeight="true" outlineLevel="0" collapsed="false">
      <c r="A39" s="83" t="n">
        <f aca="false">A38+1</f>
        <v>26</v>
      </c>
      <c r="B39" s="84" t="s">
        <v>189</v>
      </c>
      <c r="C39" s="85" t="s">
        <v>171</v>
      </c>
    </row>
    <row r="40" customFormat="false" ht="38.25" hidden="false" customHeight="true" outlineLevel="0" collapsed="false">
      <c r="A40" s="83" t="n">
        <f aca="false">A39+1</f>
        <v>27</v>
      </c>
      <c r="B40" s="84" t="s">
        <v>190</v>
      </c>
      <c r="C40" s="85" t="s">
        <v>171</v>
      </c>
    </row>
    <row r="41" customFormat="false" ht="63.75" hidden="false" customHeight="true" outlineLevel="0" collapsed="false">
      <c r="A41" s="83" t="n">
        <f aca="false">A40+1</f>
        <v>28</v>
      </c>
      <c r="B41" s="84" t="s">
        <v>191</v>
      </c>
      <c r="C41" s="85" t="s">
        <v>165</v>
      </c>
    </row>
    <row r="42" customFormat="false" ht="38.25" hidden="false" customHeight="true" outlineLevel="0" collapsed="false">
      <c r="A42" s="83" t="n">
        <f aca="false">A41+1</f>
        <v>29</v>
      </c>
      <c r="B42" s="84" t="s">
        <v>192</v>
      </c>
      <c r="C42" s="85" t="s">
        <v>165</v>
      </c>
    </row>
    <row r="43" customFormat="false" ht="12.75" hidden="false" customHeight="true" outlineLevel="0" collapsed="false">
      <c r="B43" s="51"/>
      <c r="C43" s="19"/>
    </row>
    <row r="44" customFormat="false" ht="24.75" hidden="false" customHeight="true" outlineLevel="0" collapsed="false">
      <c r="A44" s="82" t="s">
        <v>76</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3" t="n">
        <f aca="false">A42+1</f>
        <v>30</v>
      </c>
      <c r="B45" s="84" t="s">
        <v>193</v>
      </c>
      <c r="C45" s="85" t="s">
        <v>163</v>
      </c>
    </row>
    <row r="46" customFormat="false" ht="38.25" hidden="false" customHeight="true" outlineLevel="0" collapsed="false">
      <c r="A46" s="83" t="n">
        <f aca="false">A45+1</f>
        <v>31</v>
      </c>
      <c r="B46" s="84" t="s">
        <v>194</v>
      </c>
      <c r="C46" s="85" t="s">
        <v>165</v>
      </c>
    </row>
    <row r="47" customFormat="false" ht="51" hidden="false" customHeight="true" outlineLevel="0" collapsed="false">
      <c r="A47" s="83" t="n">
        <f aca="false">A46+1</f>
        <v>32</v>
      </c>
      <c r="B47" s="84" t="s">
        <v>195</v>
      </c>
      <c r="C47" s="85" t="s">
        <v>165</v>
      </c>
    </row>
    <row r="48" customFormat="false" ht="25.5" hidden="false" customHeight="true" outlineLevel="0" collapsed="false">
      <c r="A48" s="83" t="n">
        <f aca="false">A47+1</f>
        <v>33</v>
      </c>
      <c r="B48" s="84" t="s">
        <v>196</v>
      </c>
      <c r="C48" s="85" t="s">
        <v>165</v>
      </c>
    </row>
    <row r="49" customFormat="false" ht="12.75" hidden="false" customHeight="true" outlineLevel="0" collapsed="false">
      <c r="B49" s="51"/>
      <c r="C49" s="19"/>
    </row>
    <row r="50" customFormat="false" ht="24.75" hidden="false" customHeight="true" outlineLevel="0" collapsed="false">
      <c r="A50" s="82" t="s">
        <v>83</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3" t="n">
        <f aca="false">A48+1</f>
        <v>34</v>
      </c>
      <c r="B51" s="84" t="s">
        <v>197</v>
      </c>
      <c r="C51" s="85" t="s">
        <v>160</v>
      </c>
    </row>
    <row r="52" customFormat="false" ht="38.25" hidden="false" customHeight="true" outlineLevel="0" collapsed="false">
      <c r="A52" s="83" t="n">
        <f aca="false">A51+1</f>
        <v>35</v>
      </c>
      <c r="B52" s="84" t="s">
        <v>198</v>
      </c>
      <c r="C52" s="85" t="s">
        <v>171</v>
      </c>
    </row>
    <row r="53" customFormat="false" ht="25.5" hidden="false" customHeight="true" outlineLevel="0" collapsed="false">
      <c r="A53" s="83" t="n">
        <f aca="false">A52+1</f>
        <v>36</v>
      </c>
      <c r="B53" s="84" t="s">
        <v>199</v>
      </c>
      <c r="C53" s="85" t="s">
        <v>163</v>
      </c>
    </row>
    <row r="54" customFormat="false" ht="38.25" hidden="false" customHeight="true" outlineLevel="0" collapsed="false">
      <c r="A54" s="83" t="n">
        <f aca="false">A53+1</f>
        <v>37</v>
      </c>
      <c r="B54" s="84" t="s">
        <v>200</v>
      </c>
      <c r="C54" s="85" t="s">
        <v>165</v>
      </c>
    </row>
    <row r="55" customFormat="false" ht="25.5" hidden="false" customHeight="true" outlineLevel="0" collapsed="false">
      <c r="A55" s="83" t="n">
        <f aca="false">A54+1</f>
        <v>38</v>
      </c>
      <c r="B55" s="84" t="s">
        <v>201</v>
      </c>
      <c r="C55" s="85" t="s">
        <v>165</v>
      </c>
    </row>
    <row r="56" customFormat="false" ht="12.75" hidden="false" customHeight="true" outlineLevel="0" collapsed="false">
      <c r="B56" s="51"/>
      <c r="C56" s="19"/>
    </row>
    <row r="57" customFormat="false" ht="24.75" hidden="false" customHeight="true" outlineLevel="0" collapsed="false">
      <c r="A57" s="82" t="s">
        <v>93</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3" t="n">
        <f aca="false">A55+1</f>
        <v>39</v>
      </c>
      <c r="B58" s="84" t="s">
        <v>202</v>
      </c>
      <c r="C58" s="85" t="s">
        <v>163</v>
      </c>
    </row>
    <row r="59" customFormat="false" ht="38.25" hidden="false" customHeight="true" outlineLevel="0" collapsed="false">
      <c r="A59" s="83" t="n">
        <f aca="false">A58+1</f>
        <v>40</v>
      </c>
      <c r="B59" s="84" t="s">
        <v>203</v>
      </c>
      <c r="C59" s="85" t="s">
        <v>165</v>
      </c>
    </row>
    <row r="60" customFormat="false" ht="51" hidden="false" customHeight="true" outlineLevel="0" collapsed="false">
      <c r="A60" s="83" t="n">
        <f aca="false">A59+1</f>
        <v>41</v>
      </c>
      <c r="B60" s="84" t="s">
        <v>204</v>
      </c>
      <c r="C60" s="85" t="s">
        <v>165</v>
      </c>
    </row>
    <row r="61" customFormat="false" ht="38.25" hidden="false" customHeight="true" outlineLevel="0" collapsed="false">
      <c r="A61" s="83" t="n">
        <f aca="false">A60+1</f>
        <v>42</v>
      </c>
      <c r="B61" s="84" t="s">
        <v>205</v>
      </c>
      <c r="C61" s="85" t="s">
        <v>171</v>
      </c>
    </row>
    <row r="62" customFormat="false" ht="12.75" hidden="false" customHeight="true" outlineLevel="0" collapsed="false">
      <c r="B62" s="51"/>
      <c r="C62" s="19"/>
    </row>
    <row r="63" customFormat="false" ht="24.75" hidden="false" customHeight="true" outlineLevel="0" collapsed="false">
      <c r="A63" s="82" t="s">
        <v>100</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3" t="n">
        <f aca="false">A61+1</f>
        <v>43</v>
      </c>
      <c r="B64" s="84" t="s">
        <v>206</v>
      </c>
      <c r="C64" s="85" t="s">
        <v>163</v>
      </c>
    </row>
    <row r="65" customFormat="false" ht="25.5" hidden="false" customHeight="true" outlineLevel="0" collapsed="false">
      <c r="A65" s="83" t="n">
        <f aca="false">A64+1</f>
        <v>44</v>
      </c>
      <c r="B65" s="84" t="s">
        <v>207</v>
      </c>
      <c r="C65" s="85" t="s">
        <v>165</v>
      </c>
    </row>
    <row r="66" customFormat="false" ht="51" hidden="false" customHeight="true" outlineLevel="0" collapsed="false">
      <c r="A66" s="83" t="n">
        <f aca="false">A65+1</f>
        <v>45</v>
      </c>
      <c r="B66" s="84" t="s">
        <v>208</v>
      </c>
      <c r="C66" s="85" t="s">
        <v>165</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6" t="s">
        <v>209</v>
      </c>
      <c r="B1" s="86" t="s">
        <v>210</v>
      </c>
      <c r="C1" s="87" t="s">
        <v>211</v>
      </c>
      <c r="D1" s="87"/>
      <c r="E1" s="87"/>
      <c r="F1" s="87"/>
    </row>
    <row r="2" customFormat="false" ht="12.75" hidden="false" customHeight="true" outlineLevel="0" collapsed="false">
      <c r="A2" s="88" t="n">
        <v>0</v>
      </c>
      <c r="B2" s="24" t="str">
        <f aca="false">""</f>
        <v/>
      </c>
    </row>
    <row r="3" customFormat="false" ht="12.75" hidden="false" customHeight="true" outlineLevel="0" collapsed="false">
      <c r="A3" s="88" t="n">
        <v>1</v>
      </c>
      <c r="B3" s="24" t="s">
        <v>212</v>
      </c>
      <c r="C3" s="89" t="s">
        <v>213</v>
      </c>
      <c r="D3" s="90" t="n">
        <f aca="false">A4</f>
        <v>29</v>
      </c>
    </row>
    <row r="4" customFormat="false" ht="12.75" hidden="false" customHeight="true" outlineLevel="0" collapsed="false">
      <c r="A4" s="88" t="n">
        <v>29</v>
      </c>
      <c r="B4" s="10" t="s">
        <v>6</v>
      </c>
      <c r="C4" s="10" t="s">
        <v>214</v>
      </c>
      <c r="D4" s="90" t="n">
        <f aca="false">A4</f>
        <v>29</v>
      </c>
      <c r="E4" s="91" t="s">
        <v>215</v>
      </c>
      <c r="F4" s="90" t="n">
        <f aca="false">A5</f>
        <v>49</v>
      </c>
    </row>
    <row r="5" customFormat="false" ht="12.75" hidden="false" customHeight="true" outlineLevel="0" collapsed="false">
      <c r="A5" s="88" t="n">
        <v>49</v>
      </c>
      <c r="B5" s="10" t="s">
        <v>7</v>
      </c>
      <c r="C5" s="10" t="s">
        <v>214</v>
      </c>
      <c r="D5" s="90" t="n">
        <f aca="false">A5</f>
        <v>49</v>
      </c>
      <c r="E5" s="91" t="s">
        <v>215</v>
      </c>
      <c r="F5" s="90" t="n">
        <f aca="false">A6</f>
        <v>69</v>
      </c>
    </row>
    <row r="6" customFormat="false" ht="12.75" hidden="false" customHeight="true" outlineLevel="0" collapsed="false">
      <c r="A6" s="88" t="n">
        <v>69</v>
      </c>
      <c r="B6" s="10" t="s">
        <v>11</v>
      </c>
      <c r="C6" s="10" t="s">
        <v>214</v>
      </c>
      <c r="D6" s="90" t="n">
        <f aca="false">A6</f>
        <v>69</v>
      </c>
      <c r="E6" s="91" t="s">
        <v>215</v>
      </c>
      <c r="F6" s="90" t="n">
        <f aca="false">A7</f>
        <v>89</v>
      </c>
    </row>
    <row r="7" customFormat="false" ht="12.75" hidden="false" customHeight="true" outlineLevel="0" collapsed="false">
      <c r="A7" s="88" t="n">
        <v>89</v>
      </c>
      <c r="B7" s="10" t="s">
        <v>12</v>
      </c>
      <c r="C7" s="89" t="s">
        <v>216</v>
      </c>
      <c r="D7" s="90"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2020-05-21T13:18:44Z</dcterms:modified>
  <cp:revision>2</cp:revision>
  <dc:subject/>
  <dc:title/>
</cp:coreProperties>
</file>