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hago\Desktop\single_cell_paper\wdr31_analysis\"/>
    </mc:Choice>
  </mc:AlternateContent>
  <xr:revisionPtr revIDLastSave="0" documentId="13_ncr:1_{47EEACED-EEAB-47B2-AB05-9E8E4F136053}" xr6:coauthVersionLast="45" xr6:coauthVersionMax="45" xr10:uidLastSave="{00000000-0000-0000-0000-000000000000}"/>
  <bookViews>
    <workbookView xWindow="1125" yWindow="1125" windowWidth="21600" windowHeight="12690" xr2:uid="{00000000-000D-0000-FFFF-FFFF00000000}"/>
  </bookViews>
  <sheets>
    <sheet name="Dye_assay" sheetId="1" r:id="rId1"/>
    <sheet name="Dye_assay_2" sheetId="2" r:id="rId2"/>
  </sheets>
  <calcPr calcId="181029"/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B9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G11" i="1"/>
  <c r="F11" i="1"/>
  <c r="E11" i="1"/>
  <c r="D11" i="1"/>
  <c r="C11" i="1"/>
  <c r="B11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D5" i="1"/>
  <c r="C5" i="1"/>
  <c r="B5" i="1"/>
  <c r="G4" i="1"/>
  <c r="F4" i="1"/>
  <c r="E4" i="1"/>
  <c r="D4" i="1"/>
</calcChain>
</file>

<file path=xl/sharedStrings.xml><?xml version="1.0" encoding="utf-8"?>
<sst xmlns="http://schemas.openxmlformats.org/spreadsheetml/2006/main" count="38" uniqueCount="24">
  <si>
    <t>Normal</t>
  </si>
  <si>
    <t>Partial</t>
  </si>
  <si>
    <t>Dyf Abnormal</t>
  </si>
  <si>
    <t>Head</t>
  </si>
  <si>
    <t>Tail</t>
  </si>
  <si>
    <t>Wild Type</t>
  </si>
  <si>
    <t>wdr-31(tm10423)</t>
  </si>
  <si>
    <t>wdr-31(syb1568)</t>
  </si>
  <si>
    <t>elmd-1</t>
  </si>
  <si>
    <t>rpi-2</t>
  </si>
  <si>
    <t>wdr-31 (tm10423); elmod-3</t>
  </si>
  <si>
    <t>wdr-31 (tm10423); elmod-3; Ex[ELMD-1(+)]</t>
  </si>
  <si>
    <t>elmd-1(syb630); rpi-2(ok1863)</t>
  </si>
  <si>
    <t>wdr-31(tm10423); elmd-1;rpi-2</t>
  </si>
  <si>
    <t>wdr-31(tm10423); elmd-1;rpi-2;Ex[ELMD-1(+)]</t>
  </si>
  <si>
    <t>wdr-31(syb1568); elmd-1;rpi-2</t>
  </si>
  <si>
    <t>wdr-31(syb1568); elmd-1;rpi-2;Ex[WDR-31(+)]</t>
  </si>
  <si>
    <t>wdr-31(2-138del)</t>
  </si>
  <si>
    <t>wdr-31(139-261del)</t>
  </si>
  <si>
    <t>wdr-31(261del)</t>
  </si>
  <si>
    <t>wdr-31(2-138del); elmd-1;rpi-2</t>
  </si>
  <si>
    <t>wdr-31(139-261del); elmd-1;rpi-2</t>
  </si>
  <si>
    <t>wdr-31(261del); elmd-1;rpi-2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</si>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</sst>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i/>
      <sz val="11"/>
      <color theme="1"/>
      <name val="Arial"/>
    </font>
    <font>
      <i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A12" sqref="A12"/>
    </sheetView>
  </sheetViews>
  <sheetFormatPr defaultColWidth="14.42578125" defaultRowHeight="15.75" customHeight="1" x14ac:dyDescent="0.2"/>
  <cols>
    <col min="1" max="1" width="39.5703125" customWidth="1"/>
  </cols>
  <sheetData>
    <row r="1" spans="1:7" x14ac:dyDescent="0.2">
      <c r="A1" s="1"/>
      <c r="B1" s="2"/>
      <c r="C1" s="1"/>
      <c r="D1" s="2"/>
      <c r="E1" s="1"/>
      <c r="F1" s="2"/>
      <c r="G1" s="1"/>
    </row>
    <row r="2" spans="1:7" x14ac:dyDescent="0.2">
      <c r="A2" s="1" t="s">
        <v>23</v>
      </c>
      <c r="B2" s="15" t="s">
        <v>0</v>
      </c>
      <c r="C2" s="16"/>
      <c r="D2" s="15" t="s">
        <v>1</v>
      </c>
      <c r="E2" s="16"/>
      <c r="F2" s="15" t="s">
        <v>2</v>
      </c>
      <c r="G2" s="16"/>
    </row>
    <row r="3" spans="1:7" x14ac:dyDescent="0.2">
      <c r="A3" s="1"/>
      <c r="B3" s="3" t="s">
        <v>3</v>
      </c>
      <c r="C3" s="4" t="s">
        <v>4</v>
      </c>
      <c r="D3" s="3" t="s">
        <v>3</v>
      </c>
      <c r="E3" s="4" t="s">
        <v>4</v>
      </c>
      <c r="F3" s="3" t="s">
        <v>3</v>
      </c>
      <c r="G3" s="4" t="s">
        <v>4</v>
      </c>
    </row>
    <row r="4" spans="1:7" x14ac:dyDescent="0.2">
      <c r="A4" s="5" t="s">
        <v>5</v>
      </c>
      <c r="B4" s="6">
        <v>38</v>
      </c>
      <c r="C4" s="7">
        <v>23</v>
      </c>
      <c r="D4" s="6">
        <f>1</f>
        <v>1</v>
      </c>
      <c r="E4" s="7">
        <f>0</f>
        <v>0</v>
      </c>
      <c r="F4" s="6">
        <f>0</f>
        <v>0</v>
      </c>
      <c r="G4" s="7">
        <f>0</f>
        <v>0</v>
      </c>
    </row>
    <row r="5" spans="1:7" x14ac:dyDescent="0.2">
      <c r="A5" s="8" t="s">
        <v>6</v>
      </c>
      <c r="B5" s="6">
        <f>8+15</f>
        <v>23</v>
      </c>
      <c r="C5" s="7">
        <f>5+9</f>
        <v>14</v>
      </c>
      <c r="D5" s="6">
        <f>2</f>
        <v>2</v>
      </c>
      <c r="E5" s="7">
        <v>0</v>
      </c>
      <c r="F5" s="6">
        <v>0</v>
      </c>
      <c r="G5" s="7">
        <v>0</v>
      </c>
    </row>
    <row r="6" spans="1:7" x14ac:dyDescent="0.2">
      <c r="A6" s="9" t="s">
        <v>7</v>
      </c>
      <c r="B6" s="6">
        <f>32</f>
        <v>32</v>
      </c>
      <c r="C6" s="7">
        <f>25</f>
        <v>25</v>
      </c>
      <c r="D6" s="6">
        <f>17</f>
        <v>17</v>
      </c>
      <c r="E6" s="7">
        <f>0</f>
        <v>0</v>
      </c>
      <c r="F6" s="6">
        <f>0</f>
        <v>0</v>
      </c>
      <c r="G6" s="7">
        <f>0</f>
        <v>0</v>
      </c>
    </row>
    <row r="7" spans="1:7" x14ac:dyDescent="0.2">
      <c r="A7" s="8" t="s">
        <v>8</v>
      </c>
      <c r="B7" s="6">
        <f>18</f>
        <v>18</v>
      </c>
      <c r="C7" s="7">
        <f>7</f>
        <v>7</v>
      </c>
      <c r="D7" s="6">
        <f>1</f>
        <v>1</v>
      </c>
      <c r="E7" s="7">
        <f>0</f>
        <v>0</v>
      </c>
      <c r="F7" s="6">
        <f>0</f>
        <v>0</v>
      </c>
      <c r="G7" s="7">
        <f>0</f>
        <v>0</v>
      </c>
    </row>
    <row r="8" spans="1:7" x14ac:dyDescent="0.2">
      <c r="A8" s="8" t="s">
        <v>9</v>
      </c>
      <c r="B8" s="6">
        <f>20+14</f>
        <v>34</v>
      </c>
      <c r="C8" s="7">
        <f>17+13</f>
        <v>30</v>
      </c>
      <c r="D8" s="6">
        <f>3+2</f>
        <v>5</v>
      </c>
      <c r="E8" s="7">
        <f>0</f>
        <v>0</v>
      </c>
      <c r="F8" s="6">
        <f>0</f>
        <v>0</v>
      </c>
      <c r="G8" s="7">
        <f>0</f>
        <v>0</v>
      </c>
    </row>
    <row r="9" spans="1:7" x14ac:dyDescent="0.2">
      <c r="A9" s="8" t="s">
        <v>10</v>
      </c>
      <c r="B9" s="6">
        <v>14</v>
      </c>
      <c r="C9" s="7">
        <v>32</v>
      </c>
      <c r="D9" s="6">
        <v>42</v>
      </c>
      <c r="E9" s="7">
        <v>18</v>
      </c>
      <c r="F9" s="6">
        <v>63</v>
      </c>
      <c r="G9" s="7">
        <v>26</v>
      </c>
    </row>
    <row r="10" spans="1:7" x14ac:dyDescent="0.2">
      <c r="A10" s="8" t="s">
        <v>11</v>
      </c>
      <c r="B10" s="6">
        <v>92</v>
      </c>
      <c r="C10" s="7">
        <v>77</v>
      </c>
      <c r="D10" s="6">
        <v>26</v>
      </c>
      <c r="E10" s="7">
        <v>9</v>
      </c>
      <c r="F10" s="6">
        <v>4</v>
      </c>
      <c r="G10" s="7">
        <v>4</v>
      </c>
    </row>
    <row r="11" spans="1:7" x14ac:dyDescent="0.2">
      <c r="A11" s="10" t="s">
        <v>12</v>
      </c>
      <c r="B11" s="6">
        <f>13+3+19+15</f>
        <v>50</v>
      </c>
      <c r="C11" s="7">
        <f>20+8+26+12</f>
        <v>66</v>
      </c>
      <c r="D11" s="6">
        <f>14+13+8+1</f>
        <v>36</v>
      </c>
      <c r="E11" s="7">
        <f>0+0</f>
        <v>0</v>
      </c>
      <c r="F11" s="6">
        <f>1+0</f>
        <v>1</v>
      </c>
      <c r="G11" s="7">
        <f>3+0</f>
        <v>3</v>
      </c>
    </row>
    <row r="12" spans="1:7" x14ac:dyDescent="0.2">
      <c r="A12" s="11" t="s">
        <v>13</v>
      </c>
      <c r="B12" s="6">
        <v>1</v>
      </c>
      <c r="C12" s="7">
        <v>0</v>
      </c>
      <c r="D12" s="6">
        <v>23</v>
      </c>
      <c r="E12" s="7">
        <v>0</v>
      </c>
      <c r="F12" s="6">
        <v>136</v>
      </c>
      <c r="G12" s="7">
        <v>110</v>
      </c>
    </row>
    <row r="13" spans="1:7" x14ac:dyDescent="0.2">
      <c r="A13" s="11" t="s">
        <v>14</v>
      </c>
      <c r="B13" s="6">
        <v>69</v>
      </c>
      <c r="C13" s="7">
        <v>139</v>
      </c>
      <c r="D13" s="6">
        <v>85</v>
      </c>
      <c r="E13" s="7">
        <v>1</v>
      </c>
      <c r="F13" s="6">
        <v>10</v>
      </c>
      <c r="G13" s="7">
        <v>1</v>
      </c>
    </row>
    <row r="14" spans="1:7" x14ac:dyDescent="0.2">
      <c r="A14" s="11" t="s">
        <v>15</v>
      </c>
      <c r="B14" s="6">
        <v>5</v>
      </c>
      <c r="C14" s="7">
        <v>2</v>
      </c>
      <c r="D14" s="6">
        <v>19</v>
      </c>
      <c r="E14" s="7">
        <v>0</v>
      </c>
      <c r="F14" s="6">
        <v>33</v>
      </c>
      <c r="G14" s="7">
        <v>49</v>
      </c>
    </row>
    <row r="15" spans="1:7" x14ac:dyDescent="0.2">
      <c r="A15" s="11" t="s">
        <v>16</v>
      </c>
      <c r="B15" s="6">
        <v>8</v>
      </c>
      <c r="C15" s="7">
        <v>38</v>
      </c>
      <c r="D15" s="6">
        <v>36</v>
      </c>
      <c r="E15" s="7">
        <v>1</v>
      </c>
      <c r="F15" s="6">
        <v>5</v>
      </c>
      <c r="G15" s="7">
        <v>0</v>
      </c>
    </row>
    <row r="16" spans="1:7" x14ac:dyDescent="0.2">
      <c r="A16" s="12"/>
      <c r="B16" s="13"/>
      <c r="C16" s="12"/>
      <c r="D16" s="13"/>
      <c r="E16" s="12"/>
      <c r="F16" s="13"/>
      <c r="G16" s="12"/>
    </row>
    <row r="17" spans="1:7" x14ac:dyDescent="0.2">
      <c r="A17" s="12"/>
      <c r="B17" s="13"/>
      <c r="C17" s="12"/>
      <c r="D17" s="13"/>
      <c r="E17" s="12"/>
      <c r="F17" s="13"/>
      <c r="G17" s="12"/>
    </row>
    <row r="18" spans="1:7" x14ac:dyDescent="0.2">
      <c r="A18" s="12"/>
      <c r="B18" s="13"/>
      <c r="C18" s="12"/>
      <c r="D18" s="13"/>
      <c r="E18" s="12"/>
      <c r="F18" s="13"/>
      <c r="G18" s="12"/>
    </row>
    <row r="19" spans="1:7" x14ac:dyDescent="0.2">
      <c r="A19" s="1"/>
      <c r="B19" s="2"/>
      <c r="C19" s="1"/>
      <c r="D19" s="2"/>
      <c r="E19" s="1"/>
      <c r="F19" s="2"/>
      <c r="G19" s="1"/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9C9A-8113-4071-9F79-2C4CEDC8B1B5}">
  <dimension ref="A1:G9"/>
  <sheetViews>
    <sheetView workbookViewId="0">
      <selection activeCell="H7" sqref="H7"/>
    </sheetView>
  </sheetViews>
  <sheetFormatPr defaultRowHeight="12.75" x14ac:dyDescent="0.2"/>
  <sheetData>
    <row r="1" spans="1:7" x14ac:dyDescent="0.2">
      <c r="A1" s="1"/>
      <c r="B1" s="15" t="s">
        <v>0</v>
      </c>
      <c r="C1" s="16"/>
      <c r="D1" s="15" t="s">
        <v>1</v>
      </c>
      <c r="E1" s="16"/>
      <c r="F1" s="15" t="s">
        <v>2</v>
      </c>
      <c r="G1" s="16"/>
    </row>
    <row r="2" spans="1:7" x14ac:dyDescent="0.2">
      <c r="A2" s="1"/>
      <c r="B2" s="3" t="s">
        <v>3</v>
      </c>
      <c r="C2" s="4" t="s">
        <v>4</v>
      </c>
      <c r="D2" s="3" t="s">
        <v>3</v>
      </c>
      <c r="E2" s="4" t="s">
        <v>4</v>
      </c>
      <c r="F2" s="3" t="s">
        <v>3</v>
      </c>
      <c r="G2" s="4" t="s">
        <v>4</v>
      </c>
    </row>
    <row r="3" spans="1:7" x14ac:dyDescent="0.2">
      <c r="A3" s="5" t="s">
        <v>5</v>
      </c>
      <c r="B3" s="6">
        <v>24</v>
      </c>
      <c r="C3" s="7">
        <v>24</v>
      </c>
      <c r="D3" s="6">
        <v>0</v>
      </c>
      <c r="E3" s="7">
        <v>0</v>
      </c>
      <c r="F3" s="6">
        <f>0</f>
        <v>0</v>
      </c>
      <c r="G3" s="7">
        <f>0</f>
        <v>0</v>
      </c>
    </row>
    <row r="4" spans="1:7" ht="42.75" x14ac:dyDescent="0.2">
      <c r="A4" s="8" t="s">
        <v>17</v>
      </c>
      <c r="B4" s="6">
        <f>23</f>
        <v>23</v>
      </c>
      <c r="C4" s="7">
        <f>15</f>
        <v>15</v>
      </c>
      <c r="D4" s="6">
        <f>5</f>
        <v>5</v>
      </c>
      <c r="E4" s="7">
        <f>0</f>
        <v>0</v>
      </c>
      <c r="F4" s="6">
        <f>0</f>
        <v>0</v>
      </c>
      <c r="G4" s="7">
        <f>0</f>
        <v>0</v>
      </c>
    </row>
    <row r="5" spans="1:7" ht="42.75" x14ac:dyDescent="0.2">
      <c r="A5" s="8" t="s">
        <v>18</v>
      </c>
      <c r="B5" s="6">
        <f>15</f>
        <v>15</v>
      </c>
      <c r="C5" s="7">
        <f>8</f>
        <v>8</v>
      </c>
      <c r="D5" s="6">
        <f>10</f>
        <v>10</v>
      </c>
      <c r="E5" s="7">
        <f>0</f>
        <v>0</v>
      </c>
      <c r="F5" s="6">
        <f>0</f>
        <v>0</v>
      </c>
      <c r="G5" s="7">
        <f>0</f>
        <v>0</v>
      </c>
    </row>
    <row r="6" spans="1:7" ht="42.75" x14ac:dyDescent="0.2">
      <c r="A6" s="8" t="s">
        <v>19</v>
      </c>
      <c r="B6" s="6">
        <v>13</v>
      </c>
      <c r="C6" s="7">
        <v>11</v>
      </c>
      <c r="D6" s="6">
        <v>0</v>
      </c>
      <c r="E6" s="7">
        <v>0</v>
      </c>
      <c r="F6" s="6">
        <v>0</v>
      </c>
      <c r="G6" s="7">
        <v>0</v>
      </c>
    </row>
    <row r="7" spans="1:7" ht="71.25" x14ac:dyDescent="0.2">
      <c r="A7" s="8" t="s">
        <v>20</v>
      </c>
      <c r="B7" s="6">
        <v>4</v>
      </c>
      <c r="C7" s="7">
        <v>0</v>
      </c>
      <c r="D7" s="6">
        <v>10</v>
      </c>
      <c r="E7" s="7">
        <v>0</v>
      </c>
      <c r="F7" s="6">
        <v>27</v>
      </c>
      <c r="G7" s="7">
        <v>36</v>
      </c>
    </row>
    <row r="8" spans="1:7" ht="71.25" x14ac:dyDescent="0.2">
      <c r="A8" s="8" t="s">
        <v>21</v>
      </c>
      <c r="B8" s="6">
        <v>1</v>
      </c>
      <c r="C8" s="14">
        <v>0</v>
      </c>
      <c r="D8" s="6">
        <v>5</v>
      </c>
      <c r="E8" s="14">
        <v>0</v>
      </c>
      <c r="F8" s="6">
        <v>74</v>
      </c>
      <c r="G8" s="14">
        <v>64</v>
      </c>
    </row>
    <row r="9" spans="1:7" ht="71.25" x14ac:dyDescent="0.2">
      <c r="A9" s="8" t="s">
        <v>22</v>
      </c>
      <c r="B9" s="6">
        <f>4+0+0+2</f>
        <v>6</v>
      </c>
      <c r="C9" s="7">
        <f>0+0+0+0</f>
        <v>0</v>
      </c>
      <c r="D9" s="6">
        <f>15+2+0+1</f>
        <v>18</v>
      </c>
      <c r="E9" s="7">
        <f>0+0+0+0</f>
        <v>0</v>
      </c>
      <c r="F9" s="6">
        <f>22+30+15+14</f>
        <v>81</v>
      </c>
      <c r="G9" s="7">
        <f>30+25+11+17</f>
        <v>83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Dye_assay</vt:lpstr>
      <vt:lpstr>Dye_assay_2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Mustafa pir</cp:lastModifiedBy>
  <dcterms:modified xsi:type="dcterms:W3CDTF">2020-08-19T21:12:18Z</dcterms:modified>
</cp:coreProperties>
</file>