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-30" yWindow="-15" windowWidth="7890" windowHeight="76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" i="1" l="1"/>
  <c r="G20" i="1" l="1"/>
  <c r="C31" i="1" l="1"/>
  <c r="G18" i="1" s="1"/>
</calcChain>
</file>

<file path=xl/sharedStrings.xml><?xml version="1.0" encoding="utf-8"?>
<sst xmlns="http://schemas.openxmlformats.org/spreadsheetml/2006/main" count="81" uniqueCount="69">
  <si>
    <t>Style</t>
  </si>
  <si>
    <t>OG</t>
  </si>
  <si>
    <t>FG</t>
  </si>
  <si>
    <t>Color</t>
  </si>
  <si>
    <t>Pitch Rate</t>
  </si>
  <si>
    <t>Yeast Date</t>
  </si>
  <si>
    <t>Generation</t>
  </si>
  <si>
    <t>Gravity</t>
  </si>
  <si>
    <t>Chocolate</t>
  </si>
  <si>
    <t>Source</t>
  </si>
  <si>
    <t>Adjustments</t>
  </si>
  <si>
    <t>None</t>
  </si>
  <si>
    <t>Addition</t>
  </si>
  <si>
    <t>Target Boil SG</t>
  </si>
  <si>
    <t>Target OG</t>
  </si>
  <si>
    <t>Target FG</t>
  </si>
  <si>
    <t>Starter</t>
  </si>
  <si>
    <t>Batch Name</t>
  </si>
  <si>
    <t>Grains:</t>
  </si>
  <si>
    <t>Type</t>
  </si>
  <si>
    <t>Mashed</t>
  </si>
  <si>
    <t>x</t>
  </si>
  <si>
    <t>Total:</t>
  </si>
  <si>
    <t>Water Temperature (F)</t>
  </si>
  <si>
    <t>Irish Moss (1 tsp)</t>
  </si>
  <si>
    <t>Yeast Nutrient (1 tsp)</t>
  </si>
  <si>
    <t>Calculated Water Temp (F)</t>
  </si>
  <si>
    <t>Actual Strike Water Volume (G)</t>
  </si>
  <si>
    <t>Calculated Strike Water Volume (G)</t>
  </si>
  <si>
    <t>Sparge Water</t>
  </si>
  <si>
    <t>Mash Water</t>
  </si>
  <si>
    <t>Temperature (F)</t>
  </si>
  <si>
    <t>Time Remaining (min)</t>
  </si>
  <si>
    <t>Boil:</t>
  </si>
  <si>
    <t>Mash Schedule</t>
  </si>
  <si>
    <t>Filtered</t>
  </si>
  <si>
    <t>Target IBU/GU</t>
  </si>
  <si>
    <t>Water Used (Gal)</t>
  </si>
  <si>
    <t>Batch #13</t>
  </si>
  <si>
    <t>Oatmeal Stout</t>
  </si>
  <si>
    <t>English Pale</t>
  </si>
  <si>
    <t>Oats</t>
  </si>
  <si>
    <t>Munich</t>
  </si>
  <si>
    <t>Roasted Barley</t>
  </si>
  <si>
    <t>60L</t>
  </si>
  <si>
    <t>Tetnang (1.6 oz)</t>
  </si>
  <si>
    <t>Tetnang (0.25 oz)</t>
  </si>
  <si>
    <t>Cluster (0.4 oz)</t>
  </si>
  <si>
    <t>Bottling</t>
  </si>
  <si>
    <t>2.1 v CO2</t>
  </si>
  <si>
    <t>97.19 gramps Corn Sugar</t>
  </si>
  <si>
    <t>Water/Grain Ratio (qts/lb)</t>
  </si>
  <si>
    <t>Grain Temperature (F)</t>
  </si>
  <si>
    <t>Mash Target Temperature (F)</t>
  </si>
  <si>
    <t>Date Brewed:</t>
  </si>
  <si>
    <t>Weight (lbs)</t>
  </si>
  <si>
    <t>DME (g)</t>
  </si>
  <si>
    <t>Corn Sugar (g)</t>
  </si>
  <si>
    <t>ABV (%)</t>
  </si>
  <si>
    <t>Boil Time (min)</t>
  </si>
  <si>
    <t>Target Boil Size (gal)</t>
  </si>
  <si>
    <t>Target Batch Size (gal)</t>
  </si>
  <si>
    <t>Starter size (L)</t>
  </si>
  <si>
    <t>Bitterness (IBU)</t>
  </si>
  <si>
    <t>Actual Efficiency (%)</t>
  </si>
  <si>
    <t>oatmeal stout, dunkelweizen, RIS, dry stout, blonde, cream ale 1, cream ale 2, cream ale 3, altbier1, altbier 2, goldenstrong, goldenstrong, oatmeal stout, RIS</t>
  </si>
  <si>
    <t>Final Volume (Gal)</t>
  </si>
  <si>
    <t>Volumes of CO2</t>
  </si>
  <si>
    <t>Yeast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</si>
</sst>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9" fontId="8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4" borderId="0" xfId="0" applyFill="1"/>
    <xf numFmtId="0" fontId="4" fillId="4" borderId="0" xfId="0" applyFont="1" applyFill="1"/>
    <xf numFmtId="0" fontId="3" fillId="4" borderId="0" xfId="0" applyFont="1" applyFill="1"/>
    <xf numFmtId="0" fontId="5" fillId="4" borderId="0" xfId="0" applyFont="1" applyFill="1"/>
    <xf numFmtId="0" fontId="0" fillId="0" borderId="0" xfId="0" applyFill="1" applyBorder="1"/>
    <xf numFmtId="0" fontId="3" fillId="0" borderId="0" xfId="0" applyFont="1" applyFill="1"/>
    <xf numFmtId="0" fontId="6" fillId="0" borderId="0" xfId="0" applyFont="1" applyFill="1" applyAlignment="1">
      <alignment horizontal="center"/>
    </xf>
    <xf numFmtId="15" fontId="6" fillId="0" borderId="0" xfId="0" applyNumberFormat="1" applyFont="1" applyFill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2" applyFont="1" applyFill="1" applyBorder="1" applyAlignment="1">
      <alignment horizontal="center"/>
    </xf>
    <xf numFmtId="0" fontId="6" fillId="0" borderId="0" xfId="1" applyFont="1" applyFill="1" applyBorder="1" applyAlignment="1">
      <alignment horizontal="center"/>
    </xf>
    <xf numFmtId="0" fontId="6" fillId="0" borderId="0" xfId="0" applyNumberFormat="1" applyFont="1" applyFill="1" applyAlignment="1">
      <alignment horizontal="center"/>
    </xf>
    <xf numFmtId="0" fontId="0" fillId="0" borderId="0" xfId="0" applyFont="1" applyBorder="1"/>
    <xf numFmtId="0" fontId="5" fillId="4" borderId="2" xfId="0" applyFont="1" applyFill="1" applyBorder="1"/>
    <xf numFmtId="0" fontId="4" fillId="4" borderId="0" xfId="0" applyFont="1" applyFill="1" applyAlignment="1">
      <alignment horizontal="center"/>
    </xf>
    <xf numFmtId="15" fontId="4" fillId="4" borderId="0" xfId="0" applyNumberFormat="1" applyFont="1" applyFill="1" applyAlignment="1">
      <alignment horizontal="center"/>
    </xf>
    <xf numFmtId="2" fontId="0" fillId="0" borderId="0" xfId="3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2" fontId="7" fillId="3" borderId="1" xfId="2" applyNumberFormat="1" applyFont="1" applyAlignment="1">
      <alignment horizontal="center"/>
    </xf>
    <xf numFmtId="164" fontId="7" fillId="3" borderId="1" xfId="2" applyNumberFormat="1" applyFont="1" applyAlignment="1">
      <alignment horizontal="center"/>
    </xf>
  </cellXfs>
  <cellStyles count="4">
    <cellStyle name="Calculation" xfId="2" builtinId="22"/>
    <cellStyle name="Input" xfId="1" builtinId="20"/>
    <cellStyle name="Normal" xfId="0" builtinId="0"/>
    <cellStyle name="Percent" xfId="3" builtinId="5"/>
  </cellStyles>
  <dxfs count="1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21:D30" totalsRowShown="0" dataDxfId="10">
  <autoFilter ref="B21:D30"/>
  <tableColumns count="3">
    <tableColumn id="1" name="Type" dataDxfId="9"/>
    <tableColumn id="2" name="Weight (lbs)" dataDxfId="8"/>
    <tableColumn id="3" name="Mashed" dataDxfId="7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34:D43" totalsRowShown="0" headerRowDxfId="6" dataDxfId="5">
  <autoFilter ref="B34:D43"/>
  <tableColumns count="3">
    <tableColumn id="1" name="Time Remaining (min)" dataDxfId="4"/>
    <tableColumn id="2" name="Addition" dataDxfId="3"/>
    <tableColumn id="3" name="Gravity" dataDxfId="2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F31:G35" totalsRowShown="0">
  <autoFilter ref="F31:G35"/>
  <tableColumns count="2">
    <tableColumn id="1" name="Time Remaining (min)" dataDxfId="1"/>
    <tableColumn id="2" name="Temperature (F)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topLeftCell="A8" zoomScaleNormal="100" workbookViewId="0">
      <selection activeCell="L28" sqref="L28"/>
    </sheetView>
  </sheetViews>
  <sheetFormatPr defaultRowHeight="15" x14ac:dyDescent="0.25"/>
  <cols>
    <col min="1" max="1" width="2.5703125" style="6" customWidth="1"/>
    <col min="2" max="2" width="20.42578125" customWidth="1"/>
    <col min="3" max="3" width="20.5703125" bestFit="1" customWidth="1"/>
    <col min="4" max="4" width="10.28515625" customWidth="1"/>
    <col min="5" max="5" width="10" bestFit="1" customWidth="1"/>
    <col min="6" max="6" width="32.7109375" customWidth="1"/>
    <col min="7" max="7" width="14.7109375" customWidth="1"/>
    <col min="8" max="8" width="9.140625" customWidth="1"/>
  </cols>
  <sheetData>
    <row r="1" spans="2:7" s="6" customFormat="1" x14ac:dyDescent="0.25"/>
    <row r="2" spans="2:7" s="6" customFormat="1" ht="21" x14ac:dyDescent="0.35">
      <c r="B2" s="9" t="s">
        <v>17</v>
      </c>
      <c r="C2" s="22" t="s">
        <v>38</v>
      </c>
      <c r="D2" s="10"/>
      <c r="E2" s="10"/>
      <c r="F2" s="9" t="s">
        <v>54</v>
      </c>
      <c r="G2" s="23">
        <v>42356</v>
      </c>
    </row>
    <row r="3" spans="2:7" x14ac:dyDescent="0.25">
      <c r="B3" s="1" t="s">
        <v>0</v>
      </c>
      <c r="C3" s="7" t="s">
        <v>39</v>
      </c>
      <c r="F3" t="s">
        <v>1</v>
      </c>
      <c r="G3" s="7">
        <v>1.05</v>
      </c>
    </row>
    <row r="4" spans="2:7" x14ac:dyDescent="0.25">
      <c r="B4" s="1" t="s">
        <v>61</v>
      </c>
      <c r="C4" s="7">
        <v>5.5</v>
      </c>
      <c r="F4" t="s">
        <v>2</v>
      </c>
      <c r="G4" s="7">
        <v>1.016</v>
      </c>
    </row>
    <row r="5" spans="2:7" x14ac:dyDescent="0.25">
      <c r="B5" s="1" t="s">
        <v>60</v>
      </c>
      <c r="C5" s="7">
        <v>6.5</v>
      </c>
      <c r="F5" s="1" t="s">
        <v>58</v>
      </c>
      <c r="G5" s="24">
        <f>((76.08*(G3-G4)/(1.775-G3))*(G4/0.794))</f>
        <v>4.5654608182055112</v>
      </c>
    </row>
    <row r="6" spans="2:7" x14ac:dyDescent="0.25">
      <c r="B6" s="1" t="s">
        <v>59</v>
      </c>
      <c r="C6" s="7">
        <v>90</v>
      </c>
      <c r="F6" s="1" t="s">
        <v>63</v>
      </c>
      <c r="G6" s="7">
        <v>26.4</v>
      </c>
    </row>
    <row r="7" spans="2:7" x14ac:dyDescent="0.25">
      <c r="B7" s="1" t="s">
        <v>13</v>
      </c>
      <c r="C7" s="7">
        <v>1.0469999999999999</v>
      </c>
      <c r="F7" s="1" t="s">
        <v>3</v>
      </c>
      <c r="G7" s="7">
        <v>32.299999999999997</v>
      </c>
    </row>
    <row r="8" spans="2:7" x14ac:dyDescent="0.25">
      <c r="B8" s="1" t="s">
        <v>14</v>
      </c>
      <c r="C8" s="7">
        <v>1.054</v>
      </c>
      <c r="F8" s="1" t="s">
        <v>36</v>
      </c>
      <c r="G8" s="7">
        <v>0.49</v>
      </c>
    </row>
    <row r="9" spans="2:7" x14ac:dyDescent="0.25">
      <c r="B9" s="1" t="s">
        <v>15</v>
      </c>
      <c r="C9" s="7">
        <v>1.016</v>
      </c>
      <c r="F9" s="1" t="s">
        <v>64</v>
      </c>
      <c r="G9" s="25">
        <v>75</v>
      </c>
    </row>
    <row r="11" spans="2:7" s="6" customFormat="1" ht="15.75" x14ac:dyDescent="0.25">
      <c r="B11" s="11" t="s">
        <v>16</v>
      </c>
      <c r="C11" s="10"/>
      <c r="D11" s="10"/>
      <c r="E11" s="13"/>
      <c r="F11" s="11" t="s">
        <v>30</v>
      </c>
      <c r="G11" s="8"/>
    </row>
    <row r="12" spans="2:7" x14ac:dyDescent="0.25">
      <c r="B12" t="s">
        <v>68</v>
      </c>
      <c r="F12" s="4" t="s">
        <v>9</v>
      </c>
      <c r="G12" s="14" t="s">
        <v>35</v>
      </c>
    </row>
    <row r="13" spans="2:7" x14ac:dyDescent="0.25">
      <c r="B13" s="2" t="s">
        <v>4</v>
      </c>
      <c r="C13" s="17">
        <v>0.75</v>
      </c>
      <c r="F13" s="4" t="s">
        <v>10</v>
      </c>
      <c r="G13" s="14" t="s">
        <v>11</v>
      </c>
    </row>
    <row r="14" spans="2:7" x14ac:dyDescent="0.25">
      <c r="B14" s="2" t="s">
        <v>5</v>
      </c>
      <c r="C14" s="15">
        <v>42156</v>
      </c>
      <c r="G14" s="14"/>
    </row>
    <row r="15" spans="2:7" x14ac:dyDescent="0.25">
      <c r="B15" s="2" t="s">
        <v>6</v>
      </c>
      <c r="C15" s="19">
        <v>1</v>
      </c>
      <c r="F15" s="5" t="s">
        <v>51</v>
      </c>
      <c r="G15" s="14">
        <v>1.25</v>
      </c>
    </row>
    <row r="16" spans="2:7" x14ac:dyDescent="0.25">
      <c r="B16" s="2" t="s">
        <v>62</v>
      </c>
      <c r="C16" s="19">
        <v>1.5</v>
      </c>
      <c r="F16" s="5" t="s">
        <v>52</v>
      </c>
      <c r="G16" s="14">
        <v>70</v>
      </c>
    </row>
    <row r="17" spans="2:8" x14ac:dyDescent="0.25">
      <c r="B17" s="2" t="s">
        <v>7</v>
      </c>
      <c r="C17" s="19">
        <v>1.036</v>
      </c>
      <c r="F17" s="5" t="s">
        <v>53</v>
      </c>
      <c r="G17" s="18">
        <v>154</v>
      </c>
    </row>
    <row r="18" spans="2:8" x14ac:dyDescent="0.25">
      <c r="B18" s="2" t="s">
        <v>56</v>
      </c>
      <c r="C18" s="19">
        <v>148</v>
      </c>
      <c r="F18" s="5" t="s">
        <v>28</v>
      </c>
      <c r="G18" s="26">
        <f>(G15*C31)/4</f>
        <v>3.6875</v>
      </c>
    </row>
    <row r="19" spans="2:8" x14ac:dyDescent="0.25">
      <c r="C19" s="7"/>
      <c r="F19" s="5" t="s">
        <v>27</v>
      </c>
      <c r="G19" s="14">
        <v>4</v>
      </c>
    </row>
    <row r="20" spans="2:8" ht="15.75" x14ac:dyDescent="0.25">
      <c r="B20" s="21" t="s">
        <v>18</v>
      </c>
      <c r="F20" s="5" t="s">
        <v>26</v>
      </c>
      <c r="G20" s="27">
        <f>(0.2/G15)*(G17-G16)+G17</f>
        <v>167.44</v>
      </c>
    </row>
    <row r="21" spans="2:8" x14ac:dyDescent="0.25">
      <c r="B21" t="s">
        <v>19</v>
      </c>
      <c r="C21" t="s">
        <v>55</v>
      </c>
      <c r="D21" t="s">
        <v>20</v>
      </c>
      <c r="F21" s="12"/>
      <c r="G21" s="7"/>
      <c r="H21" s="5"/>
    </row>
    <row r="22" spans="2:8" ht="15.75" x14ac:dyDescent="0.25">
      <c r="B22" s="7" t="s">
        <v>40</v>
      </c>
      <c r="C22" s="7">
        <v>8.5</v>
      </c>
      <c r="D22" s="7" t="s">
        <v>21</v>
      </c>
      <c r="F22" s="11" t="s">
        <v>29</v>
      </c>
      <c r="G22" s="8"/>
    </row>
    <row r="23" spans="2:8" x14ac:dyDescent="0.25">
      <c r="B23" s="7" t="s">
        <v>41</v>
      </c>
      <c r="C23" s="7">
        <v>1</v>
      </c>
      <c r="D23" s="7" t="s">
        <v>21</v>
      </c>
      <c r="F23" s="6" t="s">
        <v>9</v>
      </c>
      <c r="G23" s="7" t="s">
        <v>35</v>
      </c>
    </row>
    <row r="24" spans="2:8" x14ac:dyDescent="0.25">
      <c r="B24" s="7" t="s">
        <v>42</v>
      </c>
      <c r="C24" s="7">
        <v>0.9</v>
      </c>
      <c r="D24" s="7" t="s">
        <v>21</v>
      </c>
      <c r="F24" s="6" t="s">
        <v>10</v>
      </c>
      <c r="G24" s="7" t="s">
        <v>11</v>
      </c>
    </row>
    <row r="25" spans="2:8" x14ac:dyDescent="0.25">
      <c r="B25" s="7" t="s">
        <v>43</v>
      </c>
      <c r="C25" s="7">
        <v>0.5</v>
      </c>
      <c r="D25" s="7" t="s">
        <v>21</v>
      </c>
    </row>
    <row r="26" spans="2:8" x14ac:dyDescent="0.25">
      <c r="B26" s="7" t="s">
        <v>8</v>
      </c>
      <c r="C26" s="7">
        <v>0.5</v>
      </c>
      <c r="D26" s="7" t="s">
        <v>21</v>
      </c>
      <c r="F26" s="5" t="s">
        <v>37</v>
      </c>
      <c r="G26" s="7">
        <v>5</v>
      </c>
    </row>
    <row r="27" spans="2:8" x14ac:dyDescent="0.25">
      <c r="B27" s="7" t="s">
        <v>44</v>
      </c>
      <c r="C27" s="7">
        <v>0.4</v>
      </c>
      <c r="D27" s="7" t="s">
        <v>21</v>
      </c>
      <c r="F27" t="s">
        <v>23</v>
      </c>
      <c r="G27" s="7">
        <v>170</v>
      </c>
    </row>
    <row r="28" spans="2:8" x14ac:dyDescent="0.25">
      <c r="B28" s="7"/>
      <c r="C28" s="7"/>
      <c r="D28" s="7"/>
      <c r="G28" s="7"/>
    </row>
    <row r="29" spans="2:8" x14ac:dyDescent="0.25">
      <c r="B29" s="7"/>
      <c r="C29" s="7"/>
      <c r="D29" s="16"/>
      <c r="G29" s="7"/>
    </row>
    <row r="30" spans="2:8" ht="15.75" x14ac:dyDescent="0.25">
      <c r="B30" s="7"/>
      <c r="C30" s="7"/>
      <c r="D30" s="16"/>
      <c r="F30" s="21" t="s">
        <v>34</v>
      </c>
      <c r="G30" s="7"/>
    </row>
    <row r="31" spans="2:8" x14ac:dyDescent="0.25">
      <c r="B31" s="20" t="s">
        <v>22</v>
      </c>
      <c r="C31" s="20">
        <f>SUM(C22:C30)</f>
        <v>11.8</v>
      </c>
      <c r="F31" t="s">
        <v>32</v>
      </c>
      <c r="G31" s="7" t="s">
        <v>31</v>
      </c>
    </row>
    <row r="32" spans="2:8" x14ac:dyDescent="0.25">
      <c r="F32" s="7">
        <v>90</v>
      </c>
      <c r="G32" s="7">
        <v>153</v>
      </c>
    </row>
    <row r="33" spans="2:8" ht="15.75" x14ac:dyDescent="0.25">
      <c r="B33" s="21" t="s">
        <v>33</v>
      </c>
      <c r="C33" s="3"/>
      <c r="F33" s="7">
        <v>0</v>
      </c>
      <c r="G33" s="7">
        <v>151</v>
      </c>
    </row>
    <row r="34" spans="2:8" x14ac:dyDescent="0.25">
      <c r="B34" s="7" t="s">
        <v>32</v>
      </c>
      <c r="C34" s="7" t="s">
        <v>12</v>
      </c>
      <c r="D34" s="7" t="s">
        <v>7</v>
      </c>
      <c r="F34" s="7"/>
      <c r="G34" s="7"/>
    </row>
    <row r="35" spans="2:8" x14ac:dyDescent="0.25">
      <c r="B35" s="7">
        <v>60</v>
      </c>
      <c r="C35" s="7" t="s">
        <v>45</v>
      </c>
      <c r="D35" s="7">
        <v>1.052</v>
      </c>
      <c r="F35" s="7"/>
      <c r="G35" s="7"/>
    </row>
    <row r="36" spans="2:8" x14ac:dyDescent="0.25">
      <c r="B36" s="7">
        <v>30</v>
      </c>
      <c r="C36" s="7" t="s">
        <v>46</v>
      </c>
      <c r="D36" s="7">
        <v>1.0549999999999999</v>
      </c>
    </row>
    <row r="37" spans="2:8" ht="15.75" x14ac:dyDescent="0.25">
      <c r="B37" s="7">
        <v>30</v>
      </c>
      <c r="C37" s="7" t="s">
        <v>47</v>
      </c>
      <c r="D37" s="7">
        <v>1.0549999999999999</v>
      </c>
      <c r="F37" s="11" t="s">
        <v>48</v>
      </c>
      <c r="G37" s="8"/>
    </row>
    <row r="38" spans="2:8" x14ac:dyDescent="0.25">
      <c r="B38" s="7">
        <v>20</v>
      </c>
      <c r="C38" s="7" t="s">
        <v>24</v>
      </c>
      <c r="D38" s="7">
        <v>1.0549999999999999</v>
      </c>
      <c r="F38" s="6" t="s">
        <v>66</v>
      </c>
      <c r="H38" s="5"/>
    </row>
    <row r="39" spans="2:8" x14ac:dyDescent="0.25">
      <c r="B39" s="7">
        <v>20</v>
      </c>
      <c r="C39" s="7" t="s">
        <v>25</v>
      </c>
      <c r="D39" s="7">
        <v>1.0549999999999999</v>
      </c>
      <c r="F39" s="6" t="s">
        <v>67</v>
      </c>
      <c r="H39" s="5"/>
    </row>
    <row r="40" spans="2:8" x14ac:dyDescent="0.25">
      <c r="B40" s="7"/>
      <c r="C40" s="7"/>
      <c r="D40" s="7"/>
      <c r="F40" s="6" t="s">
        <v>57</v>
      </c>
      <c r="G40" s="7">
        <v>97</v>
      </c>
      <c r="H40" s="5"/>
    </row>
    <row r="41" spans="2:8" x14ac:dyDescent="0.25">
      <c r="B41" s="7"/>
      <c r="C41" s="7"/>
      <c r="D41" s="7"/>
    </row>
    <row r="42" spans="2:8" x14ac:dyDescent="0.25">
      <c r="B42" s="7"/>
      <c r="C42" s="7"/>
      <c r="D42" s="7"/>
    </row>
    <row r="43" spans="2:8" x14ac:dyDescent="0.25">
      <c r="B43" s="7"/>
      <c r="C43" s="7"/>
      <c r="D43" s="7"/>
    </row>
    <row r="44" spans="2:8" x14ac:dyDescent="0.25">
      <c r="B44" s="6" t="s">
        <v>65</v>
      </c>
    </row>
    <row r="46" spans="2:8" x14ac:dyDescent="0.25">
      <c r="F46" s="5"/>
      <c r="G46" s="5"/>
    </row>
    <row r="47" spans="2:8" x14ac:dyDescent="0.25">
      <c r="F47" s="5"/>
      <c r="G47" s="5"/>
    </row>
  </sheetData>
  <pageMargins left="0.7" right="0.7" top="0.75" bottom="0.75" header="0.3" footer="0.3"/>
  <pageSetup scale="75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48</v>
      </c>
    </row>
    <row r="3" spans="1:1" x14ac:dyDescent="0.25">
      <c r="A3" t="s">
        <v>49</v>
      </c>
    </row>
    <row r="4" spans="1:1" x14ac:dyDescent="0.25">
      <c r="A4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Eli Lilly and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C176616</dc:creator>
  <cp:lastModifiedBy>C176616</cp:lastModifiedBy>
  <cp:lastPrinted>2016-02-08T14:25:36Z</cp:lastPrinted>
  <dcterms:created xsi:type="dcterms:W3CDTF">2016-01-08T19:53:56Z</dcterms:created>
  <dcterms:modified xsi:type="dcterms:W3CDTF">2016-03-09T18:32:27Z</dcterms:modified>
</cp:coreProperties>
</file>