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[DEBA]\Project-KTXForecasting\Result\"/>
    </mc:Choice>
  </mc:AlternateContent>
  <xr:revisionPtr revIDLastSave="0" documentId="13_ncr:1_{A304DCB2-A21E-49F1-A1B4-8C230718D389}" xr6:coauthVersionLast="47" xr6:coauthVersionMax="47" xr10:uidLastSave="{00000000-0000-0000-0000-000000000000}"/>
  <bookViews>
    <workbookView xWindow="-98" yWindow="-98" windowWidth="24196" windowHeight="14476" firstSheet="1" activeTab="7" xr2:uid="{AC808E02-6729-4071-B5AC-204983E17A37}"/>
  </bookViews>
  <sheets>
    <sheet name="진행내용" sheetId="6" r:id="rId1"/>
    <sheet name="변수처리" sheetId="5" r:id="rId2"/>
    <sheet name="기초통계" sheetId="4" r:id="rId3"/>
    <sheet name="기초통계시각화1" sheetId="17" r:id="rId4"/>
    <sheet name="기초통계시각화2" sheetId="18" r:id="rId5"/>
    <sheet name="독립변수" sheetId="1" r:id="rId6"/>
    <sheet name="BaggingBoosting" sheetId="2" r:id="rId7"/>
    <sheet name="알고리즘요약" sheetId="8" r:id="rId8"/>
    <sheet name="ResultOpt" sheetId="16" r:id="rId9"/>
    <sheet name="예측과정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6" l="1"/>
  <c r="M1" i="16"/>
  <c r="O1" i="16"/>
  <c r="P1" i="16"/>
  <c r="Q1" i="16"/>
  <c r="R1" i="16"/>
  <c r="M2" i="16"/>
  <c r="N2" i="16"/>
  <c r="O2" i="16"/>
  <c r="P2" i="16"/>
  <c r="S2" i="16" s="1"/>
  <c r="Q2" i="16"/>
  <c r="R2" i="16"/>
  <c r="M3" i="16"/>
  <c r="N3" i="16"/>
  <c r="O3" i="16"/>
  <c r="P3" i="16"/>
  <c r="Q3" i="16"/>
  <c r="R3" i="16"/>
  <c r="M4" i="16"/>
  <c r="N4" i="16"/>
  <c r="O4" i="16"/>
  <c r="P4" i="16"/>
  <c r="S4" i="16" s="1"/>
  <c r="Q4" i="16"/>
  <c r="R4" i="16"/>
  <c r="M5" i="16"/>
  <c r="N5" i="16"/>
  <c r="O5" i="16"/>
  <c r="P5" i="16"/>
  <c r="Q5" i="16"/>
  <c r="R5" i="16"/>
  <c r="S5" i="16" s="1"/>
  <c r="M6" i="16"/>
  <c r="N6" i="16"/>
  <c r="O6" i="16"/>
  <c r="P6" i="16"/>
  <c r="Q6" i="16"/>
  <c r="R6" i="16"/>
  <c r="M7" i="16"/>
  <c r="N7" i="16"/>
  <c r="O7" i="16"/>
  <c r="P7" i="16"/>
  <c r="Q7" i="16"/>
  <c r="R7" i="16"/>
  <c r="M8" i="16"/>
  <c r="N8" i="16"/>
  <c r="O8" i="16"/>
  <c r="P8" i="16"/>
  <c r="S8" i="16" s="1"/>
  <c r="Q8" i="16"/>
  <c r="R8" i="16"/>
  <c r="M9" i="16"/>
  <c r="N9" i="16"/>
  <c r="O9" i="16"/>
  <c r="P9" i="16"/>
  <c r="S9" i="16" s="1"/>
  <c r="Q9" i="16"/>
  <c r="R9" i="16"/>
  <c r="M10" i="16"/>
  <c r="N10" i="16"/>
  <c r="O10" i="16"/>
  <c r="P10" i="16"/>
  <c r="Q10" i="16"/>
  <c r="R10" i="16"/>
  <c r="M11" i="16"/>
  <c r="N11" i="16"/>
  <c r="O11" i="16"/>
  <c r="P11" i="16"/>
  <c r="Q11" i="16"/>
  <c r="R11" i="16"/>
  <c r="M12" i="16"/>
  <c r="N12" i="16"/>
  <c r="O12" i="16"/>
  <c r="P12" i="16"/>
  <c r="Q12" i="16"/>
  <c r="S12" i="16" s="1"/>
  <c r="R12" i="16"/>
  <c r="M13" i="16"/>
  <c r="N13" i="16"/>
  <c r="O13" i="16"/>
  <c r="P13" i="16"/>
  <c r="Q13" i="16"/>
  <c r="R13" i="16"/>
  <c r="M14" i="16"/>
  <c r="N14" i="16"/>
  <c r="O14" i="16"/>
  <c r="P14" i="16"/>
  <c r="S14" i="16" s="1"/>
  <c r="Q14" i="16"/>
  <c r="R14" i="16"/>
  <c r="M15" i="16"/>
  <c r="N15" i="16"/>
  <c r="O15" i="16"/>
  <c r="P15" i="16"/>
  <c r="S15" i="16" s="1"/>
  <c r="Q15" i="16"/>
  <c r="R15" i="16"/>
  <c r="M16" i="16"/>
  <c r="N16" i="16"/>
  <c r="O16" i="16"/>
  <c r="P16" i="16"/>
  <c r="S16" i="16" s="1"/>
  <c r="Q16" i="16"/>
  <c r="R16" i="16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" i="16"/>
  <c r="S10" i="16" l="1"/>
  <c r="S6" i="16"/>
  <c r="S13" i="16"/>
  <c r="S7" i="16"/>
  <c r="S11" i="16"/>
</calcChain>
</file>

<file path=xl/sharedStrings.xml><?xml version="1.0" encoding="utf-8"?>
<sst xmlns="http://schemas.openxmlformats.org/spreadsheetml/2006/main" count="456" uniqueCount="240">
  <si>
    <t>전체주중주말</t>
  </si>
  <si>
    <t>주운행선</t>
  </si>
  <si>
    <t>운행년월</t>
  </si>
  <si>
    <t>일수</t>
  </si>
  <si>
    <t>주말수</t>
  </si>
  <si>
    <t>주중수</t>
  </si>
  <si>
    <t>공휴일수</t>
  </si>
  <si>
    <t>명절수</t>
  </si>
  <si>
    <t>공급차량수</t>
  </si>
  <si>
    <t>공급좌석합계수</t>
  </si>
  <si>
    <t>관광</t>
  </si>
  <si>
    <t>일반</t>
  </si>
  <si>
    <t>대수송</t>
  </si>
  <si>
    <t>임시</t>
  </si>
  <si>
    <t>확정</t>
  </si>
  <si>
    <t>시발역</t>
  </si>
  <si>
    <t>종착역</t>
  </si>
  <si>
    <t>시발종착역</t>
  </si>
  <si>
    <t>열차운행횟수</t>
  </si>
  <si>
    <t>변수명</t>
    <phoneticPr fontId="2" type="noConversion"/>
  </si>
  <si>
    <t>특성</t>
    <phoneticPr fontId="2" type="noConversion"/>
  </si>
  <si>
    <t>정의</t>
    <phoneticPr fontId="2" type="noConversion"/>
  </si>
  <si>
    <t>예시</t>
    <phoneticPr fontId="2" type="noConversion"/>
  </si>
  <si>
    <t>요일구분</t>
    <phoneticPr fontId="2" type="noConversion"/>
  </si>
  <si>
    <t>열차종</t>
    <phoneticPr fontId="2" type="noConversion"/>
  </si>
  <si>
    <t>시간정보</t>
    <phoneticPr fontId="2" type="noConversion"/>
  </si>
  <si>
    <t>좌석 및 운행정보</t>
    <phoneticPr fontId="2" type="noConversion"/>
  </si>
  <si>
    <t>외부환경</t>
    <phoneticPr fontId="2" type="noConversion"/>
  </si>
  <si>
    <t>수요예측 대상 요일로 주말/주중 그리고 전체가 있음</t>
    <phoneticPr fontId="2" type="noConversion"/>
  </si>
  <si>
    <r>
      <t xml:space="preserve">KTX </t>
    </r>
    <r>
      <rPr>
        <sz val="11"/>
        <color theme="1"/>
        <rFont val="새굴림"/>
        <family val="2"/>
        <charset val="129"/>
      </rPr>
      <t>주요한 5개 노선인 경부선/경전선/동해선/전라선/호남선이 있음</t>
    </r>
    <phoneticPr fontId="2" type="noConversion"/>
  </si>
  <si>
    <t>해당 열차가 운행된 연도와 월을 의미함</t>
    <phoneticPr fontId="2" type="noConversion"/>
  </si>
  <si>
    <t>해당 월에 포함된 날짜의 수</t>
    <phoneticPr fontId="2" type="noConversion"/>
  </si>
  <si>
    <t>해당 월에 포함된 주말(금토일)의 수</t>
    <phoneticPr fontId="2" type="noConversion"/>
  </si>
  <si>
    <t>해당 월에 포함된 주중(월화수목)의 수</t>
    <phoneticPr fontId="2" type="noConversion"/>
  </si>
  <si>
    <t>해당 월에 포함된 대체휴일을 포함한 공휴일의 수</t>
    <phoneticPr fontId="2" type="noConversion"/>
  </si>
  <si>
    <t>해당 월에 포함된 대체휴일을 포함한 명절의 수</t>
    <phoneticPr fontId="2" type="noConversion"/>
  </si>
  <si>
    <t>과거승차인원수</t>
    <phoneticPr fontId="2" type="noConversion"/>
  </si>
  <si>
    <t>승차인원수_Lag1</t>
    <phoneticPr fontId="2" type="noConversion"/>
  </si>
  <si>
    <t>승차인원수_Lag2</t>
    <phoneticPr fontId="2" type="noConversion"/>
  </si>
  <si>
    <t>승차인원수_Lag3</t>
  </si>
  <si>
    <t>승차인원수_Lag4</t>
  </si>
  <si>
    <t>승차인원수_Lag5</t>
  </si>
  <si>
    <t>승차인원수_Lag6</t>
  </si>
  <si>
    <t>승차인원수_Lag7</t>
  </si>
  <si>
    <t>승차인원수_Lag8</t>
  </si>
  <si>
    <t>승차인원수_Lag9</t>
  </si>
  <si>
    <t>승차인원수_Lag10</t>
  </si>
  <si>
    <t>승차인원수_Lag11</t>
  </si>
  <si>
    <t>승차인원수_Lag12</t>
  </si>
  <si>
    <r>
      <t>1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</si>
  <si>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2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</si>
  <si>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3개월 전 승차인원수</t>
    </r>
    <r>
      <rPr>
        <sz val="11"/>
        <color theme="1"/>
        <rFont val="새굴림"/>
        <family val="2"/>
        <charset val="129"/>
      </rPr>
      <t/>
    </r>
  </si>
  <si>
    <r>
      <t>4개월 전 승차인원수</t>
    </r>
    <r>
      <rPr>
        <sz val="11"/>
        <color theme="1"/>
        <rFont val="새굴림"/>
        <family val="2"/>
        <charset val="129"/>
      </rPr>
      <t/>
    </r>
  </si>
  <si>
    <r>
      <t>5개월 전 승차인원수</t>
    </r>
    <r>
      <rPr>
        <sz val="11"/>
        <color theme="1"/>
        <rFont val="새굴림"/>
        <family val="2"/>
        <charset val="129"/>
      </rPr>
      <t/>
    </r>
  </si>
  <si>
    <r>
      <t>6개월 전 승차인원수</t>
    </r>
    <r>
      <rPr>
        <sz val="11"/>
        <color theme="1"/>
        <rFont val="새굴림"/>
        <family val="2"/>
        <charset val="129"/>
      </rPr>
      <t/>
    </r>
  </si>
  <si>
    <r>
      <t>7개월 전 승차인원수</t>
    </r>
    <r>
      <rPr>
        <sz val="11"/>
        <color theme="1"/>
        <rFont val="새굴림"/>
        <family val="2"/>
        <charset val="129"/>
      </rPr>
      <t/>
    </r>
  </si>
  <si>
    <r>
      <t>8개월 전 승차인원수</t>
    </r>
    <r>
      <rPr>
        <sz val="11"/>
        <color theme="1"/>
        <rFont val="새굴림"/>
        <family val="2"/>
        <charset val="129"/>
      </rPr>
      <t/>
    </r>
  </si>
  <si>
    <r>
      <t>9개월 전 승차인원수</t>
    </r>
    <r>
      <rPr>
        <sz val="11"/>
        <color theme="1"/>
        <rFont val="새굴림"/>
        <family val="2"/>
        <charset val="129"/>
      </rPr>
      <t/>
    </r>
  </si>
  <si>
    <r>
      <t>10개월 전 승차인원수</t>
    </r>
    <r>
      <rPr>
        <sz val="11"/>
        <color theme="1"/>
        <rFont val="새굴림"/>
        <family val="2"/>
        <charset val="129"/>
      </rPr>
      <t/>
    </r>
  </si>
  <si>
    <r>
      <t>11개월 전 승차인원수</t>
    </r>
    <r>
      <rPr>
        <sz val="11"/>
        <color theme="1"/>
        <rFont val="새굴림"/>
        <family val="2"/>
        <charset val="129"/>
      </rPr>
      <t/>
    </r>
  </si>
  <si>
    <r>
      <t>1</t>
    </r>
    <r>
      <rPr>
        <sz val="11"/>
        <color theme="1"/>
        <rFont val="새굴림"/>
        <family val="2"/>
        <charset val="129"/>
      </rPr>
      <t>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승차인원수</t>
    </r>
    <phoneticPr fontId="2" type="noConversion"/>
  </si>
  <si>
    <t>전체</t>
    <phoneticPr fontId="2" type="noConversion"/>
  </si>
  <si>
    <t>경부선</t>
    <phoneticPr fontId="2" type="noConversion"/>
  </si>
  <si>
    <t>Bagging</t>
  </si>
  <si>
    <t>Boosting</t>
  </si>
  <si>
    <t>설명</t>
  </si>
  <si>
    <t>Bootstrapping을 통해 여러 학습 데이터를 만들고,</t>
  </si>
  <si>
    <t>각 학습데이터의 예측치의 평균으로 최종 예측값 선정</t>
  </si>
  <si>
    <t>여러 알고리즘들에 데이터를 순차적으로 학습 및</t>
  </si>
  <si>
    <t>오차를 줄이며 최종 예측값 선정</t>
  </si>
  <si>
    <t>목적</t>
  </si>
  <si>
    <t>Bias가 낮은 알고리즘들을 사용하여</t>
  </si>
  <si>
    <t>예측 Variance를 줄이는 것</t>
  </si>
  <si>
    <t>Variance가 낮은 알고리즘들을 사용하여</t>
  </si>
  <si>
    <t>예측 Bias를 줄이는 것</t>
  </si>
  <si>
    <t>특징</t>
  </si>
  <si>
    <t>(각 모델은 서로 독립)</t>
  </si>
  <si>
    <t>(이전 모델의 오류 반영)</t>
  </si>
  <si>
    <t>병렬 앙상블 모델</t>
  </si>
  <si>
    <t>연속 앙상블 모델</t>
  </si>
  <si>
    <t>대표알고리즘</t>
    <phoneticPr fontId="2" type="noConversion"/>
  </si>
  <si>
    <t>AdaBoost, XGBoost, LightGBM, Catboost</t>
    <phoneticPr fontId="2" type="noConversion"/>
  </si>
  <si>
    <t>Decision Tree, Random Forest</t>
    <phoneticPr fontId="2" type="noConversion"/>
  </si>
  <si>
    <t>전처리방향</t>
  </si>
  <si>
    <t>알고리즘</t>
  </si>
  <si>
    <t>MSPE</t>
  </si>
  <si>
    <t>MAPE</t>
  </si>
  <si>
    <t>MedAPE</t>
  </si>
  <si>
    <t>호남선</t>
  </si>
  <si>
    <t>주중</t>
  </si>
  <si>
    <t>NBEATS</t>
  </si>
  <si>
    <t>주말</t>
  </si>
  <si>
    <t>GRU</t>
  </si>
  <si>
    <t>전체</t>
  </si>
  <si>
    <t>전라선</t>
  </si>
  <si>
    <t>LSTM</t>
  </si>
  <si>
    <t>동해선</t>
  </si>
  <si>
    <t>NHITS</t>
  </si>
  <si>
    <t>NBEATSx</t>
  </si>
  <si>
    <t>경전선</t>
  </si>
  <si>
    <t>DilatedRNN</t>
  </si>
  <si>
    <t>경부선</t>
  </si>
  <si>
    <t>Average</t>
    <phoneticPr fontId="2" type="noConversion"/>
  </si>
  <si>
    <t>과거 1개월~12개월 전 승차인원수 데이터를 변수로 생성</t>
    <phoneticPr fontId="2" type="noConversion"/>
  </si>
  <si>
    <t>양력/음력 기반 공휴일과 대체휴일로 주말수/주중수/공휴일수 등 생성</t>
    <phoneticPr fontId="2" type="noConversion"/>
  </si>
  <si>
    <t>코로나 관련 정부기관 대응정도와 감염/격리/사망자 수 포함한 경제환경 데이터 결합</t>
    <phoneticPr fontId="2" type="noConversion"/>
  </si>
  <si>
    <t>학습(Training)</t>
    <phoneticPr fontId="2" type="noConversion"/>
  </si>
  <si>
    <t>기간</t>
    <phoneticPr fontId="2" type="noConversion"/>
  </si>
  <si>
    <t>의미</t>
    <phoneticPr fontId="2" type="noConversion"/>
  </si>
  <si>
    <t>검증(Validate)</t>
    <phoneticPr fontId="2" type="noConversion"/>
  </si>
  <si>
    <t>예측(Test)</t>
    <phoneticPr fontId="2" type="noConversion"/>
  </si>
  <si>
    <t>모델 구축을 위해 사용되는 데이터</t>
    <phoneticPr fontId="2" type="noConversion"/>
  </si>
  <si>
    <t>검증성능이 높은 모델로 실제 예측에 사용되는 데이터</t>
    <phoneticPr fontId="2" type="noConversion"/>
  </si>
  <si>
    <t>2015년 1월 ~ 2023년 3월</t>
    <phoneticPr fontId="2" type="noConversion"/>
  </si>
  <si>
    <t>2023년 4월 ~ 2024년 3월</t>
    <phoneticPr fontId="2" type="noConversion"/>
  </si>
  <si>
    <t>2024년 4월 ~ 2025년 12월</t>
    <phoneticPr fontId="2" type="noConversion"/>
  </si>
  <si>
    <t>종속변수(Y)</t>
    <phoneticPr fontId="2" type="noConversion"/>
  </si>
  <si>
    <t>평균</t>
    <phoneticPr fontId="2" type="noConversion"/>
  </si>
  <si>
    <t>표준편차</t>
    <phoneticPr fontId="2" type="noConversion"/>
  </si>
  <si>
    <t>최대값</t>
    <phoneticPr fontId="2" type="noConversion"/>
  </si>
  <si>
    <t>모델링 종류</t>
  </si>
  <si>
    <t>알고리즘 분야</t>
  </si>
  <si>
    <t>이름</t>
  </si>
  <si>
    <t>개발연도</t>
  </si>
  <si>
    <t>Machine Learning</t>
  </si>
  <si>
    <t>RandomForest</t>
  </si>
  <si>
    <t>XGBoost</t>
  </si>
  <si>
    <t>LightGBM</t>
  </si>
  <si>
    <t>CatBoost</t>
  </si>
  <si>
    <t>Deep Learning</t>
  </si>
  <si>
    <t>MLP</t>
  </si>
  <si>
    <t>TiDE</t>
  </si>
  <si>
    <t>DeepNPTS</t>
  </si>
  <si>
    <t>RNN</t>
  </si>
  <si>
    <t>TCN</t>
  </si>
  <si>
    <t>MSE</t>
  </si>
  <si>
    <t>RMSE</t>
  </si>
  <si>
    <t>MAE</t>
  </si>
  <si>
    <t>MedAE</t>
  </si>
  <si>
    <t>Time</t>
  </si>
  <si>
    <t>Vanilla Transformer</t>
    <phoneticPr fontId="2" type="noConversion"/>
  </si>
  <si>
    <t>Informer</t>
    <phoneticPr fontId="2" type="noConversion"/>
  </si>
  <si>
    <t>TFT</t>
    <phoneticPr fontId="2" type="noConversion"/>
  </si>
  <si>
    <t>Autoformer</t>
    <phoneticPr fontId="2" type="noConversion"/>
  </si>
  <si>
    <t>PatchTST</t>
    <phoneticPr fontId="2" type="noConversion"/>
  </si>
  <si>
    <t>DeepAR</t>
    <phoneticPr fontId="2" type="noConversion"/>
  </si>
  <si>
    <t>1D Only</t>
    <phoneticPr fontId="2" type="noConversion"/>
  </si>
  <si>
    <t>알고리즘순위</t>
  </si>
  <si>
    <t>진행과정</t>
    <phoneticPr fontId="11" type="noConversion"/>
  </si>
  <si>
    <t>날짜</t>
    <phoneticPr fontId="11" type="noConversion"/>
  </si>
  <si>
    <t>진행내용</t>
    <phoneticPr fontId="11" type="noConversion"/>
  </si>
  <si>
    <t>중간보고</t>
    <phoneticPr fontId="11" type="noConversion"/>
  </si>
  <si>
    <t>수요예측 자문계획서 및 보안서약서 작성</t>
    <phoneticPr fontId="11" type="noConversion"/>
  </si>
  <si>
    <t>전년도 자문보고서 및 수요데이터 참고용 수신</t>
    <phoneticPr fontId="11" type="noConversion"/>
  </si>
  <si>
    <t>수신 데이터 관련한 한국철도공사의 설명 이해</t>
    <phoneticPr fontId="11" type="noConversion"/>
  </si>
  <si>
    <t>데이터 이해 완료 및 분석시작</t>
    <phoneticPr fontId="11" type="noConversion"/>
  </si>
  <si>
    <t>미래 신성장 추진역량 확보를 위한 인공지능 전문가 강연</t>
    <phoneticPr fontId="11" type="noConversion"/>
  </si>
  <si>
    <t>수요예측 결과 엑셀 파일로 공유 1차</t>
    <phoneticPr fontId="11" type="noConversion"/>
  </si>
  <si>
    <t>수요예측 자문보고서 중간결과 제출</t>
    <phoneticPr fontId="11" type="noConversion"/>
  </si>
  <si>
    <t>수요예측 중간보고 및 피드백 수령</t>
    <phoneticPr fontId="11" type="noConversion"/>
  </si>
  <si>
    <t>최종보고</t>
    <phoneticPr fontId="11" type="noConversion"/>
  </si>
  <si>
    <t>중간보고 피드백 추가 및 설명 1차</t>
    <phoneticPr fontId="11" type="noConversion"/>
  </si>
  <si>
    <t>중간보고 피드백 반영하여 분석 시작</t>
    <phoneticPr fontId="11" type="noConversion"/>
  </si>
  <si>
    <t>수요예측 결과 엑셀 파일로 공유 2차</t>
    <phoneticPr fontId="11" type="noConversion"/>
  </si>
  <si>
    <t>중간보고 피드백 추가 및 설명 2차</t>
    <phoneticPr fontId="11" type="noConversion"/>
  </si>
  <si>
    <t>중간보고 피드백 추가 및 설명 3차</t>
    <phoneticPr fontId="11" type="noConversion"/>
  </si>
  <si>
    <t>추가 피드백 반영하여 분석 시작</t>
    <phoneticPr fontId="11" type="noConversion"/>
  </si>
  <si>
    <t>수요예측 결과 엑셀 파일로 공유 3차</t>
    <phoneticPr fontId="11" type="noConversion"/>
  </si>
  <si>
    <t>수요예측 최종보고</t>
    <phoneticPr fontId="11" type="noConversion"/>
  </si>
  <si>
    <t>공급차량수, 공급좌석합계수, 승차인원수, 1인당단가, 1인당거리, 1좌석당단가, 좌석회전율, 1키로당단가, 승차율, 관광, 일반, 대수송, 임시, 확정, 시발역, 종착역, 시발종착역, 열차운행횟수, 1열차당승차인원 등</t>
    <phoneticPr fontId="2" type="noConversion"/>
  </si>
  <si>
    <t>RNN</t>
    <phoneticPr fontId="2" type="noConversion"/>
  </si>
  <si>
    <t>2019년</t>
  </si>
  <si>
    <t>2024년</t>
  </si>
  <si>
    <t>2025년</t>
  </si>
  <si>
    <t>증감율%(2019-2025)</t>
  </si>
  <si>
    <t>증감율%(2024-2025)</t>
  </si>
  <si>
    <t>FUTR8+LAG0</t>
  </si>
  <si>
    <t>FUTR8+LAG12</t>
  </si>
  <si>
    <t>변수수</t>
  </si>
  <si>
    <t>Top_Average</t>
  </si>
  <si>
    <t>최적변수수</t>
    <phoneticPr fontId="2" type="noConversion"/>
  </si>
  <si>
    <t>일평균 승차인원수</t>
    <phoneticPr fontId="2" type="noConversion"/>
  </si>
  <si>
    <t>1인당단가</t>
  </si>
  <si>
    <t>1인당거리</t>
  </si>
  <si>
    <t>1좌석당단가</t>
  </si>
  <si>
    <t>좌석회전율</t>
  </si>
  <si>
    <t>1키로당단가</t>
  </si>
  <si>
    <t>승차율</t>
  </si>
  <si>
    <t>1열차당승차인원</t>
  </si>
  <si>
    <t>ITX-마음</t>
  </si>
  <si>
    <t>ITX-새마을</t>
  </si>
  <si>
    <t>누리로</t>
  </si>
  <si>
    <t>무궁화호</t>
  </si>
  <si>
    <t>새마을호</t>
  </si>
  <si>
    <t>접종시작자수</t>
  </si>
  <si>
    <t>사망자수</t>
  </si>
  <si>
    <t>코로나진행정도</t>
  </si>
  <si>
    <t>확진자수</t>
  </si>
  <si>
    <t>접종완료자수</t>
  </si>
  <si>
    <t>정부대응정도</t>
  </si>
  <si>
    <t>격리된자수</t>
  </si>
  <si>
    <t>국가이동제한정도</t>
  </si>
  <si>
    <t>운행될 수 있는 총 열차의 수</t>
  </si>
  <si>
    <t>열차 내에 판매할 수 있는 좌석의 수</t>
  </si>
  <si>
    <t>수익 ÷ 수송인원</t>
  </si>
  <si>
    <t>연인거리 ÷ 수송인원</t>
  </si>
  <si>
    <t>수익 ÷ 공급좌석수</t>
  </si>
  <si>
    <t>수송인원 ÷ 공급좌석수</t>
  </si>
  <si>
    <t>수익 ÷ 연인거리</t>
  </si>
  <si>
    <t>연인거리 ÷ 공급좌석거리</t>
  </si>
  <si>
    <t>열차속성 상 관광으로 편성된 열차의 수</t>
  </si>
  <si>
    <t>열차속성 상 일반으로 편성된 열차의 수</t>
  </si>
  <si>
    <t>열차구분 상 대수송으로 편성된 열차의 수</t>
  </si>
  <si>
    <t>열차구분 상 임시로 편성된 열차의 수</t>
  </si>
  <si>
    <t>열차구분 상 확정으로 편성된 열차의 수</t>
  </si>
  <si>
    <t>열차가 출발하는 시발역 종류의 수</t>
  </si>
  <si>
    <t>열차가 도착하는 종착역 종류의 수</t>
  </si>
  <si>
    <t>열차가 운행하는 "시발역+종착역" 노선의 수</t>
  </si>
  <si>
    <t>운행을 한 총 열차의 수</t>
  </si>
  <si>
    <t>수송인원 ÷ 열차횟수</t>
  </si>
  <si>
    <t>ITX-마음 열차의 승차인원수</t>
  </si>
  <si>
    <t>ITX-새마을 열차의 승차인원수</t>
  </si>
  <si>
    <t>누리로 열차의 승차인원수</t>
  </si>
  <si>
    <t>무궁화호 열차의 승차인원수</t>
  </si>
  <si>
    <t>새마을호 열차의 승차인원수</t>
  </si>
  <si>
    <t>백신접종을 시작한 인원수</t>
  </si>
  <si>
    <t>코로나 사망자 수</t>
  </si>
  <si>
    <t>코로나 진행정도 지수</t>
  </si>
  <si>
    <t>코로나 확진자 수</t>
  </si>
  <si>
    <t>백신접종이 완료된 인원수</t>
  </si>
  <si>
    <t>정부의 코로나 대응정도 지수</t>
  </si>
  <si>
    <t>격리된 인원수</t>
  </si>
  <si>
    <t>국가간 이동 제한정도 지수</t>
  </si>
  <si>
    <t>예측 대상인 승차인원수</t>
    <phoneticPr fontId="2" type="noConversion"/>
  </si>
  <si>
    <t>독립변수(X) 36종</t>
    <phoneticPr fontId="2" type="noConversion"/>
  </si>
  <si>
    <t>데이터 변수</t>
    <phoneticPr fontId="2" type="noConversion"/>
  </si>
  <si>
    <t>데이터 분리</t>
    <phoneticPr fontId="2" type="noConversion"/>
  </si>
  <si>
    <t>설명</t>
    <phoneticPr fontId="2" type="noConversion"/>
  </si>
  <si>
    <t>모델 구축 후 예측성능 검증에 사용되는 데이터</t>
    <phoneticPr fontId="2" type="noConversion"/>
  </si>
  <si>
    <t>Generative AI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</si>
</sst>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00"/>
    <numFmt numFmtId="177" formatCode="_-* #,##0.00_-;\-* #,##0.00_-;_-* &quot;-&quot;_-;_-@_-"/>
    <numFmt numFmtId="178" formatCode="0.E+00"/>
  </numFmts>
  <fonts count="20" x14ac:knownFonts="1">
    <font>
      <sz val="11"/>
      <color theme="1"/>
      <name val="Arial"/>
      <family val="2"/>
      <charset val="129"/>
    </font>
    <font>
      <sz val="11"/>
      <color theme="1"/>
      <name val="Arial"/>
      <family val="2"/>
      <charset val="129"/>
    </font>
    <font>
      <sz val="8"/>
      <name val="Arial"/>
      <family val="2"/>
      <charset val="129"/>
    </font>
    <font>
      <sz val="11"/>
      <color theme="1"/>
      <name val="새굴림"/>
      <family val="2"/>
      <charset val="129"/>
    </font>
    <font>
      <sz val="11"/>
      <color theme="1"/>
      <name val="새굴림"/>
      <family val="1"/>
      <charset val="129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Arial"/>
      <family val="2"/>
      <charset val="129"/>
    </font>
    <font>
      <b/>
      <sz val="11"/>
      <color theme="1"/>
      <name val="새굴림"/>
      <family val="1"/>
      <charset val="129"/>
    </font>
    <font>
      <b/>
      <sz val="11"/>
      <color theme="1"/>
      <name val="새굴림"/>
      <family val="2"/>
      <charset val="129"/>
    </font>
    <font>
      <b/>
      <sz val="11"/>
      <color rgb="FF00000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41" fontId="6" fillId="0" borderId="1" xfId="1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>
      <alignment vertical="center"/>
    </xf>
    <xf numFmtId="0" fontId="10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0" borderId="1" xfId="2" applyNumberFormat="1" applyFont="1" applyBorder="1">
      <alignment vertical="center"/>
    </xf>
    <xf numFmtId="10" fontId="7" fillId="0" borderId="1" xfId="2" applyNumberFormat="1" applyFont="1" applyBorder="1">
      <alignment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/>
    </xf>
    <xf numFmtId="31" fontId="7" fillId="3" borderId="1" xfId="0" applyNumberFormat="1" applyFont="1" applyFill="1" applyBorder="1" applyAlignment="1">
      <alignment horizontal="center"/>
    </xf>
    <xf numFmtId="0" fontId="12" fillId="0" borderId="1" xfId="0" applyFont="1" applyBorder="1" applyAlignment="1"/>
    <xf numFmtId="0" fontId="6" fillId="0" borderId="1" xfId="0" applyFont="1" applyBorder="1" applyAlignment="1"/>
    <xf numFmtId="4" fontId="6" fillId="0" borderId="0" xfId="0" applyNumberFormat="1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77" fontId="0" fillId="0" borderId="0" xfId="1" applyNumberFormat="1" applyFont="1" applyAlignment="1">
      <alignment horizontal="right" vertical="center"/>
    </xf>
    <xf numFmtId="14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2" borderId="1" xfId="0" applyFont="1" applyFill="1" applyBorder="1" applyAlignment="1"/>
    <xf numFmtId="178" fontId="7" fillId="2" borderId="1" xfId="0" applyNumberFormat="1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top"/>
    </xf>
    <xf numFmtId="14" fontId="16" fillId="3" borderId="1" xfId="0" applyNumberFormat="1" applyFont="1" applyFill="1" applyBorder="1" applyAlignment="1">
      <alignment horizontal="center" vertical="center"/>
    </xf>
    <xf numFmtId="10" fontId="6" fillId="0" borderId="1" xfId="2" applyNumberFormat="1" applyFont="1" applyBorder="1" applyAlignment="1"/>
    <xf numFmtId="10" fontId="17" fillId="0" borderId="1" xfId="2" applyNumberFormat="1" applyFont="1" applyBorder="1" applyAlignment="1"/>
    <xf numFmtId="41" fontId="17" fillId="0" borderId="1" xfId="1" applyFont="1" applyBorder="1" applyAlignment="1"/>
    <xf numFmtId="41" fontId="6" fillId="0" borderId="1" xfId="1" applyFont="1" applyBorder="1" applyAlignment="1"/>
    <xf numFmtId="41" fontId="18" fillId="0" borderId="1" xfId="1" applyFont="1" applyBorder="1" applyAlignment="1">
      <alignment horizontal="right" vertical="center"/>
    </xf>
    <xf numFmtId="41" fontId="19" fillId="0" borderId="1" xfId="1" applyFont="1" applyBorder="1" applyAlignment="1">
      <alignment horizontal="right" vertical="center"/>
    </xf>
    <xf numFmtId="31" fontId="7" fillId="3" borderId="1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50800</xdr:colOff>
      <xdr:row>24</xdr:row>
      <xdr:rowOff>44450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D40CA72-F8F2-918F-5264-4D0C943BC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177800"/>
          <a:ext cx="132588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21</xdr:col>
      <xdr:colOff>50800</xdr:colOff>
      <xdr:row>48</xdr:row>
      <xdr:rowOff>44450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B88D483-432F-B198-8DC3-79C06E2C0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445000"/>
          <a:ext cx="132588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21</xdr:col>
      <xdr:colOff>50800</xdr:colOff>
      <xdr:row>72</xdr:row>
      <xdr:rowOff>44450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9765B31-A3BA-1412-6D4D-E99EBAA94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8712200"/>
          <a:ext cx="132588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21</xdr:col>
      <xdr:colOff>50800</xdr:colOff>
      <xdr:row>97</xdr:row>
      <xdr:rowOff>44450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47B389B-DC83-93AE-BC73-80C92E566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13157200"/>
          <a:ext cx="132588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21</xdr:col>
      <xdr:colOff>50800</xdr:colOff>
      <xdr:row>121</xdr:row>
      <xdr:rowOff>44450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269D5EC-0F16-E35D-4D86-1200C3C3F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17424400"/>
          <a:ext cx="132588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50800</xdr:colOff>
      <xdr:row>29</xdr:row>
      <xdr:rowOff>12700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2B12147-5736-F3A2-1DEF-673881E5E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177800"/>
          <a:ext cx="1325880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21</xdr:col>
      <xdr:colOff>50800</xdr:colOff>
      <xdr:row>58</xdr:row>
      <xdr:rowOff>12700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14328B6-3D27-F5A1-6F3D-E8A81BCCD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5334000"/>
          <a:ext cx="1325880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21</xdr:col>
      <xdr:colOff>50800</xdr:colOff>
      <xdr:row>87</xdr:row>
      <xdr:rowOff>12700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74228C2-27EC-73E7-6626-3E5051240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10490200"/>
          <a:ext cx="1325880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646A-B7D5-40CE-BB26-CFC7ADD6BDC1}">
  <dimension ref="B2:D18"/>
  <sheetViews>
    <sheetView workbookViewId="0">
      <selection activeCell="B2" sqref="B2:D18"/>
    </sheetView>
  </sheetViews>
  <sheetFormatPr defaultColWidth="8.6875" defaultRowHeight="16.899999999999999" x14ac:dyDescent="0.35"/>
  <cols>
    <col min="1" max="2" width="8.6875" style="19"/>
    <col min="3" max="3" width="17.3125" style="19" bestFit="1" customWidth="1"/>
    <col min="4" max="4" width="49.5" style="19" bestFit="1" customWidth="1"/>
    <col min="5" max="16384" width="8.6875" style="19"/>
  </cols>
  <sheetData>
    <row r="2" spans="2:4" x14ac:dyDescent="0.6">
      <c r="B2" s="20" t="s">
        <v>148</v>
      </c>
      <c r="C2" s="20" t="s">
        <v>149</v>
      </c>
      <c r="D2" s="20" t="s">
        <v>150</v>
      </c>
    </row>
    <row r="3" spans="2:4" x14ac:dyDescent="0.6">
      <c r="B3" s="45" t="s">
        <v>151</v>
      </c>
      <c r="C3" s="21">
        <v>45385</v>
      </c>
      <c r="D3" s="23" t="s">
        <v>152</v>
      </c>
    </row>
    <row r="4" spans="2:4" x14ac:dyDescent="0.6">
      <c r="B4" s="45"/>
      <c r="C4" s="21">
        <v>45413</v>
      </c>
      <c r="D4" s="23" t="s">
        <v>153</v>
      </c>
    </row>
    <row r="5" spans="2:4" x14ac:dyDescent="0.6">
      <c r="B5" s="45"/>
      <c r="C5" s="21">
        <v>45437</v>
      </c>
      <c r="D5" s="23" t="s">
        <v>154</v>
      </c>
    </row>
    <row r="6" spans="2:4" x14ac:dyDescent="0.6">
      <c r="B6" s="45"/>
      <c r="C6" s="21">
        <v>45438</v>
      </c>
      <c r="D6" s="22" t="s">
        <v>155</v>
      </c>
    </row>
    <row r="7" spans="2:4" x14ac:dyDescent="0.6">
      <c r="B7" s="45"/>
      <c r="C7" s="21">
        <v>45446</v>
      </c>
      <c r="D7" s="23" t="s">
        <v>156</v>
      </c>
    </row>
    <row r="8" spans="2:4" x14ac:dyDescent="0.6">
      <c r="B8" s="45"/>
      <c r="C8" s="21">
        <v>45464</v>
      </c>
      <c r="D8" s="23" t="s">
        <v>157</v>
      </c>
    </row>
    <row r="9" spans="2:4" x14ac:dyDescent="0.6">
      <c r="B9" s="45"/>
      <c r="C9" s="21">
        <v>45477</v>
      </c>
      <c r="D9" s="23" t="s">
        <v>158</v>
      </c>
    </row>
    <row r="10" spans="2:4" x14ac:dyDescent="0.6">
      <c r="B10" s="45"/>
      <c r="C10" s="21">
        <v>45485</v>
      </c>
      <c r="D10" s="23" t="s">
        <v>159</v>
      </c>
    </row>
    <row r="11" spans="2:4" x14ac:dyDescent="0.6">
      <c r="B11" s="45" t="s">
        <v>160</v>
      </c>
      <c r="C11" s="21">
        <v>45490</v>
      </c>
      <c r="D11" s="23" t="s">
        <v>161</v>
      </c>
    </row>
    <row r="12" spans="2:4" x14ac:dyDescent="0.6">
      <c r="B12" s="45"/>
      <c r="C12" s="21">
        <v>45492</v>
      </c>
      <c r="D12" s="22" t="s">
        <v>162</v>
      </c>
    </row>
    <row r="13" spans="2:4" x14ac:dyDescent="0.6">
      <c r="B13" s="45"/>
      <c r="C13" s="21">
        <v>45505</v>
      </c>
      <c r="D13" s="23" t="s">
        <v>163</v>
      </c>
    </row>
    <row r="14" spans="2:4" x14ac:dyDescent="0.6">
      <c r="B14" s="45"/>
      <c r="C14" s="21">
        <v>45513</v>
      </c>
      <c r="D14" s="23" t="s">
        <v>164</v>
      </c>
    </row>
    <row r="15" spans="2:4" x14ac:dyDescent="0.6">
      <c r="B15" s="45"/>
      <c r="C15" s="21">
        <v>45517</v>
      </c>
      <c r="D15" s="23" t="s">
        <v>165</v>
      </c>
    </row>
    <row r="16" spans="2:4" x14ac:dyDescent="0.6">
      <c r="B16" s="45"/>
      <c r="C16" s="21">
        <v>45518</v>
      </c>
      <c r="D16" s="22" t="s">
        <v>166</v>
      </c>
    </row>
    <row r="17" spans="2:4" x14ac:dyDescent="0.6">
      <c r="B17" s="45"/>
      <c r="C17" s="21">
        <v>45524</v>
      </c>
      <c r="D17" s="23" t="s">
        <v>167</v>
      </c>
    </row>
    <row r="18" spans="2:4" x14ac:dyDescent="0.6">
      <c r="B18" s="45"/>
      <c r="C18" s="21">
        <v>45526</v>
      </c>
      <c r="D18" s="23" t="s">
        <v>168</v>
      </c>
    </row>
  </sheetData>
  <mergeCells count="2">
    <mergeCell ref="B3:B10"/>
    <mergeCell ref="B11:B1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6710-659B-49E6-B888-9B9D4144F24E}">
  <dimension ref="B2:U14"/>
  <sheetViews>
    <sheetView showGridLines="0" workbookViewId="0">
      <selection activeCell="L36" sqref="L36"/>
    </sheetView>
  </sheetViews>
  <sheetFormatPr defaultColWidth="8.6875" defaultRowHeight="16.899999999999999" x14ac:dyDescent="0.35"/>
  <cols>
    <col min="1" max="1" width="8.6875" style="19"/>
    <col min="2" max="2" width="14.3125" style="19" bestFit="1" customWidth="1"/>
    <col min="3" max="3" width="11.6875" style="19" bestFit="1" customWidth="1"/>
    <col min="4" max="4" width="7.6875" style="19" bestFit="1" customWidth="1"/>
    <col min="5" max="5" width="6.6875" style="19" bestFit="1" customWidth="1"/>
    <col min="6" max="6" width="7.6875" style="19" bestFit="1" customWidth="1"/>
    <col min="7" max="7" width="6.6875" style="19" bestFit="1" customWidth="1"/>
    <col min="8" max="8" width="7.6875" style="19" bestFit="1" customWidth="1"/>
    <col min="9" max="9" width="8.6875" style="19" bestFit="1" customWidth="1"/>
    <col min="10" max="10" width="8.6875" style="19"/>
    <col min="11" max="11" width="11.5625" style="19" bestFit="1" customWidth="1"/>
    <col min="12" max="13" width="13.5" style="19" bestFit="1" customWidth="1"/>
    <col min="14" max="16" width="12.3125" style="19" bestFit="1" customWidth="1"/>
    <col min="17" max="17" width="14.3125" style="19" bestFit="1" customWidth="1"/>
    <col min="18" max="21" width="12.3125" style="19" bestFit="1" customWidth="1"/>
    <col min="22" max="16384" width="8.6875" style="19"/>
  </cols>
  <sheetData>
    <row r="2" spans="2:21" x14ac:dyDescent="0.6">
      <c r="B2" s="33"/>
      <c r="C2" s="34" t="s">
        <v>135</v>
      </c>
      <c r="D2" s="34" t="s">
        <v>136</v>
      </c>
      <c r="E2" s="35" t="s">
        <v>85</v>
      </c>
      <c r="F2" s="34" t="s">
        <v>137</v>
      </c>
      <c r="G2" s="35" t="s">
        <v>86</v>
      </c>
      <c r="H2" s="34" t="s">
        <v>138</v>
      </c>
      <c r="I2" s="35" t="s">
        <v>87</v>
      </c>
      <c r="K2" s="36" t="s">
        <v>139</v>
      </c>
      <c r="L2" s="36" t="b">
        <v>1</v>
      </c>
      <c r="M2" s="36" t="s">
        <v>95</v>
      </c>
      <c r="N2" s="36" t="s">
        <v>100</v>
      </c>
      <c r="O2" s="36" t="s">
        <v>126</v>
      </c>
      <c r="P2" s="36" t="s">
        <v>128</v>
      </c>
      <c r="Q2" s="36" t="s">
        <v>125</v>
      </c>
      <c r="R2" s="36" t="s">
        <v>134</v>
      </c>
      <c r="S2" s="36" t="s">
        <v>92</v>
      </c>
      <c r="T2" s="36" t="s">
        <v>133</v>
      </c>
      <c r="U2" s="36" t="s">
        <v>127</v>
      </c>
    </row>
    <row r="3" spans="2:21" x14ac:dyDescent="0.6">
      <c r="B3" s="37" t="s">
        <v>95</v>
      </c>
      <c r="C3" s="41">
        <v>4366209.940219366</v>
      </c>
      <c r="D3" s="41">
        <v>2089.547783665013</v>
      </c>
      <c r="E3" s="40">
        <v>3.4416783069938351E-4</v>
      </c>
      <c r="F3" s="41">
        <v>1869.293897347364</v>
      </c>
      <c r="G3" s="40">
        <v>1.6649721033909121E-2</v>
      </c>
      <c r="H3" s="41">
        <v>1513.8074596774311</v>
      </c>
      <c r="I3" s="40">
        <v>1.3727969457467289E-2</v>
      </c>
      <c r="K3" s="38">
        <v>45017</v>
      </c>
      <c r="L3" s="43">
        <v>109379.06666666669</v>
      </c>
      <c r="M3" s="43">
        <v>107316.671875</v>
      </c>
      <c r="N3" s="44">
        <v>107275.3828125</v>
      </c>
      <c r="O3" s="44">
        <v>111397.2578125</v>
      </c>
      <c r="P3" s="44">
        <v>106987.15121414119</v>
      </c>
      <c r="Q3" s="44">
        <v>106795.767202765</v>
      </c>
      <c r="R3" s="10">
        <v>107560.4609375</v>
      </c>
      <c r="S3" s="10">
        <v>108556.984375</v>
      </c>
      <c r="T3" s="10">
        <v>110251.265625</v>
      </c>
      <c r="U3" s="10">
        <v>103432.97673677051</v>
      </c>
    </row>
    <row r="4" spans="2:21" x14ac:dyDescent="0.6">
      <c r="B4" s="37" t="s">
        <v>100</v>
      </c>
      <c r="C4" s="42">
        <v>12005542.874909099</v>
      </c>
      <c r="D4" s="42">
        <v>3464.901567852844</v>
      </c>
      <c r="E4" s="39">
        <v>9.7674510222446023E-4</v>
      </c>
      <c r="F4" s="42">
        <v>2483.9221315543491</v>
      </c>
      <c r="G4" s="39">
        <v>2.2256649710768531E-2</v>
      </c>
      <c r="H4" s="42">
        <v>2023.3940944220519</v>
      </c>
      <c r="I4" s="39">
        <v>1.753889325642205E-2</v>
      </c>
      <c r="K4" s="38">
        <v>45047</v>
      </c>
      <c r="L4" s="43">
        <v>111638.70967741941</v>
      </c>
      <c r="M4" s="43">
        <v>110438.78125</v>
      </c>
      <c r="N4" s="44">
        <v>114101.046875</v>
      </c>
      <c r="O4" s="44">
        <v>108912.2421875</v>
      </c>
      <c r="P4" s="44">
        <v>103522.0739640465</v>
      </c>
      <c r="Q4" s="44">
        <v>110025.0747488479</v>
      </c>
      <c r="R4" s="10">
        <v>115547.0703125</v>
      </c>
      <c r="S4" s="10">
        <v>111093.2734375</v>
      </c>
      <c r="T4" s="10">
        <v>109513.3671875</v>
      </c>
      <c r="U4" s="10">
        <v>106880.8246076215</v>
      </c>
    </row>
    <row r="5" spans="2:21" x14ac:dyDescent="0.6">
      <c r="B5" s="37" t="s">
        <v>126</v>
      </c>
      <c r="C5" s="42">
        <v>12896231.265396889</v>
      </c>
      <c r="D5" s="42">
        <v>3591.1323096478759</v>
      </c>
      <c r="E5" s="39">
        <v>1.0064020012976939E-3</v>
      </c>
      <c r="F5" s="42">
        <v>2845.4236240498658</v>
      </c>
      <c r="G5" s="39">
        <v>2.5217906473115628E-2</v>
      </c>
      <c r="H5" s="42">
        <v>2474.936365927424</v>
      </c>
      <c r="I5" s="39">
        <v>2.1989818210618021E-2</v>
      </c>
      <c r="K5" s="38">
        <v>45078</v>
      </c>
      <c r="L5" s="43">
        <v>109145.3666666667</v>
      </c>
      <c r="M5" s="43">
        <v>108310.6640625</v>
      </c>
      <c r="N5" s="44">
        <v>108320.8671875</v>
      </c>
      <c r="O5" s="44">
        <v>111065.6953125</v>
      </c>
      <c r="P5" s="44">
        <v>106858.3175090499</v>
      </c>
      <c r="Q5" s="44">
        <v>108286.2754354839</v>
      </c>
      <c r="R5" s="10">
        <v>107948.9296875</v>
      </c>
      <c r="S5" s="10">
        <v>106435.0625</v>
      </c>
      <c r="T5" s="10">
        <v>105570.8671875</v>
      </c>
      <c r="U5" s="10">
        <v>105863.7589511613</v>
      </c>
    </row>
    <row r="6" spans="2:21" x14ac:dyDescent="0.6">
      <c r="B6" s="37" t="s">
        <v>128</v>
      </c>
      <c r="C6" s="42">
        <v>24463691.578195989</v>
      </c>
      <c r="D6" s="42">
        <v>4946.0784039677319</v>
      </c>
      <c r="E6" s="39">
        <v>1.868876508985351E-3</v>
      </c>
      <c r="F6" s="42">
        <v>4099.0271042302229</v>
      </c>
      <c r="G6" s="39">
        <v>3.6054886472777707E-2</v>
      </c>
      <c r="H6" s="42">
        <v>2898.5479990732201</v>
      </c>
      <c r="I6" s="39">
        <v>2.5655569356766841E-2</v>
      </c>
      <c r="K6" s="38">
        <v>45108</v>
      </c>
      <c r="L6" s="43">
        <v>105798.9677419355</v>
      </c>
      <c r="M6" s="43">
        <v>104723.125</v>
      </c>
      <c r="N6" s="44">
        <v>104948.4375</v>
      </c>
      <c r="O6" s="44">
        <v>109471.34375</v>
      </c>
      <c r="P6" s="44">
        <v>105683.1712712998</v>
      </c>
      <c r="Q6" s="44">
        <v>106922.6121766513</v>
      </c>
      <c r="R6" s="10">
        <v>103589.3828125</v>
      </c>
      <c r="S6" s="10">
        <v>101677.6171875</v>
      </c>
      <c r="T6" s="10">
        <v>102930.6484375</v>
      </c>
      <c r="U6" s="10">
        <v>105825.4377005022</v>
      </c>
    </row>
    <row r="7" spans="2:21" x14ac:dyDescent="0.6">
      <c r="B7" s="37" t="s">
        <v>125</v>
      </c>
      <c r="C7" s="42">
        <v>20948958.954504989</v>
      </c>
      <c r="D7" s="42">
        <v>4577.0032722847154</v>
      </c>
      <c r="E7" s="39">
        <v>1.615856209714391E-3</v>
      </c>
      <c r="F7" s="42">
        <v>3883.009020847694</v>
      </c>
      <c r="G7" s="39">
        <v>3.4249054575633243E-2</v>
      </c>
      <c r="H7" s="42">
        <v>3600.2676389109911</v>
      </c>
      <c r="I7" s="39">
        <v>3.1795779959368498E-2</v>
      </c>
      <c r="K7" s="38">
        <v>45139</v>
      </c>
      <c r="L7" s="43">
        <v>108136.25806451611</v>
      </c>
      <c r="M7" s="43">
        <v>106787.9375</v>
      </c>
      <c r="N7" s="44">
        <v>103253.9921875</v>
      </c>
      <c r="O7" s="44">
        <v>108800.5</v>
      </c>
      <c r="P7" s="44">
        <v>105448.42103277511</v>
      </c>
      <c r="Q7" s="44">
        <v>111056.85502995391</v>
      </c>
      <c r="R7" s="10">
        <v>103683.9375</v>
      </c>
      <c r="S7" s="10">
        <v>104093.578125</v>
      </c>
      <c r="T7" s="10">
        <v>101217.171875</v>
      </c>
      <c r="U7" s="10">
        <v>107632.41628144791</v>
      </c>
    </row>
    <row r="8" spans="2:21" x14ac:dyDescent="0.6">
      <c r="B8" s="37" t="s">
        <v>134</v>
      </c>
      <c r="C8" s="42">
        <v>16968396.959946569</v>
      </c>
      <c r="D8" s="42">
        <v>4119.2714112991589</v>
      </c>
      <c r="E8" s="39">
        <v>1.335518110631531E-3</v>
      </c>
      <c r="F8" s="42">
        <v>3736.2478834024701</v>
      </c>
      <c r="G8" s="39">
        <v>3.3244118000309512E-2</v>
      </c>
      <c r="H8" s="42">
        <v>3917.2181199596821</v>
      </c>
      <c r="I8" s="39">
        <v>3.467868752824578E-2</v>
      </c>
      <c r="K8" s="38">
        <v>45170</v>
      </c>
      <c r="L8" s="43">
        <v>109703.3333333333</v>
      </c>
      <c r="M8" s="43">
        <v>106739.1171875</v>
      </c>
      <c r="N8" s="44">
        <v>100757.4140625</v>
      </c>
      <c r="O8" s="44">
        <v>109696.28125</v>
      </c>
      <c r="P8" s="44">
        <v>105014.341760991</v>
      </c>
      <c r="Q8" s="44">
        <v>105778.7604477726</v>
      </c>
      <c r="R8" s="10">
        <v>103293.875</v>
      </c>
      <c r="S8" s="10">
        <v>104488.7109375</v>
      </c>
      <c r="T8" s="10">
        <v>101335.953125</v>
      </c>
      <c r="U8" s="10">
        <v>107129.6755690159</v>
      </c>
    </row>
    <row r="9" spans="2:21" x14ac:dyDescent="0.6">
      <c r="B9" s="37" t="s">
        <v>92</v>
      </c>
      <c r="C9" s="42">
        <v>18299632.144655678</v>
      </c>
      <c r="D9" s="42">
        <v>4277.8069316713763</v>
      </c>
      <c r="E9" s="39">
        <v>1.425902313000507E-3</v>
      </c>
      <c r="F9" s="42">
        <v>3896.9371265140298</v>
      </c>
      <c r="G9" s="39">
        <v>3.4579123401055782E-2</v>
      </c>
      <c r="H9" s="42">
        <v>4344.4149445564544</v>
      </c>
      <c r="I9" s="39">
        <v>3.8938440601463592E-2</v>
      </c>
      <c r="K9" s="38">
        <v>45200</v>
      </c>
      <c r="L9" s="43">
        <v>117529.5806451613</v>
      </c>
      <c r="M9" s="43">
        <v>116181.7890625</v>
      </c>
      <c r="N9" s="44">
        <v>113235.4375</v>
      </c>
      <c r="O9" s="44">
        <v>116931.4453125</v>
      </c>
      <c r="P9" s="44">
        <v>114420.3216787558</v>
      </c>
      <c r="Q9" s="44">
        <v>113385.9846528417</v>
      </c>
      <c r="R9" s="10">
        <v>114956.3671875</v>
      </c>
      <c r="S9" s="10">
        <v>112955.0546875</v>
      </c>
      <c r="T9" s="10">
        <v>112248.203125</v>
      </c>
      <c r="U9" s="10">
        <v>109759.1507165966</v>
      </c>
    </row>
    <row r="10" spans="2:21" x14ac:dyDescent="0.6">
      <c r="B10" s="37" t="s">
        <v>133</v>
      </c>
      <c r="C10" s="42">
        <v>27375446.555563498</v>
      </c>
      <c r="D10" s="42">
        <v>5232.1550584404031</v>
      </c>
      <c r="E10" s="39">
        <v>2.1567772811551989E-3</v>
      </c>
      <c r="F10" s="42">
        <v>4812.7958070695831</v>
      </c>
      <c r="G10" s="39">
        <v>4.2739793151799647E-2</v>
      </c>
      <c r="H10" s="42">
        <v>5523.5153225806353</v>
      </c>
      <c r="I10" s="39">
        <v>4.6849600271216138E-2</v>
      </c>
      <c r="K10" s="38">
        <v>45231</v>
      </c>
      <c r="L10" s="43">
        <v>118239.2</v>
      </c>
      <c r="M10" s="43">
        <v>117620.78125</v>
      </c>
      <c r="N10" s="44">
        <v>118221.734375</v>
      </c>
      <c r="O10" s="44">
        <v>114310.7421875</v>
      </c>
      <c r="P10" s="44">
        <v>116291.7617440926</v>
      </c>
      <c r="Q10" s="44">
        <v>111826.7121367127</v>
      </c>
      <c r="R10" s="10">
        <v>115866.1640625</v>
      </c>
      <c r="S10" s="10">
        <v>114590.75</v>
      </c>
      <c r="T10" s="10">
        <v>112473.546875</v>
      </c>
      <c r="U10" s="10">
        <v>109725.3053672532</v>
      </c>
    </row>
    <row r="11" spans="2:21" x14ac:dyDescent="0.6">
      <c r="B11" s="37" t="s">
        <v>127</v>
      </c>
      <c r="C11" s="42">
        <v>47898728.321140952</v>
      </c>
      <c r="D11" s="42">
        <v>6920.8907173239604</v>
      </c>
      <c r="E11" s="39">
        <v>3.5956511225066321E-3</v>
      </c>
      <c r="F11" s="42">
        <v>5870.9292355127454</v>
      </c>
      <c r="G11" s="39">
        <v>5.1324300906250592E-2</v>
      </c>
      <c r="H11" s="42">
        <v>5579.0502852574646</v>
      </c>
      <c r="I11" s="39">
        <v>5.1524056154971187E-2</v>
      </c>
      <c r="K11" s="38">
        <v>45261</v>
      </c>
      <c r="L11" s="43">
        <v>117662.83870967739</v>
      </c>
      <c r="M11" s="43">
        <v>115002.625</v>
      </c>
      <c r="N11" s="44">
        <v>115719.734375</v>
      </c>
      <c r="O11" s="44">
        <v>114982.359375</v>
      </c>
      <c r="P11" s="44">
        <v>110122.7100826784</v>
      </c>
      <c r="Q11" s="44">
        <v>111605.47519201229</v>
      </c>
      <c r="R11" s="10">
        <v>113621.3125</v>
      </c>
      <c r="S11" s="10">
        <v>113018.0390625</v>
      </c>
      <c r="T11" s="10">
        <v>111733.640625</v>
      </c>
      <c r="U11" s="10">
        <v>106707.200470344</v>
      </c>
    </row>
    <row r="12" spans="2:21" x14ac:dyDescent="0.35">
      <c r="B12"/>
      <c r="C12"/>
      <c r="D12"/>
      <c r="E12"/>
      <c r="F12"/>
      <c r="G12"/>
      <c r="H12"/>
      <c r="I12"/>
      <c r="K12" s="38">
        <v>45292</v>
      </c>
      <c r="L12" s="43">
        <v>107053.83870967739</v>
      </c>
      <c r="M12" s="43">
        <v>103956.4375</v>
      </c>
      <c r="N12" s="44">
        <v>105987.984375</v>
      </c>
      <c r="O12" s="44">
        <v>104784.4453125</v>
      </c>
      <c r="P12" s="44">
        <v>105926.4398691503</v>
      </c>
      <c r="Q12" s="44">
        <v>103637.9088310292</v>
      </c>
      <c r="R12" s="10">
        <v>102252.640625</v>
      </c>
      <c r="S12" s="10">
        <v>102486.359375</v>
      </c>
      <c r="T12" s="10">
        <v>102906.0625</v>
      </c>
      <c r="U12" s="10">
        <v>101841.8280690586</v>
      </c>
    </row>
    <row r="13" spans="2:21" x14ac:dyDescent="0.35">
      <c r="K13" s="38">
        <v>45323</v>
      </c>
      <c r="L13" s="43">
        <v>119452.1034482759</v>
      </c>
      <c r="M13" s="43">
        <v>115909.1015625</v>
      </c>
      <c r="N13" s="44">
        <v>117234.640625</v>
      </c>
      <c r="O13" s="44">
        <v>114072.9609375</v>
      </c>
      <c r="P13" s="44">
        <v>111243.6889772594</v>
      </c>
      <c r="Q13" s="44">
        <v>115667.4980491021</v>
      </c>
      <c r="R13" s="10">
        <v>112326.9453125</v>
      </c>
      <c r="S13" s="10">
        <v>112171.8203125</v>
      </c>
      <c r="T13" s="10">
        <v>113456.3125</v>
      </c>
      <c r="U13" s="10">
        <v>108506.98285648441</v>
      </c>
    </row>
    <row r="14" spans="2:21" x14ac:dyDescent="0.35">
      <c r="K14" s="38">
        <v>45352</v>
      </c>
      <c r="L14" s="43">
        <v>112048.4193548387</v>
      </c>
      <c r="M14" s="43">
        <v>110369.125</v>
      </c>
      <c r="N14" s="44">
        <v>112248.21875</v>
      </c>
      <c r="O14" s="44">
        <v>103767.6015625</v>
      </c>
      <c r="P14" s="44">
        <v>105080.9586631656</v>
      </c>
      <c r="Q14" s="44">
        <v>102291.1336651306</v>
      </c>
      <c r="R14" s="10">
        <v>108122.34375</v>
      </c>
      <c r="S14" s="10">
        <v>107457.1875</v>
      </c>
      <c r="T14" s="10">
        <v>106141.4921875</v>
      </c>
      <c r="U14" s="10">
        <v>102083.9147828928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6AEE-3F07-42B7-8E09-01B80DBF9077}">
  <dimension ref="B2:H12"/>
  <sheetViews>
    <sheetView showGridLines="0" workbookViewId="0">
      <selection activeCell="F9" sqref="F9:H12"/>
    </sheetView>
  </sheetViews>
  <sheetFormatPr defaultRowHeight="13.5" x14ac:dyDescent="0.35"/>
  <cols>
    <col min="2" max="2" width="15.9375" bestFit="1" customWidth="1"/>
    <col min="3" max="3" width="15.9375" customWidth="1"/>
    <col min="4" max="4" width="49" style="3" customWidth="1"/>
    <col min="6" max="6" width="13.75" bestFit="1" customWidth="1"/>
    <col min="7" max="7" width="24.8125" customWidth="1"/>
    <col min="8" max="8" width="45.75" customWidth="1"/>
  </cols>
  <sheetData>
    <row r="2" spans="2:8" ht="16.899999999999999" x14ac:dyDescent="0.35">
      <c r="B2" s="51" t="s">
        <v>235</v>
      </c>
      <c r="C2" s="52"/>
      <c r="D2" s="6" t="s">
        <v>237</v>
      </c>
      <c r="F2" s="8"/>
      <c r="G2" s="1"/>
      <c r="H2" s="1"/>
    </row>
    <row r="3" spans="2:8" ht="16.899999999999999" x14ac:dyDescent="0.35">
      <c r="B3" s="46" t="s">
        <v>116</v>
      </c>
      <c r="C3" s="47"/>
      <c r="D3" s="4" t="s">
        <v>233</v>
      </c>
      <c r="F3" s="8"/>
      <c r="H3" s="1"/>
    </row>
    <row r="4" spans="2:8" ht="16.899999999999999" x14ac:dyDescent="0.35">
      <c r="B4" s="48" t="s">
        <v>234</v>
      </c>
      <c r="C4" s="7" t="s">
        <v>36</v>
      </c>
      <c r="D4" s="4" t="s">
        <v>103</v>
      </c>
      <c r="F4" s="8"/>
      <c r="H4" s="1"/>
    </row>
    <row r="5" spans="2:8" ht="33.75" x14ac:dyDescent="0.35">
      <c r="B5" s="49"/>
      <c r="C5" s="7" t="s">
        <v>25</v>
      </c>
      <c r="D5" s="4" t="s">
        <v>104</v>
      </c>
      <c r="F5" s="1"/>
      <c r="H5" s="1"/>
    </row>
    <row r="6" spans="2:8" ht="67.5" x14ac:dyDescent="0.35">
      <c r="B6" s="49"/>
      <c r="C6" s="7" t="s">
        <v>26</v>
      </c>
      <c r="D6" s="4" t="s">
        <v>169</v>
      </c>
      <c r="F6" s="1"/>
      <c r="H6" s="1"/>
    </row>
    <row r="7" spans="2:8" ht="33.75" x14ac:dyDescent="0.35">
      <c r="B7" s="50"/>
      <c r="C7" s="7" t="s">
        <v>27</v>
      </c>
      <c r="D7" s="4" t="s">
        <v>105</v>
      </c>
    </row>
    <row r="9" spans="2:8" ht="16.899999999999999" x14ac:dyDescent="0.35">
      <c r="F9" s="5" t="s">
        <v>236</v>
      </c>
      <c r="G9" s="6" t="s">
        <v>107</v>
      </c>
      <c r="H9" s="5" t="s">
        <v>108</v>
      </c>
    </row>
    <row r="10" spans="2:8" ht="16.899999999999999" x14ac:dyDescent="0.35">
      <c r="F10" s="7" t="s">
        <v>106</v>
      </c>
      <c r="G10" s="9" t="s">
        <v>113</v>
      </c>
      <c r="H10" s="4" t="s">
        <v>111</v>
      </c>
    </row>
    <row r="11" spans="2:8" ht="16.899999999999999" x14ac:dyDescent="0.35">
      <c r="F11" s="7" t="s">
        <v>109</v>
      </c>
      <c r="G11" s="9" t="s">
        <v>114</v>
      </c>
      <c r="H11" s="4" t="s">
        <v>238</v>
      </c>
    </row>
    <row r="12" spans="2:8" ht="16.899999999999999" x14ac:dyDescent="0.35">
      <c r="F12" s="7" t="s">
        <v>110</v>
      </c>
      <c r="G12" s="9" t="s">
        <v>115</v>
      </c>
      <c r="H12" s="4" t="s">
        <v>112</v>
      </c>
    </row>
  </sheetData>
  <mergeCells count="3">
    <mergeCell ref="B3:C3"/>
    <mergeCell ref="B4:B7"/>
    <mergeCell ref="B2:C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7E6F-1255-4136-9DBD-C835F55E85A4}">
  <dimension ref="B2:F18"/>
  <sheetViews>
    <sheetView showGridLines="0" workbookViewId="0">
      <selection activeCell="J28" sqref="J28"/>
    </sheetView>
  </sheetViews>
  <sheetFormatPr defaultRowHeight="13.5" x14ac:dyDescent="0.35"/>
  <cols>
    <col min="2" max="2" width="8.5" bestFit="1" customWidth="1"/>
    <col min="3" max="3" width="12.3125" bestFit="1" customWidth="1"/>
    <col min="4" max="6" width="10.5625" bestFit="1" customWidth="1"/>
  </cols>
  <sheetData>
    <row r="2" spans="2:6" ht="16.899999999999999" x14ac:dyDescent="0.35">
      <c r="B2" s="53" t="s">
        <v>1</v>
      </c>
      <c r="C2" s="53" t="s">
        <v>0</v>
      </c>
      <c r="D2" s="53" t="s">
        <v>181</v>
      </c>
      <c r="E2" s="53"/>
      <c r="F2" s="53"/>
    </row>
    <row r="3" spans="2:6" ht="16.899999999999999" x14ac:dyDescent="0.35">
      <c r="B3" s="53"/>
      <c r="C3" s="53"/>
      <c r="D3" s="5" t="s">
        <v>117</v>
      </c>
      <c r="E3" s="5" t="s">
        <v>118</v>
      </c>
      <c r="F3" s="5" t="s">
        <v>119</v>
      </c>
    </row>
    <row r="4" spans="2:6" ht="16.899999999999999" x14ac:dyDescent="0.35">
      <c r="B4" s="48" t="s">
        <v>101</v>
      </c>
      <c r="C4" s="7" t="s">
        <v>93</v>
      </c>
      <c r="D4" s="10">
        <v>81179</v>
      </c>
      <c r="E4" s="10">
        <v>38327</v>
      </c>
      <c r="F4" s="10">
        <v>125628</v>
      </c>
    </row>
    <row r="5" spans="2:6" ht="16.899999999999999" x14ac:dyDescent="0.35">
      <c r="B5" s="49"/>
      <c r="C5" s="7" t="s">
        <v>91</v>
      </c>
      <c r="D5" s="10">
        <v>95722</v>
      </c>
      <c r="E5" s="10">
        <v>46141</v>
      </c>
      <c r="F5" s="10">
        <v>156824</v>
      </c>
    </row>
    <row r="6" spans="2:6" ht="16.899999999999999" x14ac:dyDescent="0.35">
      <c r="B6" s="50"/>
      <c r="C6" s="7" t="s">
        <v>89</v>
      </c>
      <c r="D6" s="10">
        <v>73494</v>
      </c>
      <c r="E6" s="10">
        <v>35018</v>
      </c>
      <c r="F6" s="10">
        <v>134920</v>
      </c>
    </row>
    <row r="7" spans="2:6" ht="16.899999999999999" x14ac:dyDescent="0.35">
      <c r="B7" s="48" t="s">
        <v>99</v>
      </c>
      <c r="C7" s="7" t="s">
        <v>93</v>
      </c>
      <c r="D7" s="10">
        <v>14104</v>
      </c>
      <c r="E7" s="10">
        <v>6747</v>
      </c>
      <c r="F7" s="10">
        <v>24107</v>
      </c>
    </row>
    <row r="8" spans="2:6" ht="16.899999999999999" x14ac:dyDescent="0.35">
      <c r="B8" s="49"/>
      <c r="C8" s="7" t="s">
        <v>91</v>
      </c>
      <c r="D8" s="10">
        <v>16678</v>
      </c>
      <c r="E8" s="10">
        <v>8217</v>
      </c>
      <c r="F8" s="10">
        <v>29279</v>
      </c>
    </row>
    <row r="9" spans="2:6" ht="16.899999999999999" x14ac:dyDescent="0.35">
      <c r="B9" s="50"/>
      <c r="C9" s="7" t="s">
        <v>89</v>
      </c>
      <c r="D9" s="10">
        <v>12728</v>
      </c>
      <c r="E9" s="10">
        <v>6058</v>
      </c>
      <c r="F9" s="10">
        <v>22917</v>
      </c>
    </row>
    <row r="10" spans="2:6" ht="16.899999999999999" x14ac:dyDescent="0.35">
      <c r="B10" s="48" t="s">
        <v>96</v>
      </c>
      <c r="C10" s="7" t="s">
        <v>93</v>
      </c>
      <c r="D10" s="10">
        <v>11442</v>
      </c>
      <c r="E10" s="10">
        <v>6029</v>
      </c>
      <c r="F10" s="10">
        <v>20391</v>
      </c>
    </row>
    <row r="11" spans="2:6" ht="16.899999999999999" x14ac:dyDescent="0.35">
      <c r="B11" s="49"/>
      <c r="C11" s="7" t="s">
        <v>91</v>
      </c>
      <c r="D11" s="10">
        <v>12853</v>
      </c>
      <c r="E11" s="10">
        <v>6883</v>
      </c>
      <c r="F11" s="10">
        <v>23417</v>
      </c>
    </row>
    <row r="12" spans="2:6" ht="16.899999999999999" x14ac:dyDescent="0.35">
      <c r="B12" s="50"/>
      <c r="C12" s="7" t="s">
        <v>89</v>
      </c>
      <c r="D12" s="10">
        <v>10856</v>
      </c>
      <c r="E12" s="10">
        <v>5785</v>
      </c>
      <c r="F12" s="10">
        <v>20817</v>
      </c>
    </row>
    <row r="13" spans="2:6" ht="16.899999999999999" x14ac:dyDescent="0.35">
      <c r="B13" s="48" t="s">
        <v>94</v>
      </c>
      <c r="C13" s="7" t="s">
        <v>93</v>
      </c>
      <c r="D13" s="10">
        <v>14336</v>
      </c>
      <c r="E13" s="10">
        <v>7627</v>
      </c>
      <c r="F13" s="10">
        <v>27828</v>
      </c>
    </row>
    <row r="14" spans="2:6" ht="16.899999999999999" x14ac:dyDescent="0.35">
      <c r="B14" s="49"/>
      <c r="C14" s="7" t="s">
        <v>91</v>
      </c>
      <c r="D14" s="10">
        <v>17148</v>
      </c>
      <c r="E14" s="10">
        <v>9228</v>
      </c>
      <c r="F14" s="10">
        <v>33672</v>
      </c>
    </row>
    <row r="15" spans="2:6" ht="16.899999999999999" x14ac:dyDescent="0.35">
      <c r="B15" s="50"/>
      <c r="C15" s="7" t="s">
        <v>89</v>
      </c>
      <c r="D15" s="10">
        <v>12788</v>
      </c>
      <c r="E15" s="10">
        <v>6885</v>
      </c>
      <c r="F15" s="10">
        <v>26558</v>
      </c>
    </row>
    <row r="16" spans="2:6" ht="16.899999999999999" x14ac:dyDescent="0.35">
      <c r="B16" s="48" t="s">
        <v>88</v>
      </c>
      <c r="C16" s="7" t="s">
        <v>93</v>
      </c>
      <c r="D16" s="10">
        <v>23001</v>
      </c>
      <c r="E16" s="10">
        <v>10499</v>
      </c>
      <c r="F16" s="10">
        <v>36109</v>
      </c>
    </row>
    <row r="17" spans="2:6" ht="16.899999999999999" x14ac:dyDescent="0.35">
      <c r="B17" s="49"/>
      <c r="C17" s="7" t="s">
        <v>91</v>
      </c>
      <c r="D17" s="10">
        <v>26974</v>
      </c>
      <c r="E17" s="10">
        <v>12722</v>
      </c>
      <c r="F17" s="10">
        <v>42793</v>
      </c>
    </row>
    <row r="18" spans="2:6" ht="16.899999999999999" x14ac:dyDescent="0.35">
      <c r="B18" s="50"/>
      <c r="C18" s="7" t="s">
        <v>89</v>
      </c>
      <c r="D18" s="10">
        <v>20942</v>
      </c>
      <c r="E18" s="10">
        <v>9587</v>
      </c>
      <c r="F18" s="10">
        <v>36017</v>
      </c>
    </row>
  </sheetData>
  <mergeCells count="8">
    <mergeCell ref="B10:B12"/>
    <mergeCell ref="B13:B15"/>
    <mergeCell ref="B16:B18"/>
    <mergeCell ref="D2:F2"/>
    <mergeCell ref="B2:B3"/>
    <mergeCell ref="C2:C3"/>
    <mergeCell ref="B4:B6"/>
    <mergeCell ref="B7:B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B744-4A85-4992-8208-18BB0E9AFAC7}">
  <dimension ref="A1"/>
  <sheetViews>
    <sheetView showGridLines="0" zoomScale="122" zoomScaleNormal="40" workbookViewId="0">
      <selection activeCell="BQ119" sqref="BQ119:BQ144"/>
    </sheetView>
  </sheetViews>
  <sheetFormatPr defaultRowHeight="13.5" x14ac:dyDescent="0.35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D427-F5C1-4282-8C0A-4E8245E390E2}">
  <dimension ref="A1"/>
  <sheetViews>
    <sheetView topLeftCell="A22" workbookViewId="0">
      <selection activeCell="B60" sqref="B60"/>
    </sheetView>
  </sheetViews>
  <sheetFormatPr defaultRowHeight="13.5" x14ac:dyDescent="0.35"/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3ACD-0AB7-4B2A-9581-E48569D9581F}">
  <dimension ref="A1:D59"/>
  <sheetViews>
    <sheetView workbookViewId="0">
      <selection activeCell="D25" sqref="D25"/>
    </sheetView>
  </sheetViews>
  <sheetFormatPr defaultRowHeight="13.5" x14ac:dyDescent="0.35"/>
  <cols>
    <col min="1" max="1" width="15.5625" bestFit="1" customWidth="1"/>
    <col min="2" max="2" width="31.3125" bestFit="1" customWidth="1"/>
    <col min="3" max="3" width="22.5" bestFit="1" customWidth="1"/>
    <col min="4" max="4" width="67.3125" bestFit="1" customWidth="1"/>
  </cols>
  <sheetData>
    <row r="1" spans="1:4" x14ac:dyDescent="0.35">
      <c r="A1" s="25" t="s">
        <v>20</v>
      </c>
      <c r="B1" s="25" t="s">
        <v>19</v>
      </c>
      <c r="C1" s="25" t="s">
        <v>22</v>
      </c>
      <c r="D1" s="25" t="s">
        <v>21</v>
      </c>
    </row>
    <row r="2" spans="1:4" ht="13.9" x14ac:dyDescent="0.35">
      <c r="A2" s="26" t="s">
        <v>23</v>
      </c>
      <c r="B2" s="27" t="s">
        <v>0</v>
      </c>
      <c r="C2" s="29" t="s">
        <v>61</v>
      </c>
      <c r="D2" s="1" t="s">
        <v>28</v>
      </c>
    </row>
    <row r="3" spans="1:4" ht="13.9" x14ac:dyDescent="0.35">
      <c r="A3" s="26" t="s">
        <v>24</v>
      </c>
      <c r="B3" s="27" t="s">
        <v>1</v>
      </c>
      <c r="C3" s="29" t="s">
        <v>62</v>
      </c>
      <c r="D3" t="s">
        <v>29</v>
      </c>
    </row>
    <row r="4" spans="1:4" x14ac:dyDescent="0.35">
      <c r="A4" s="54" t="s">
        <v>36</v>
      </c>
      <c r="B4" s="26" t="s">
        <v>37</v>
      </c>
      <c r="C4" s="30">
        <v>101360.419354838</v>
      </c>
      <c r="D4" t="s">
        <v>49</v>
      </c>
    </row>
    <row r="5" spans="1:4" x14ac:dyDescent="0.35">
      <c r="A5" s="54"/>
      <c r="B5" s="26" t="s">
        <v>38</v>
      </c>
      <c r="C5" s="30">
        <v>111217.607142857</v>
      </c>
      <c r="D5" t="s">
        <v>50</v>
      </c>
    </row>
    <row r="6" spans="1:4" x14ac:dyDescent="0.35">
      <c r="A6" s="54"/>
      <c r="B6" s="26" t="s">
        <v>39</v>
      </c>
      <c r="C6" s="30">
        <v>101693.548387096</v>
      </c>
      <c r="D6" t="s">
        <v>51</v>
      </c>
    </row>
    <row r="7" spans="1:4" x14ac:dyDescent="0.35">
      <c r="A7" s="54"/>
      <c r="B7" s="26" t="s">
        <v>40</v>
      </c>
      <c r="C7" s="30">
        <v>109379.066666666</v>
      </c>
      <c r="D7" t="s">
        <v>52</v>
      </c>
    </row>
    <row r="8" spans="1:4" x14ac:dyDescent="0.35">
      <c r="A8" s="54"/>
      <c r="B8" s="26" t="s">
        <v>41</v>
      </c>
      <c r="C8" s="30">
        <v>111638.709677419</v>
      </c>
      <c r="D8" t="s">
        <v>53</v>
      </c>
    </row>
    <row r="9" spans="1:4" x14ac:dyDescent="0.35">
      <c r="A9" s="54"/>
      <c r="B9" s="26" t="s">
        <v>42</v>
      </c>
      <c r="C9" s="30">
        <v>109145.366666666</v>
      </c>
      <c r="D9" t="s">
        <v>54</v>
      </c>
    </row>
    <row r="10" spans="1:4" x14ac:dyDescent="0.35">
      <c r="A10" s="54"/>
      <c r="B10" s="26" t="s">
        <v>43</v>
      </c>
      <c r="C10" s="30">
        <v>105798.967741935</v>
      </c>
      <c r="D10" t="s">
        <v>55</v>
      </c>
    </row>
    <row r="11" spans="1:4" x14ac:dyDescent="0.35">
      <c r="A11" s="54"/>
      <c r="B11" s="26" t="s">
        <v>44</v>
      </c>
      <c r="C11" s="30">
        <v>108136.25806451601</v>
      </c>
      <c r="D11" t="s">
        <v>56</v>
      </c>
    </row>
    <row r="12" spans="1:4" x14ac:dyDescent="0.35">
      <c r="A12" s="54"/>
      <c r="B12" s="26" t="s">
        <v>45</v>
      </c>
      <c r="C12" s="30">
        <v>109703.33333333299</v>
      </c>
      <c r="D12" t="s">
        <v>57</v>
      </c>
    </row>
    <row r="13" spans="1:4" x14ac:dyDescent="0.35">
      <c r="A13" s="54"/>
      <c r="B13" s="26" t="s">
        <v>46</v>
      </c>
      <c r="C13" s="30">
        <v>117529.580645161</v>
      </c>
      <c r="D13" t="s">
        <v>58</v>
      </c>
    </row>
    <row r="14" spans="1:4" x14ac:dyDescent="0.35">
      <c r="A14" s="54"/>
      <c r="B14" s="26" t="s">
        <v>47</v>
      </c>
      <c r="C14" s="30">
        <v>118239.2</v>
      </c>
      <c r="D14" t="s">
        <v>59</v>
      </c>
    </row>
    <row r="15" spans="1:4" x14ac:dyDescent="0.35">
      <c r="A15" s="54"/>
      <c r="B15" s="26" t="s">
        <v>48</v>
      </c>
      <c r="C15" s="30">
        <v>117662.838709677</v>
      </c>
      <c r="D15" t="s">
        <v>60</v>
      </c>
    </row>
    <row r="16" spans="1:4" ht="13.9" x14ac:dyDescent="0.35">
      <c r="A16" s="54" t="s">
        <v>25</v>
      </c>
      <c r="B16" s="27" t="s">
        <v>2</v>
      </c>
      <c r="C16" s="31">
        <v>44927</v>
      </c>
      <c r="D16" s="1" t="s">
        <v>30</v>
      </c>
    </row>
    <row r="17" spans="1:4" ht="13.9" x14ac:dyDescent="0.35">
      <c r="A17" s="54"/>
      <c r="B17" s="27" t="s">
        <v>3</v>
      </c>
      <c r="C17" s="30">
        <v>31</v>
      </c>
      <c r="D17" s="1" t="s">
        <v>31</v>
      </c>
    </row>
    <row r="18" spans="1:4" ht="13.9" x14ac:dyDescent="0.35">
      <c r="A18" s="54"/>
      <c r="B18" s="27" t="s">
        <v>4</v>
      </c>
      <c r="C18" s="30">
        <v>14</v>
      </c>
      <c r="D18" s="1" t="s">
        <v>32</v>
      </c>
    </row>
    <row r="19" spans="1:4" ht="13.9" x14ac:dyDescent="0.35">
      <c r="A19" s="54"/>
      <c r="B19" s="27" t="s">
        <v>5</v>
      </c>
      <c r="C19" s="30">
        <v>17</v>
      </c>
      <c r="D19" s="1" t="s">
        <v>33</v>
      </c>
    </row>
    <row r="20" spans="1:4" ht="13.9" x14ac:dyDescent="0.35">
      <c r="A20" s="54"/>
      <c r="B20" s="27" t="s">
        <v>6</v>
      </c>
      <c r="C20" s="30">
        <v>4</v>
      </c>
      <c r="D20" s="1" t="s">
        <v>34</v>
      </c>
    </row>
    <row r="21" spans="1:4" ht="13.9" x14ac:dyDescent="0.35">
      <c r="A21" s="54"/>
      <c r="B21" s="27" t="s">
        <v>7</v>
      </c>
      <c r="C21" s="30">
        <v>3</v>
      </c>
      <c r="D21" s="1" t="s">
        <v>35</v>
      </c>
    </row>
    <row r="22" spans="1:4" ht="13.9" x14ac:dyDescent="0.35">
      <c r="A22" s="54" t="s">
        <v>26</v>
      </c>
      <c r="B22" s="27" t="s">
        <v>8</v>
      </c>
      <c r="C22" s="30">
        <v>1966.5161290000001</v>
      </c>
      <c r="D22" s="1" t="s">
        <v>202</v>
      </c>
    </row>
    <row r="23" spans="1:4" ht="13.9" x14ac:dyDescent="0.35">
      <c r="A23" s="54"/>
      <c r="B23" s="27" t="s">
        <v>9</v>
      </c>
      <c r="C23" s="30">
        <v>104038.2258</v>
      </c>
      <c r="D23" s="1" t="s">
        <v>203</v>
      </c>
    </row>
    <row r="24" spans="1:4" ht="13.9" x14ac:dyDescent="0.35">
      <c r="A24" s="54"/>
      <c r="B24" s="27" t="s">
        <v>182</v>
      </c>
      <c r="C24" s="30">
        <v>33747.8992</v>
      </c>
      <c r="D24" s="1" t="s">
        <v>204</v>
      </c>
    </row>
    <row r="25" spans="1:4" ht="13.9" x14ac:dyDescent="0.35">
      <c r="A25" s="54"/>
      <c r="B25" s="27" t="s">
        <v>183</v>
      </c>
      <c r="C25" s="30">
        <v>2473.000305</v>
      </c>
      <c r="D25" s="1" t="s">
        <v>205</v>
      </c>
    </row>
    <row r="26" spans="1:4" ht="13.9" x14ac:dyDescent="0.35">
      <c r="A26" s="54"/>
      <c r="B26" s="27" t="s">
        <v>184</v>
      </c>
      <c r="C26" s="30">
        <v>32790.46211</v>
      </c>
      <c r="D26" s="1" t="s">
        <v>206</v>
      </c>
    </row>
    <row r="27" spans="1:4" ht="13.9" x14ac:dyDescent="0.35">
      <c r="A27" s="54"/>
      <c r="B27" s="27" t="s">
        <v>185</v>
      </c>
      <c r="C27" s="30">
        <v>0.96961219200000004</v>
      </c>
      <c r="D27" s="1" t="s">
        <v>207</v>
      </c>
    </row>
    <row r="28" spans="1:4" ht="13.9" x14ac:dyDescent="0.35">
      <c r="A28" s="54"/>
      <c r="B28" s="27" t="s">
        <v>186</v>
      </c>
      <c r="C28" s="30">
        <v>13.64488431</v>
      </c>
      <c r="D28" s="1" t="s">
        <v>208</v>
      </c>
    </row>
    <row r="29" spans="1:4" ht="13.9" x14ac:dyDescent="0.35">
      <c r="A29" s="54"/>
      <c r="B29" s="27" t="s">
        <v>187</v>
      </c>
      <c r="C29" s="30">
        <v>0.58677162599999999</v>
      </c>
      <c r="D29" s="1" t="s">
        <v>209</v>
      </c>
    </row>
    <row r="30" spans="1:4" ht="13.9" x14ac:dyDescent="0.35">
      <c r="A30" s="54"/>
      <c r="B30" s="27" t="s">
        <v>10</v>
      </c>
      <c r="C30" s="30">
        <v>0</v>
      </c>
      <c r="D30" s="1" t="s">
        <v>210</v>
      </c>
    </row>
    <row r="31" spans="1:4" ht="13.9" x14ac:dyDescent="0.35">
      <c r="A31" s="54"/>
      <c r="B31" s="27" t="s">
        <v>11</v>
      </c>
      <c r="C31" s="30">
        <v>15.064516129999999</v>
      </c>
      <c r="D31" s="1" t="s">
        <v>211</v>
      </c>
    </row>
    <row r="32" spans="1:4" ht="13.9" x14ac:dyDescent="0.35">
      <c r="A32" s="54"/>
      <c r="B32" s="27" t="s">
        <v>12</v>
      </c>
      <c r="C32" s="30">
        <v>2.2580645160000001</v>
      </c>
      <c r="D32" s="1" t="s">
        <v>212</v>
      </c>
    </row>
    <row r="33" spans="1:4" ht="13.9" x14ac:dyDescent="0.35">
      <c r="A33" s="54"/>
      <c r="B33" s="27" t="s">
        <v>13</v>
      </c>
      <c r="C33" s="30">
        <v>0.25806451600000002</v>
      </c>
      <c r="D33" s="1" t="s">
        <v>213</v>
      </c>
    </row>
    <row r="34" spans="1:4" ht="13.9" x14ac:dyDescent="0.35">
      <c r="A34" s="54"/>
      <c r="B34" s="27" t="s">
        <v>14</v>
      </c>
      <c r="C34" s="30">
        <v>12.548387099999999</v>
      </c>
      <c r="D34" s="1" t="s">
        <v>214</v>
      </c>
    </row>
    <row r="35" spans="1:4" ht="13.9" x14ac:dyDescent="0.35">
      <c r="A35" s="54"/>
      <c r="B35" s="27" t="s">
        <v>15</v>
      </c>
      <c r="C35" s="30">
        <v>5</v>
      </c>
      <c r="D35" s="1" t="s">
        <v>215</v>
      </c>
    </row>
    <row r="36" spans="1:4" ht="13.9" x14ac:dyDescent="0.35">
      <c r="A36" s="54"/>
      <c r="B36" s="27" t="s">
        <v>16</v>
      </c>
      <c r="C36" s="30">
        <v>5</v>
      </c>
      <c r="D36" s="1" t="s">
        <v>216</v>
      </c>
    </row>
    <row r="37" spans="1:4" ht="13.9" x14ac:dyDescent="0.35">
      <c r="A37" s="54"/>
      <c r="B37" s="27" t="s">
        <v>17</v>
      </c>
      <c r="C37" s="30">
        <v>8</v>
      </c>
      <c r="D37" s="1" t="s">
        <v>217</v>
      </c>
    </row>
    <row r="38" spans="1:4" ht="13.9" x14ac:dyDescent="0.35">
      <c r="A38" s="54"/>
      <c r="B38" s="27" t="s">
        <v>18</v>
      </c>
      <c r="C38" s="30">
        <v>114.8064516</v>
      </c>
      <c r="D38" s="1" t="s">
        <v>218</v>
      </c>
    </row>
    <row r="39" spans="1:4" ht="13.9" x14ac:dyDescent="0.35">
      <c r="A39" s="54"/>
      <c r="B39" s="27" t="s">
        <v>188</v>
      </c>
      <c r="C39" s="30">
        <v>878.5441955</v>
      </c>
      <c r="D39" s="1" t="s">
        <v>219</v>
      </c>
    </row>
    <row r="40" spans="1:4" ht="13.9" x14ac:dyDescent="0.35">
      <c r="A40" s="54"/>
      <c r="B40" s="27" t="s">
        <v>189</v>
      </c>
      <c r="C40" s="30">
        <v>0</v>
      </c>
      <c r="D40" s="1" t="s">
        <v>220</v>
      </c>
    </row>
    <row r="41" spans="1:4" ht="13.9" x14ac:dyDescent="0.35">
      <c r="A41" s="54"/>
      <c r="B41" s="27" t="s">
        <v>190</v>
      </c>
      <c r="C41" s="30">
        <v>17435.58065</v>
      </c>
      <c r="D41" s="1" t="s">
        <v>221</v>
      </c>
    </row>
    <row r="42" spans="1:4" ht="13.9" x14ac:dyDescent="0.35">
      <c r="A42" s="54"/>
      <c r="B42" s="27" t="s">
        <v>191</v>
      </c>
      <c r="C42" s="30">
        <v>93.903225809999995</v>
      </c>
      <c r="D42" s="1" t="s">
        <v>222</v>
      </c>
    </row>
    <row r="43" spans="1:4" ht="13.9" x14ac:dyDescent="0.35">
      <c r="A43" s="54"/>
      <c r="B43" s="27" t="s">
        <v>192</v>
      </c>
      <c r="C43" s="30">
        <v>44985.838710000004</v>
      </c>
      <c r="D43" s="1" t="s">
        <v>223</v>
      </c>
    </row>
    <row r="44" spans="1:4" ht="13.9" x14ac:dyDescent="0.35">
      <c r="A44" s="54"/>
      <c r="B44" s="27" t="s">
        <v>193</v>
      </c>
      <c r="C44" s="30">
        <v>300.87096769999999</v>
      </c>
      <c r="D44" s="1" t="s">
        <v>224</v>
      </c>
    </row>
    <row r="45" spans="1:4" ht="13.9" x14ac:dyDescent="0.35">
      <c r="A45" s="54" t="s">
        <v>27</v>
      </c>
      <c r="B45" s="27" t="s">
        <v>194</v>
      </c>
      <c r="C45" s="30">
        <v>44772018.060000002</v>
      </c>
      <c r="D45" s="1" t="s">
        <v>225</v>
      </c>
    </row>
    <row r="46" spans="1:4" ht="13.9" x14ac:dyDescent="0.35">
      <c r="A46" s="54"/>
      <c r="B46" s="27" t="s">
        <v>195</v>
      </c>
      <c r="C46" s="30">
        <v>32959.516130000004</v>
      </c>
      <c r="D46" s="1" t="s">
        <v>226</v>
      </c>
    </row>
    <row r="47" spans="1:4" ht="13.9" x14ac:dyDescent="0.35">
      <c r="A47" s="54"/>
      <c r="B47" s="27" t="s">
        <v>196</v>
      </c>
      <c r="C47" s="30">
        <v>0</v>
      </c>
      <c r="D47" s="1" t="s">
        <v>227</v>
      </c>
    </row>
    <row r="48" spans="1:4" ht="13.9" x14ac:dyDescent="0.35">
      <c r="A48" s="54"/>
      <c r="B48" s="27" t="s">
        <v>197</v>
      </c>
      <c r="C48" s="30">
        <v>29798656.940000001</v>
      </c>
      <c r="D48" s="1" t="s">
        <v>228</v>
      </c>
    </row>
    <row r="49" spans="1:4" ht="13.9" x14ac:dyDescent="0.35">
      <c r="A49" s="54"/>
      <c r="B49" s="27" t="s">
        <v>198</v>
      </c>
      <c r="C49" s="32">
        <v>44355311.189999998</v>
      </c>
      <c r="D49" t="s">
        <v>229</v>
      </c>
    </row>
    <row r="50" spans="1:4" ht="13.9" x14ac:dyDescent="0.35">
      <c r="A50" s="54"/>
      <c r="B50" s="27" t="s">
        <v>199</v>
      </c>
      <c r="C50" s="32">
        <v>0</v>
      </c>
      <c r="D50" t="s">
        <v>230</v>
      </c>
    </row>
    <row r="51" spans="1:4" ht="13.9" x14ac:dyDescent="0.35">
      <c r="A51" s="54"/>
      <c r="B51" s="28" t="s">
        <v>200</v>
      </c>
      <c r="C51" s="32">
        <v>0</v>
      </c>
      <c r="D51" t="s">
        <v>231</v>
      </c>
    </row>
    <row r="52" spans="1:4" ht="13.9" x14ac:dyDescent="0.35">
      <c r="A52" s="54"/>
      <c r="B52" s="28" t="s">
        <v>201</v>
      </c>
      <c r="C52" s="32">
        <v>0</v>
      </c>
      <c r="D52" t="s">
        <v>232</v>
      </c>
    </row>
    <row r="53" spans="1:4" x14ac:dyDescent="0.35">
      <c r="B53" s="2"/>
    </row>
    <row r="54" spans="1:4" x14ac:dyDescent="0.35">
      <c r="B54" s="2"/>
    </row>
    <row r="55" spans="1:4" x14ac:dyDescent="0.35">
      <c r="B55" s="2"/>
    </row>
    <row r="56" spans="1:4" x14ac:dyDescent="0.35">
      <c r="B56" s="2"/>
    </row>
    <row r="57" spans="1:4" x14ac:dyDescent="0.35">
      <c r="B57" s="2"/>
    </row>
    <row r="58" spans="1:4" x14ac:dyDescent="0.35">
      <c r="B58" s="2"/>
    </row>
    <row r="59" spans="1:4" x14ac:dyDescent="0.35">
      <c r="B59" s="2"/>
    </row>
  </sheetData>
  <mergeCells count="4">
    <mergeCell ref="A4:A15"/>
    <mergeCell ref="A16:A21"/>
    <mergeCell ref="A22:A44"/>
    <mergeCell ref="A45:A5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7FBD-389D-4337-A376-332D6C455648}">
  <dimension ref="A1:C8"/>
  <sheetViews>
    <sheetView workbookViewId="0">
      <selection activeCell="F9" sqref="F9"/>
    </sheetView>
  </sheetViews>
  <sheetFormatPr defaultRowHeight="13.5" x14ac:dyDescent="0.35"/>
  <cols>
    <col min="1" max="1" width="10.9375" bestFit="1" customWidth="1"/>
    <col min="2" max="2" width="47" bestFit="1" customWidth="1"/>
    <col min="3" max="3" width="42.5625" bestFit="1" customWidth="1"/>
  </cols>
  <sheetData>
    <row r="1" spans="1:3" x14ac:dyDescent="0.35">
      <c r="B1" t="s">
        <v>63</v>
      </c>
      <c r="C1" t="s">
        <v>64</v>
      </c>
    </row>
    <row r="2" spans="1:3" x14ac:dyDescent="0.35">
      <c r="A2" t="s">
        <v>65</v>
      </c>
      <c r="B2" t="s">
        <v>66</v>
      </c>
      <c r="C2" t="s">
        <v>68</v>
      </c>
    </row>
    <row r="3" spans="1:3" x14ac:dyDescent="0.35">
      <c r="B3" t="s">
        <v>67</v>
      </c>
      <c r="C3" t="s">
        <v>69</v>
      </c>
    </row>
    <row r="4" spans="1:3" x14ac:dyDescent="0.35">
      <c r="A4" t="s">
        <v>70</v>
      </c>
      <c r="B4" t="s">
        <v>71</v>
      </c>
      <c r="C4" t="s">
        <v>73</v>
      </c>
    </row>
    <row r="5" spans="1:3" x14ac:dyDescent="0.35">
      <c r="B5" t="s">
        <v>72</v>
      </c>
      <c r="C5" t="s">
        <v>74</v>
      </c>
    </row>
    <row r="6" spans="1:3" x14ac:dyDescent="0.35">
      <c r="A6" t="s">
        <v>75</v>
      </c>
      <c r="B6" t="s">
        <v>78</v>
      </c>
      <c r="C6" t="s">
        <v>79</v>
      </c>
    </row>
    <row r="7" spans="1:3" x14ac:dyDescent="0.35">
      <c r="B7" t="s">
        <v>76</v>
      </c>
      <c r="C7" t="s">
        <v>77</v>
      </c>
    </row>
    <row r="8" spans="1:3" x14ac:dyDescent="0.35">
      <c r="A8" s="1" t="s">
        <v>80</v>
      </c>
      <c r="B8" t="s">
        <v>82</v>
      </c>
      <c r="C8" t="s">
        <v>81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6E34-E2D1-4389-BD49-387EF2EB8011}">
  <dimension ref="B1:L23"/>
  <sheetViews>
    <sheetView showGridLines="0" tabSelected="1" workbookViewId="0">
      <selection activeCell="D19" sqref="D19"/>
    </sheetView>
  </sheetViews>
  <sheetFormatPr defaultRowHeight="13.5" x14ac:dyDescent="0.35"/>
  <cols>
    <col min="2" max="2" width="19" bestFit="1" customWidth="1"/>
    <col min="3" max="3" width="14.3125" bestFit="1" customWidth="1"/>
    <col min="4" max="4" width="14.5625" bestFit="1" customWidth="1"/>
    <col min="5" max="5" width="9.3125" bestFit="1" customWidth="1"/>
    <col min="8" max="8" width="19" bestFit="1" customWidth="1"/>
    <col min="9" max="9" width="14.3125" bestFit="1" customWidth="1"/>
    <col min="10" max="10" width="19.3125" bestFit="1" customWidth="1"/>
    <col min="11" max="11" width="9.3125" bestFit="1" customWidth="1"/>
  </cols>
  <sheetData>
    <row r="1" spans="2:12" ht="13.9" thickBot="1" x14ac:dyDescent="0.4"/>
    <row r="2" spans="2:12" ht="19.5" thickBot="1" x14ac:dyDescent="0.4">
      <c r="B2" s="11" t="s">
        <v>120</v>
      </c>
      <c r="C2" s="11" t="s">
        <v>121</v>
      </c>
      <c r="D2" s="11" t="s">
        <v>122</v>
      </c>
      <c r="E2" s="12" t="s">
        <v>123</v>
      </c>
      <c r="F2" s="1"/>
      <c r="H2" s="11" t="s">
        <v>120</v>
      </c>
      <c r="I2" s="11" t="s">
        <v>121</v>
      </c>
      <c r="J2" s="11" t="s">
        <v>122</v>
      </c>
      <c r="K2" s="12" t="s">
        <v>123</v>
      </c>
      <c r="L2" s="1"/>
    </row>
    <row r="3" spans="2:12" ht="19.5" thickBot="1" x14ac:dyDescent="0.4">
      <c r="B3" s="58" t="s">
        <v>124</v>
      </c>
      <c r="C3" s="13" t="s">
        <v>63</v>
      </c>
      <c r="D3" s="14" t="s">
        <v>125</v>
      </c>
      <c r="E3" s="15">
        <v>2001</v>
      </c>
      <c r="H3" s="58" t="s">
        <v>124</v>
      </c>
      <c r="I3" s="13" t="s">
        <v>63</v>
      </c>
      <c r="J3" s="14" t="s">
        <v>125</v>
      </c>
      <c r="K3" s="15">
        <v>2001</v>
      </c>
    </row>
    <row r="4" spans="2:12" ht="19.5" thickBot="1" x14ac:dyDescent="0.4">
      <c r="B4" s="59"/>
      <c r="C4" s="55" t="s">
        <v>64</v>
      </c>
      <c r="D4" s="14" t="s">
        <v>126</v>
      </c>
      <c r="E4" s="15">
        <v>2014</v>
      </c>
      <c r="H4" s="59"/>
      <c r="I4" s="55" t="s">
        <v>64</v>
      </c>
      <c r="J4" s="14" t="s">
        <v>126</v>
      </c>
      <c r="K4" s="15">
        <v>2014</v>
      </c>
    </row>
    <row r="5" spans="2:12" ht="19.5" thickBot="1" x14ac:dyDescent="0.4">
      <c r="B5" s="59"/>
      <c r="C5" s="56"/>
      <c r="D5" s="14" t="s">
        <v>127</v>
      </c>
      <c r="E5" s="15">
        <v>2016</v>
      </c>
      <c r="H5" s="59"/>
      <c r="I5" s="56"/>
      <c r="J5" s="14" t="s">
        <v>127</v>
      </c>
      <c r="K5" s="15">
        <v>2016</v>
      </c>
    </row>
    <row r="6" spans="2:12" ht="19.5" thickBot="1" x14ac:dyDescent="0.4">
      <c r="B6" s="60"/>
      <c r="C6" s="57"/>
      <c r="D6" s="14" t="s">
        <v>128</v>
      </c>
      <c r="E6" s="15">
        <v>2017</v>
      </c>
      <c r="H6" s="60"/>
      <c r="I6" s="57"/>
      <c r="J6" s="14" t="s">
        <v>128</v>
      </c>
      <c r="K6" s="15">
        <v>2017</v>
      </c>
    </row>
    <row r="7" spans="2:12" ht="19.5" thickBot="1" x14ac:dyDescent="0.4">
      <c r="B7" s="58" t="s">
        <v>129</v>
      </c>
      <c r="C7" s="55" t="s">
        <v>130</v>
      </c>
      <c r="D7" s="14" t="s">
        <v>130</v>
      </c>
      <c r="E7" s="15">
        <v>2010</v>
      </c>
      <c r="H7" s="58" t="s">
        <v>129</v>
      </c>
      <c r="I7" s="55" t="s">
        <v>130</v>
      </c>
      <c r="J7" s="14" t="s">
        <v>130</v>
      </c>
      <c r="K7" s="15">
        <v>2010</v>
      </c>
    </row>
    <row r="8" spans="2:12" ht="19.5" thickBot="1" x14ac:dyDescent="0.4">
      <c r="B8" s="59"/>
      <c r="C8" s="56"/>
      <c r="D8" s="14" t="s">
        <v>90</v>
      </c>
      <c r="E8" s="15">
        <v>2019</v>
      </c>
      <c r="H8" s="59"/>
      <c r="I8" s="56"/>
      <c r="J8" s="14" t="s">
        <v>90</v>
      </c>
      <c r="K8" s="15">
        <v>2019</v>
      </c>
    </row>
    <row r="9" spans="2:12" ht="19.5" thickBot="1" x14ac:dyDescent="0.4">
      <c r="B9" s="59"/>
      <c r="C9" s="56"/>
      <c r="D9" s="14" t="s">
        <v>97</v>
      </c>
      <c r="E9" s="15">
        <v>2021</v>
      </c>
      <c r="H9" s="59"/>
      <c r="I9" s="56"/>
      <c r="J9" s="14" t="s">
        <v>97</v>
      </c>
      <c r="K9" s="15">
        <v>2021</v>
      </c>
    </row>
    <row r="10" spans="2:12" ht="19.5" thickBot="1" x14ac:dyDescent="0.4">
      <c r="B10" s="59"/>
      <c r="C10" s="56"/>
      <c r="D10" s="14" t="s">
        <v>98</v>
      </c>
      <c r="E10" s="15">
        <v>2021</v>
      </c>
      <c r="H10" s="59"/>
      <c r="I10" s="56"/>
      <c r="J10" s="14" t="s">
        <v>98</v>
      </c>
      <c r="K10" s="15">
        <v>2021</v>
      </c>
    </row>
    <row r="11" spans="2:12" ht="19.5" thickBot="1" x14ac:dyDescent="0.4">
      <c r="B11" s="59"/>
      <c r="C11" s="56"/>
      <c r="D11" s="14" t="s">
        <v>131</v>
      </c>
      <c r="E11" s="15">
        <v>2023</v>
      </c>
      <c r="H11" s="59"/>
      <c r="I11" s="57"/>
      <c r="J11" s="14" t="s">
        <v>131</v>
      </c>
      <c r="K11" s="15">
        <v>2023</v>
      </c>
    </row>
    <row r="12" spans="2:12" ht="19.5" thickBot="1" x14ac:dyDescent="0.4">
      <c r="B12" s="59"/>
      <c r="C12" s="57"/>
      <c r="D12" s="14" t="s">
        <v>132</v>
      </c>
      <c r="E12" s="15">
        <v>2023</v>
      </c>
      <c r="H12" s="59"/>
      <c r="I12" s="55" t="s">
        <v>170</v>
      </c>
      <c r="J12" s="14" t="s">
        <v>133</v>
      </c>
      <c r="K12" s="15">
        <v>2014</v>
      </c>
    </row>
    <row r="13" spans="2:12" ht="19.5" thickBot="1" x14ac:dyDescent="0.4">
      <c r="B13" s="59"/>
      <c r="C13" s="55" t="s">
        <v>133</v>
      </c>
      <c r="D13" s="14" t="s">
        <v>133</v>
      </c>
      <c r="E13" s="15">
        <v>2014</v>
      </c>
      <c r="H13" s="59"/>
      <c r="I13" s="56"/>
      <c r="J13" s="14" t="s">
        <v>95</v>
      </c>
      <c r="K13" s="15">
        <v>2014</v>
      </c>
    </row>
    <row r="14" spans="2:12" ht="19.5" thickBot="1" x14ac:dyDescent="0.4">
      <c r="B14" s="59"/>
      <c r="C14" s="56"/>
      <c r="D14" s="14" t="s">
        <v>95</v>
      </c>
      <c r="E14" s="15">
        <v>2014</v>
      </c>
      <c r="H14" s="59"/>
      <c r="I14" s="56"/>
      <c r="J14" s="14" t="s">
        <v>92</v>
      </c>
      <c r="K14" s="15">
        <v>2014</v>
      </c>
    </row>
    <row r="15" spans="2:12" ht="19.5" thickBot="1" x14ac:dyDescent="0.4">
      <c r="B15" s="59"/>
      <c r="C15" s="56"/>
      <c r="D15" s="14" t="s">
        <v>92</v>
      </c>
      <c r="E15" s="15">
        <v>2014</v>
      </c>
      <c r="H15" s="59"/>
      <c r="I15" s="56"/>
      <c r="J15" s="14" t="s">
        <v>100</v>
      </c>
      <c r="K15" s="15">
        <v>2017</v>
      </c>
    </row>
    <row r="16" spans="2:12" ht="19.5" thickBot="1" x14ac:dyDescent="0.4">
      <c r="B16" s="59"/>
      <c r="C16" s="56"/>
      <c r="D16" s="14" t="s">
        <v>100</v>
      </c>
      <c r="E16" s="15">
        <v>2017</v>
      </c>
      <c r="H16" s="60"/>
      <c r="I16" s="57"/>
      <c r="J16" s="14" t="s">
        <v>134</v>
      </c>
      <c r="K16" s="15">
        <v>2018</v>
      </c>
    </row>
    <row r="17" spans="2:6" ht="19.5" thickBot="1" x14ac:dyDescent="0.4">
      <c r="B17" s="59"/>
      <c r="C17" s="56"/>
      <c r="D17" s="14" t="s">
        <v>134</v>
      </c>
      <c r="E17" s="15">
        <v>2018</v>
      </c>
    </row>
    <row r="18" spans="2:6" ht="19.5" thickBot="1" x14ac:dyDescent="0.4">
      <c r="B18" s="59"/>
      <c r="C18" s="57"/>
      <c r="D18" s="14" t="s">
        <v>145</v>
      </c>
      <c r="E18" s="15">
        <v>2020</v>
      </c>
      <c r="F18" t="s">
        <v>146</v>
      </c>
    </row>
    <row r="19" spans="2:6" ht="19.5" thickBot="1" x14ac:dyDescent="0.4">
      <c r="B19" s="59"/>
      <c r="C19" s="55" t="s">
        <v>239</v>
      </c>
      <c r="D19" s="14" t="s">
        <v>140</v>
      </c>
      <c r="E19" s="15">
        <v>2021</v>
      </c>
    </row>
    <row r="20" spans="2:6" ht="19.5" thickBot="1" x14ac:dyDescent="0.4">
      <c r="B20" s="59"/>
      <c r="C20" s="56"/>
      <c r="D20" s="14" t="s">
        <v>141</v>
      </c>
      <c r="E20" s="15">
        <v>2021</v>
      </c>
    </row>
    <row r="21" spans="2:6" ht="19.5" thickBot="1" x14ac:dyDescent="0.4">
      <c r="B21" s="59"/>
      <c r="C21" s="56"/>
      <c r="D21" s="14" t="s">
        <v>142</v>
      </c>
      <c r="E21" s="15">
        <v>2021</v>
      </c>
    </row>
    <row r="22" spans="2:6" ht="19.5" thickBot="1" x14ac:dyDescent="0.4">
      <c r="B22" s="59"/>
      <c r="C22" s="56"/>
      <c r="D22" s="14" t="s">
        <v>143</v>
      </c>
      <c r="E22" s="15">
        <v>2021</v>
      </c>
    </row>
    <row r="23" spans="2:6" ht="19.5" thickBot="1" x14ac:dyDescent="0.4">
      <c r="B23" s="60"/>
      <c r="C23" s="57"/>
      <c r="D23" s="14" t="s">
        <v>144</v>
      </c>
      <c r="E23" s="15">
        <v>2022</v>
      </c>
    </row>
  </sheetData>
  <mergeCells count="11">
    <mergeCell ref="H7:H16"/>
    <mergeCell ref="I7:I11"/>
    <mergeCell ref="I12:I16"/>
    <mergeCell ref="H3:H6"/>
    <mergeCell ref="I4:I6"/>
    <mergeCell ref="C19:C23"/>
    <mergeCell ref="B7:B23"/>
    <mergeCell ref="C13:C18"/>
    <mergeCell ref="B3:B6"/>
    <mergeCell ref="C4:C6"/>
    <mergeCell ref="C7:C1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685F-02F5-4601-BBF8-DA3E8B775731}">
  <dimension ref="A1:AB31"/>
  <sheetViews>
    <sheetView showGridLines="0" topLeftCell="C1" workbookViewId="0">
      <selection activeCell="L19" sqref="L19:S24"/>
    </sheetView>
  </sheetViews>
  <sheetFormatPr defaultColWidth="8.6875" defaultRowHeight="16.899999999999999" x14ac:dyDescent="0.35"/>
  <cols>
    <col min="1" max="1" width="2.1875" style="19" bestFit="1" customWidth="1"/>
    <col min="2" max="2" width="8.5" style="19" bestFit="1" customWidth="1"/>
    <col min="3" max="3" width="12.3125" style="19" bestFit="1" customWidth="1"/>
    <col min="4" max="4" width="13.25" style="19" bestFit="1" customWidth="1"/>
    <col min="5" max="5" width="6.6875" style="19" bestFit="1" customWidth="1"/>
    <col min="6" max="6" width="11" style="19" bestFit="1" customWidth="1"/>
    <col min="7" max="8" width="7.1875" style="19" bestFit="1" customWidth="1"/>
    <col min="9" max="9" width="8.0625" style="19" bestFit="1" customWidth="1"/>
    <col min="10" max="10" width="12" style="19" bestFit="1" customWidth="1"/>
    <col min="11" max="12" width="8.6875" style="19"/>
    <col min="13" max="13" width="12.5" style="19" bestFit="1" customWidth="1"/>
    <col min="14" max="14" width="10.5625" style="19" bestFit="1" customWidth="1"/>
    <col min="15" max="15" width="11" style="19" bestFit="1" customWidth="1"/>
    <col min="16" max="16" width="6.25" style="19" bestFit="1" customWidth="1"/>
    <col min="17" max="17" width="6.5" style="19" bestFit="1" customWidth="1"/>
    <col min="18" max="18" width="8.6875" style="19"/>
    <col min="19" max="19" width="8.5" style="19" bestFit="1" customWidth="1"/>
    <col min="20" max="20" width="8.6875" style="19"/>
    <col min="21" max="21" width="8.5" style="19" bestFit="1" customWidth="1"/>
    <col min="22" max="22" width="12.3125" style="19" bestFit="1" customWidth="1"/>
    <col min="23" max="25" width="10" style="19" bestFit="1" customWidth="1"/>
    <col min="26" max="27" width="18.6875" style="19" bestFit="1" customWidth="1"/>
    <col min="28" max="28" width="12.3125" style="19" bestFit="1" customWidth="1"/>
    <col min="29" max="16384" width="8.6875" style="19"/>
  </cols>
  <sheetData>
    <row r="1" spans="1:28" x14ac:dyDescent="0.35">
      <c r="B1" s="19" t="s">
        <v>1</v>
      </c>
      <c r="C1" s="19" t="s">
        <v>0</v>
      </c>
      <c r="D1" s="19" t="s">
        <v>83</v>
      </c>
      <c r="E1" s="19" t="s">
        <v>178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179</v>
      </c>
      <c r="L1" s="5" t="str">
        <f>B1</f>
        <v>주운행선</v>
      </c>
      <c r="M1" s="5" t="str">
        <f t="shared" ref="M1:M16" si="0">C1</f>
        <v>전체주중주말</v>
      </c>
      <c r="N1" s="5" t="s">
        <v>180</v>
      </c>
      <c r="O1" s="5" t="str">
        <f t="shared" ref="O1:O16" si="1">F1</f>
        <v>알고리즘</v>
      </c>
      <c r="P1" s="5" t="str">
        <f t="shared" ref="P1:P16" si="2">G1</f>
        <v>MSPE</v>
      </c>
      <c r="Q1" s="5" t="str">
        <f t="shared" ref="Q1:Q16" si="3">H1</f>
        <v>MAPE</v>
      </c>
      <c r="R1" s="5" t="str">
        <f t="shared" ref="R1:R16" si="4">I1</f>
        <v>MedAPE</v>
      </c>
      <c r="S1" s="5" t="s">
        <v>102</v>
      </c>
      <c r="U1" s="19" t="s">
        <v>1</v>
      </c>
      <c r="V1" s="19" t="s">
        <v>0</v>
      </c>
      <c r="W1" s="19" t="s">
        <v>171</v>
      </c>
      <c r="X1" s="19" t="s">
        <v>172</v>
      </c>
      <c r="Y1" s="19" t="s">
        <v>173</v>
      </c>
      <c r="Z1" s="19" t="s">
        <v>174</v>
      </c>
      <c r="AA1" s="19" t="s">
        <v>175</v>
      </c>
      <c r="AB1" s="19" t="s">
        <v>147</v>
      </c>
    </row>
    <row r="2" spans="1:28" x14ac:dyDescent="0.35">
      <c r="A2" s="19">
        <v>2</v>
      </c>
      <c r="B2" s="19" t="s">
        <v>101</v>
      </c>
      <c r="C2" s="19" t="s">
        <v>93</v>
      </c>
      <c r="D2" s="19" t="s">
        <v>176</v>
      </c>
      <c r="E2" s="19">
        <v>8</v>
      </c>
      <c r="F2" s="19" t="s">
        <v>95</v>
      </c>
      <c r="G2" s="19">
        <v>2.9999999999999997E-4</v>
      </c>
      <c r="H2" s="19">
        <v>1.66E-2</v>
      </c>
      <c r="I2" s="19">
        <v>1.37E-2</v>
      </c>
      <c r="J2" s="19">
        <v>2.1399999999999999E-2</v>
      </c>
      <c r="L2" s="7" t="str">
        <f t="shared" ref="L2:L16" si="5">B2</f>
        <v>경부선</v>
      </c>
      <c r="M2" s="7" t="str">
        <f t="shared" si="0"/>
        <v>전체</v>
      </c>
      <c r="N2" s="16">
        <f t="shared" ref="N2:N16" si="6">E2</f>
        <v>8</v>
      </c>
      <c r="O2" s="16" t="str">
        <f t="shared" si="1"/>
        <v>LSTM</v>
      </c>
      <c r="P2" s="17">
        <f t="shared" si="2"/>
        <v>2.9999999999999997E-4</v>
      </c>
      <c r="Q2" s="17">
        <f t="shared" si="3"/>
        <v>1.66E-2</v>
      </c>
      <c r="R2" s="17">
        <f t="shared" si="4"/>
        <v>1.37E-2</v>
      </c>
      <c r="S2" s="18">
        <f t="shared" ref="S2:S16" si="7">AVERAGE(P2:R2)</f>
        <v>1.0200000000000001E-2</v>
      </c>
      <c r="U2" s="19" t="s">
        <v>101</v>
      </c>
      <c r="V2" s="19" t="s">
        <v>93</v>
      </c>
      <c r="W2" s="24">
        <v>98668.021999999997</v>
      </c>
      <c r="X2" s="24">
        <v>116417.6321</v>
      </c>
      <c r="Y2" s="24">
        <v>107090.2188</v>
      </c>
      <c r="Z2" s="19">
        <v>8.5358999999999998</v>
      </c>
      <c r="AA2" s="19">
        <v>-8.0120000000000005</v>
      </c>
      <c r="AB2" s="19" t="s">
        <v>95</v>
      </c>
    </row>
    <row r="3" spans="1:28" x14ac:dyDescent="0.35">
      <c r="A3" s="19">
        <v>2</v>
      </c>
      <c r="B3" s="19" t="s">
        <v>101</v>
      </c>
      <c r="C3" s="19" t="s">
        <v>91</v>
      </c>
      <c r="D3" s="19" t="s">
        <v>176</v>
      </c>
      <c r="E3" s="19">
        <v>8</v>
      </c>
      <c r="F3" s="19" t="s">
        <v>92</v>
      </c>
      <c r="G3" s="19">
        <v>4.0000000000000002E-4</v>
      </c>
      <c r="H3" s="19">
        <v>1.6E-2</v>
      </c>
      <c r="I3" s="19">
        <v>1.4999999999999999E-2</v>
      </c>
      <c r="J3" s="19">
        <v>1.9099999999999999E-2</v>
      </c>
      <c r="L3" s="7" t="str">
        <f t="shared" si="5"/>
        <v>경부선</v>
      </c>
      <c r="M3" s="7" t="str">
        <f t="shared" si="0"/>
        <v>주말</v>
      </c>
      <c r="N3" s="16">
        <f t="shared" si="6"/>
        <v>8</v>
      </c>
      <c r="O3" s="16" t="str">
        <f t="shared" si="1"/>
        <v>GRU</v>
      </c>
      <c r="P3" s="17">
        <f t="shared" si="2"/>
        <v>4.0000000000000002E-4</v>
      </c>
      <c r="Q3" s="17">
        <f t="shared" si="3"/>
        <v>1.6E-2</v>
      </c>
      <c r="R3" s="17">
        <f t="shared" si="4"/>
        <v>1.4999999999999999E-2</v>
      </c>
      <c r="S3" s="18">
        <f t="shared" si="7"/>
        <v>1.0466666666666666E-2</v>
      </c>
      <c r="V3" s="19" t="s">
        <v>93</v>
      </c>
      <c r="W3" s="24">
        <v>98668.021999999997</v>
      </c>
      <c r="X3" s="24">
        <v>116417.6321</v>
      </c>
      <c r="Y3" s="24">
        <v>113044.75</v>
      </c>
      <c r="Z3" s="19">
        <v>14.5708</v>
      </c>
      <c r="AA3" s="19">
        <v>-2.8972000000000002</v>
      </c>
      <c r="AB3" s="19" t="s">
        <v>95</v>
      </c>
    </row>
    <row r="4" spans="1:28" x14ac:dyDescent="0.35">
      <c r="A4" s="19">
        <v>2</v>
      </c>
      <c r="B4" s="19" t="s">
        <v>101</v>
      </c>
      <c r="C4" s="19" t="s">
        <v>89</v>
      </c>
      <c r="D4" s="19" t="s">
        <v>176</v>
      </c>
      <c r="E4" s="19">
        <v>8</v>
      </c>
      <c r="F4" s="19" t="s">
        <v>100</v>
      </c>
      <c r="G4" s="19">
        <v>6.9999999999999999E-4</v>
      </c>
      <c r="H4" s="19">
        <v>2.1299999999999999E-2</v>
      </c>
      <c r="I4" s="19">
        <v>1.6400000000000001E-2</v>
      </c>
      <c r="J4" s="19">
        <v>3.0200000000000001E-2</v>
      </c>
      <c r="L4" s="7" t="str">
        <f t="shared" si="5"/>
        <v>경부선</v>
      </c>
      <c r="M4" s="7" t="str">
        <f t="shared" si="0"/>
        <v>주중</v>
      </c>
      <c r="N4" s="16">
        <f t="shared" si="6"/>
        <v>8</v>
      </c>
      <c r="O4" s="16" t="str">
        <f t="shared" si="1"/>
        <v>DilatedRNN</v>
      </c>
      <c r="P4" s="17">
        <f t="shared" si="2"/>
        <v>6.9999999999999999E-4</v>
      </c>
      <c r="Q4" s="17">
        <f t="shared" si="3"/>
        <v>2.1299999999999999E-2</v>
      </c>
      <c r="R4" s="17">
        <f t="shared" si="4"/>
        <v>1.6400000000000001E-2</v>
      </c>
      <c r="S4" s="18">
        <f t="shared" si="7"/>
        <v>1.2800000000000001E-2</v>
      </c>
      <c r="V4" s="19" t="s">
        <v>91</v>
      </c>
      <c r="W4" s="24">
        <v>117864.14079999999</v>
      </c>
      <c r="X4" s="24">
        <v>136826.8548</v>
      </c>
      <c r="Y4" s="24">
        <v>125171.625</v>
      </c>
      <c r="Z4" s="19">
        <v>6.1999000000000004</v>
      </c>
      <c r="AA4" s="19">
        <v>-8.5182000000000002</v>
      </c>
      <c r="AB4" s="19" t="s">
        <v>92</v>
      </c>
    </row>
    <row r="5" spans="1:28" x14ac:dyDescent="0.35">
      <c r="A5" s="19">
        <v>2</v>
      </c>
      <c r="B5" s="19" t="s">
        <v>99</v>
      </c>
      <c r="C5" s="19" t="s">
        <v>93</v>
      </c>
      <c r="D5" s="19" t="s">
        <v>176</v>
      </c>
      <c r="E5" s="19">
        <v>8</v>
      </c>
      <c r="F5" s="19" t="s">
        <v>95</v>
      </c>
      <c r="G5" s="19">
        <v>2.9999999999999997E-4</v>
      </c>
      <c r="H5" s="19">
        <v>1.3599999999999999E-2</v>
      </c>
      <c r="I5" s="19">
        <v>1.2200000000000001E-2</v>
      </c>
      <c r="J5" s="19">
        <v>1.89E-2</v>
      </c>
      <c r="L5" s="7" t="str">
        <f t="shared" si="5"/>
        <v>경전선</v>
      </c>
      <c r="M5" s="7" t="str">
        <f t="shared" si="0"/>
        <v>전체</v>
      </c>
      <c r="N5" s="16">
        <f t="shared" si="6"/>
        <v>8</v>
      </c>
      <c r="O5" s="16" t="str">
        <f t="shared" si="1"/>
        <v>LSTM</v>
      </c>
      <c r="P5" s="17">
        <f t="shared" si="2"/>
        <v>2.9999999999999997E-4</v>
      </c>
      <c r="Q5" s="17">
        <f t="shared" si="3"/>
        <v>1.3599999999999999E-2</v>
      </c>
      <c r="R5" s="17">
        <f t="shared" si="4"/>
        <v>1.2200000000000001E-2</v>
      </c>
      <c r="S5" s="18">
        <f t="shared" si="7"/>
        <v>8.6999999999999994E-3</v>
      </c>
      <c r="V5" s="19" t="s">
        <v>91</v>
      </c>
      <c r="W5" s="24">
        <v>117864.14079999999</v>
      </c>
      <c r="X5" s="24">
        <v>136826.8548</v>
      </c>
      <c r="Y5" s="24">
        <v>127622.61719999999</v>
      </c>
      <c r="Z5" s="19">
        <v>8.2794000000000008</v>
      </c>
      <c r="AA5" s="19">
        <v>-6.7268999999999997</v>
      </c>
      <c r="AB5" s="19" t="s">
        <v>92</v>
      </c>
    </row>
    <row r="6" spans="1:28" x14ac:dyDescent="0.35">
      <c r="A6" s="19">
        <v>3</v>
      </c>
      <c r="B6" s="19" t="s">
        <v>99</v>
      </c>
      <c r="C6" s="19" t="s">
        <v>91</v>
      </c>
      <c r="D6" s="19" t="s">
        <v>177</v>
      </c>
      <c r="E6" s="19">
        <v>20</v>
      </c>
      <c r="F6" s="19" t="s">
        <v>92</v>
      </c>
      <c r="G6" s="19">
        <v>2.9999999999999997E-4</v>
      </c>
      <c r="H6" s="19">
        <v>1.2500000000000001E-2</v>
      </c>
      <c r="I6" s="19">
        <v>1.04E-2</v>
      </c>
      <c r="J6" s="19">
        <v>1.7600000000000001E-2</v>
      </c>
      <c r="L6" s="7" t="str">
        <f t="shared" si="5"/>
        <v>경전선</v>
      </c>
      <c r="M6" s="7" t="str">
        <f t="shared" si="0"/>
        <v>주말</v>
      </c>
      <c r="N6" s="16">
        <f t="shared" si="6"/>
        <v>20</v>
      </c>
      <c r="O6" s="16" t="str">
        <f t="shared" si="1"/>
        <v>GRU</v>
      </c>
      <c r="P6" s="17">
        <f t="shared" si="2"/>
        <v>2.9999999999999997E-4</v>
      </c>
      <c r="Q6" s="17">
        <f t="shared" si="3"/>
        <v>1.2500000000000001E-2</v>
      </c>
      <c r="R6" s="17">
        <f t="shared" si="4"/>
        <v>1.04E-2</v>
      </c>
      <c r="S6" s="18">
        <f t="shared" si="7"/>
        <v>7.7333333333333325E-3</v>
      </c>
      <c r="V6" s="19" t="s">
        <v>89</v>
      </c>
      <c r="W6" s="24">
        <v>89583.371299999999</v>
      </c>
      <c r="X6" s="24">
        <v>108638.1683</v>
      </c>
      <c r="Y6" s="24">
        <v>104682.4688</v>
      </c>
      <c r="Z6" s="19">
        <v>16.854800000000001</v>
      </c>
      <c r="AA6" s="19">
        <v>-3.6412</v>
      </c>
      <c r="AB6" s="19" t="s">
        <v>100</v>
      </c>
    </row>
    <row r="7" spans="1:28" x14ac:dyDescent="0.35">
      <c r="A7" s="19">
        <v>2</v>
      </c>
      <c r="B7" s="19" t="s">
        <v>99</v>
      </c>
      <c r="C7" s="19" t="s">
        <v>89</v>
      </c>
      <c r="D7" s="19" t="s">
        <v>176</v>
      </c>
      <c r="E7" s="19">
        <v>8</v>
      </c>
      <c r="F7" s="19" t="s">
        <v>134</v>
      </c>
      <c r="G7" s="19">
        <v>8.9999999999999998E-4</v>
      </c>
      <c r="H7" s="19">
        <v>2.3599999999999999E-2</v>
      </c>
      <c r="I7" s="19">
        <v>1.9599999999999999E-2</v>
      </c>
      <c r="J7" s="19">
        <v>4.2000000000000003E-2</v>
      </c>
      <c r="L7" s="7" t="str">
        <f t="shared" si="5"/>
        <v>경전선</v>
      </c>
      <c r="M7" s="7" t="str">
        <f t="shared" si="0"/>
        <v>주중</v>
      </c>
      <c r="N7" s="16">
        <f t="shared" si="6"/>
        <v>8</v>
      </c>
      <c r="O7" s="16" t="str">
        <f t="shared" si="1"/>
        <v>TCN</v>
      </c>
      <c r="P7" s="17">
        <f t="shared" si="2"/>
        <v>8.9999999999999998E-4</v>
      </c>
      <c r="Q7" s="17">
        <f t="shared" si="3"/>
        <v>2.3599999999999999E-2</v>
      </c>
      <c r="R7" s="17">
        <f t="shared" si="4"/>
        <v>1.9599999999999999E-2</v>
      </c>
      <c r="S7" s="18">
        <f t="shared" si="7"/>
        <v>1.47E-2</v>
      </c>
      <c r="V7" s="19" t="s">
        <v>89</v>
      </c>
      <c r="W7" s="24">
        <v>89583.371299999999</v>
      </c>
      <c r="X7" s="24">
        <v>108638.1683</v>
      </c>
      <c r="Y7" s="24">
        <v>108520.61719999999</v>
      </c>
      <c r="Z7" s="19">
        <v>21.139199999999999</v>
      </c>
      <c r="AA7" s="19">
        <v>-0.1082</v>
      </c>
      <c r="AB7" s="19" t="s">
        <v>100</v>
      </c>
    </row>
    <row r="8" spans="1:28" x14ac:dyDescent="0.35">
      <c r="A8" s="19">
        <v>3</v>
      </c>
      <c r="B8" s="19" t="s">
        <v>96</v>
      </c>
      <c r="C8" s="19" t="s">
        <v>93</v>
      </c>
      <c r="D8" s="19" t="s">
        <v>177</v>
      </c>
      <c r="E8" s="19">
        <v>20</v>
      </c>
      <c r="F8" s="19" t="s">
        <v>95</v>
      </c>
      <c r="G8" s="19">
        <v>4.0000000000000002E-4</v>
      </c>
      <c r="H8" s="19">
        <v>1.7000000000000001E-2</v>
      </c>
      <c r="I8" s="19">
        <v>1.3599999999999999E-2</v>
      </c>
      <c r="J8" s="19">
        <v>2.3400000000000001E-2</v>
      </c>
      <c r="L8" s="7" t="str">
        <f t="shared" si="5"/>
        <v>동해선</v>
      </c>
      <c r="M8" s="7" t="str">
        <f t="shared" si="0"/>
        <v>전체</v>
      </c>
      <c r="N8" s="16">
        <f t="shared" si="6"/>
        <v>20</v>
      </c>
      <c r="O8" s="16" t="str">
        <f t="shared" si="1"/>
        <v>LSTM</v>
      </c>
      <c r="P8" s="17">
        <f t="shared" si="2"/>
        <v>4.0000000000000002E-4</v>
      </c>
      <c r="Q8" s="17">
        <f t="shared" si="3"/>
        <v>1.7000000000000001E-2</v>
      </c>
      <c r="R8" s="17">
        <f t="shared" si="4"/>
        <v>1.3599999999999999E-2</v>
      </c>
      <c r="S8" s="18">
        <f t="shared" si="7"/>
        <v>1.0333333333333333E-2</v>
      </c>
      <c r="U8" s="19" t="s">
        <v>99</v>
      </c>
      <c r="V8" s="19" t="s">
        <v>93</v>
      </c>
      <c r="W8" s="24">
        <v>18161.64</v>
      </c>
      <c r="X8" s="24">
        <v>22917.202700000002</v>
      </c>
      <c r="Y8" s="24">
        <v>22511.632799999999</v>
      </c>
      <c r="Z8" s="19">
        <v>23.951499999999999</v>
      </c>
      <c r="AA8" s="19">
        <v>-1.7697000000000001</v>
      </c>
      <c r="AB8" s="19" t="s">
        <v>95</v>
      </c>
    </row>
    <row r="9" spans="1:28" x14ac:dyDescent="0.35">
      <c r="A9" s="19">
        <v>2</v>
      </c>
      <c r="B9" s="19" t="s">
        <v>96</v>
      </c>
      <c r="C9" s="19" t="s">
        <v>91</v>
      </c>
      <c r="D9" s="19" t="s">
        <v>176</v>
      </c>
      <c r="E9" s="19">
        <v>8</v>
      </c>
      <c r="F9" s="19" t="s">
        <v>95</v>
      </c>
      <c r="G9" s="19">
        <v>1E-4</v>
      </c>
      <c r="H9" s="19">
        <v>8.2000000000000007E-3</v>
      </c>
      <c r="I9" s="19">
        <v>4.7999999999999996E-3</v>
      </c>
      <c r="J9" s="19">
        <v>1.2E-2</v>
      </c>
      <c r="L9" s="7" t="str">
        <f t="shared" si="5"/>
        <v>동해선</v>
      </c>
      <c r="M9" s="7" t="str">
        <f t="shared" si="0"/>
        <v>주말</v>
      </c>
      <c r="N9" s="16">
        <f t="shared" si="6"/>
        <v>8</v>
      </c>
      <c r="O9" s="16" t="str">
        <f t="shared" si="1"/>
        <v>LSTM</v>
      </c>
      <c r="P9" s="17">
        <f t="shared" si="2"/>
        <v>1E-4</v>
      </c>
      <c r="Q9" s="17">
        <f t="shared" si="3"/>
        <v>8.2000000000000007E-3</v>
      </c>
      <c r="R9" s="17">
        <f t="shared" si="4"/>
        <v>4.7999999999999996E-3</v>
      </c>
      <c r="S9" s="18">
        <f t="shared" si="7"/>
        <v>4.3666666666666671E-3</v>
      </c>
      <c r="V9" s="19" t="s">
        <v>93</v>
      </c>
      <c r="W9" s="24">
        <v>18161.64</v>
      </c>
      <c r="X9" s="24">
        <v>22917.202700000002</v>
      </c>
      <c r="Y9" s="24">
        <v>22914.1387</v>
      </c>
      <c r="Z9" s="19">
        <v>26.1678</v>
      </c>
      <c r="AA9" s="19">
        <v>-1.34E-2</v>
      </c>
      <c r="AB9" s="19" t="s">
        <v>95</v>
      </c>
    </row>
    <row r="10" spans="1:28" x14ac:dyDescent="0.35">
      <c r="A10" s="19">
        <v>2</v>
      </c>
      <c r="B10" s="19" t="s">
        <v>96</v>
      </c>
      <c r="C10" s="19" t="s">
        <v>89</v>
      </c>
      <c r="D10" s="19" t="s">
        <v>176</v>
      </c>
      <c r="E10" s="19">
        <v>8</v>
      </c>
      <c r="F10" s="19" t="s">
        <v>134</v>
      </c>
      <c r="G10" s="19">
        <v>1.1000000000000001E-3</v>
      </c>
      <c r="H10" s="19">
        <v>2.5100000000000001E-2</v>
      </c>
      <c r="I10" s="19">
        <v>1.9599999999999999E-2</v>
      </c>
      <c r="J10" s="19">
        <v>4.2299999999999997E-2</v>
      </c>
      <c r="L10" s="7" t="str">
        <f t="shared" si="5"/>
        <v>동해선</v>
      </c>
      <c r="M10" s="7" t="str">
        <f t="shared" si="0"/>
        <v>주중</v>
      </c>
      <c r="N10" s="16">
        <f t="shared" si="6"/>
        <v>8</v>
      </c>
      <c r="O10" s="16" t="str">
        <f t="shared" si="1"/>
        <v>TCN</v>
      </c>
      <c r="P10" s="17">
        <f t="shared" si="2"/>
        <v>1.1000000000000001E-3</v>
      </c>
      <c r="Q10" s="17">
        <f t="shared" si="3"/>
        <v>2.5100000000000001E-2</v>
      </c>
      <c r="R10" s="17">
        <f t="shared" si="4"/>
        <v>1.9599999999999999E-2</v>
      </c>
      <c r="S10" s="18">
        <f t="shared" si="7"/>
        <v>1.5266666666666666E-2</v>
      </c>
      <c r="V10" s="19" t="s">
        <v>91</v>
      </c>
      <c r="W10" s="24">
        <v>21346.1639</v>
      </c>
      <c r="X10" s="24">
        <v>27464.084599999998</v>
      </c>
      <c r="Y10" s="24">
        <v>25804.775399999999</v>
      </c>
      <c r="Z10" s="19">
        <v>20.8872</v>
      </c>
      <c r="AA10" s="19">
        <v>-6.0416999999999996</v>
      </c>
      <c r="AB10" s="19" t="s">
        <v>92</v>
      </c>
    </row>
    <row r="11" spans="1:28" x14ac:dyDescent="0.35">
      <c r="A11" s="19">
        <v>2</v>
      </c>
      <c r="B11" s="19" t="s">
        <v>94</v>
      </c>
      <c r="C11" s="19" t="s">
        <v>93</v>
      </c>
      <c r="D11" s="19" t="s">
        <v>176</v>
      </c>
      <c r="E11" s="19">
        <v>8</v>
      </c>
      <c r="F11" s="19" t="s">
        <v>95</v>
      </c>
      <c r="G11" s="19">
        <v>6.9999999999999999E-4</v>
      </c>
      <c r="H11" s="19">
        <v>2.1600000000000001E-2</v>
      </c>
      <c r="I11" s="19">
        <v>1.7899999999999999E-2</v>
      </c>
      <c r="J11" s="19">
        <v>2.5100000000000001E-2</v>
      </c>
      <c r="L11" s="7" t="str">
        <f t="shared" si="5"/>
        <v>전라선</v>
      </c>
      <c r="M11" s="7" t="str">
        <f t="shared" si="0"/>
        <v>전체</v>
      </c>
      <c r="N11" s="16">
        <f t="shared" si="6"/>
        <v>8</v>
      </c>
      <c r="O11" s="16" t="str">
        <f t="shared" si="1"/>
        <v>LSTM</v>
      </c>
      <c r="P11" s="17">
        <f t="shared" si="2"/>
        <v>6.9999999999999999E-4</v>
      </c>
      <c r="Q11" s="17">
        <f t="shared" si="3"/>
        <v>2.1600000000000001E-2</v>
      </c>
      <c r="R11" s="17">
        <f t="shared" si="4"/>
        <v>1.7899999999999999E-2</v>
      </c>
      <c r="S11" s="18">
        <f t="shared" si="7"/>
        <v>1.34E-2</v>
      </c>
      <c r="V11" s="19" t="s">
        <v>91</v>
      </c>
      <c r="W11" s="24">
        <v>21346.1639</v>
      </c>
      <c r="X11" s="24">
        <v>27464.084599999998</v>
      </c>
      <c r="Y11" s="24">
        <v>25832.966799999998</v>
      </c>
      <c r="Z11" s="19">
        <v>21.019200000000001</v>
      </c>
      <c r="AA11" s="19">
        <v>-5.9390999999999998</v>
      </c>
      <c r="AB11" s="19" t="s">
        <v>92</v>
      </c>
    </row>
    <row r="12" spans="1:28" x14ac:dyDescent="0.35">
      <c r="A12" s="19">
        <v>2</v>
      </c>
      <c r="B12" s="19" t="s">
        <v>94</v>
      </c>
      <c r="C12" s="19" t="s">
        <v>91</v>
      </c>
      <c r="D12" s="19" t="s">
        <v>176</v>
      </c>
      <c r="E12" s="19">
        <v>8</v>
      </c>
      <c r="F12" s="19" t="s">
        <v>95</v>
      </c>
      <c r="G12" s="19">
        <v>2.9999999999999997E-4</v>
      </c>
      <c r="H12" s="19">
        <v>1.4E-2</v>
      </c>
      <c r="I12" s="19">
        <v>1.03E-2</v>
      </c>
      <c r="J12" s="19">
        <v>1.8599999999999998E-2</v>
      </c>
      <c r="L12" s="7" t="str">
        <f t="shared" si="5"/>
        <v>전라선</v>
      </c>
      <c r="M12" s="7" t="str">
        <f t="shared" si="0"/>
        <v>주말</v>
      </c>
      <c r="N12" s="16">
        <f t="shared" si="6"/>
        <v>8</v>
      </c>
      <c r="O12" s="16" t="str">
        <f t="shared" si="1"/>
        <v>LSTM</v>
      </c>
      <c r="P12" s="17">
        <f t="shared" si="2"/>
        <v>2.9999999999999997E-4</v>
      </c>
      <c r="Q12" s="17">
        <f t="shared" si="3"/>
        <v>1.4E-2</v>
      </c>
      <c r="R12" s="17">
        <f t="shared" si="4"/>
        <v>1.03E-2</v>
      </c>
      <c r="S12" s="18">
        <f t="shared" si="7"/>
        <v>8.2000000000000007E-3</v>
      </c>
      <c r="V12" s="19" t="s">
        <v>89</v>
      </c>
      <c r="W12" s="24">
        <v>16757.623800000001</v>
      </c>
      <c r="X12" s="24">
        <v>20968.022499999999</v>
      </c>
      <c r="Y12" s="24">
        <v>20531.7441</v>
      </c>
      <c r="Z12" s="19">
        <v>22.521799999999999</v>
      </c>
      <c r="AA12" s="19">
        <v>-2.0807000000000002</v>
      </c>
      <c r="AB12" s="19" t="s">
        <v>134</v>
      </c>
    </row>
    <row r="13" spans="1:28" x14ac:dyDescent="0.35">
      <c r="A13" s="19">
        <v>3</v>
      </c>
      <c r="B13" s="19" t="s">
        <v>94</v>
      </c>
      <c r="C13" s="19" t="s">
        <v>89</v>
      </c>
      <c r="D13" s="19" t="s">
        <v>177</v>
      </c>
      <c r="E13" s="19">
        <v>20</v>
      </c>
      <c r="F13" s="19" t="s">
        <v>95</v>
      </c>
      <c r="G13" s="19">
        <v>5.9999999999999995E-4</v>
      </c>
      <c r="H13" s="19">
        <v>1.8200000000000001E-2</v>
      </c>
      <c r="I13" s="19">
        <v>1.21E-2</v>
      </c>
      <c r="J13" s="19">
        <v>2.24E-2</v>
      </c>
      <c r="L13" s="7" t="str">
        <f t="shared" si="5"/>
        <v>전라선</v>
      </c>
      <c r="M13" s="7" t="str">
        <f t="shared" si="0"/>
        <v>주중</v>
      </c>
      <c r="N13" s="16">
        <f t="shared" si="6"/>
        <v>20</v>
      </c>
      <c r="O13" s="16" t="str">
        <f t="shared" si="1"/>
        <v>LSTM</v>
      </c>
      <c r="P13" s="17">
        <f t="shared" si="2"/>
        <v>5.9999999999999995E-4</v>
      </c>
      <c r="Q13" s="17">
        <f t="shared" si="3"/>
        <v>1.8200000000000001E-2</v>
      </c>
      <c r="R13" s="17">
        <f t="shared" si="4"/>
        <v>1.21E-2</v>
      </c>
      <c r="S13" s="18">
        <f t="shared" si="7"/>
        <v>1.03E-2</v>
      </c>
      <c r="V13" s="19" t="s">
        <v>89</v>
      </c>
      <c r="W13" s="24">
        <v>16757.623800000001</v>
      </c>
      <c r="X13" s="24">
        <v>20968.022499999999</v>
      </c>
      <c r="Y13" s="24">
        <v>21996.890599999999</v>
      </c>
      <c r="Z13" s="19">
        <v>31.265000000000001</v>
      </c>
      <c r="AA13" s="19">
        <v>4.9067999999999996</v>
      </c>
      <c r="AB13" s="19" t="s">
        <v>134</v>
      </c>
    </row>
    <row r="14" spans="1:28" x14ac:dyDescent="0.35">
      <c r="A14" s="19">
        <v>3</v>
      </c>
      <c r="B14" s="19" t="s">
        <v>88</v>
      </c>
      <c r="C14" s="19" t="s">
        <v>93</v>
      </c>
      <c r="D14" s="19" t="s">
        <v>177</v>
      </c>
      <c r="E14" s="19">
        <v>20</v>
      </c>
      <c r="F14" s="19" t="s">
        <v>134</v>
      </c>
      <c r="G14" s="19">
        <v>8.0000000000000004E-4</v>
      </c>
      <c r="H14" s="19">
        <v>2.3400000000000001E-2</v>
      </c>
      <c r="I14" s="19">
        <v>2.4199999999999999E-2</v>
      </c>
      <c r="J14" s="19">
        <v>2.9700000000000001E-2</v>
      </c>
      <c r="L14" s="7" t="str">
        <f t="shared" si="5"/>
        <v>호남선</v>
      </c>
      <c r="M14" s="7" t="str">
        <f t="shared" si="0"/>
        <v>전체</v>
      </c>
      <c r="N14" s="16">
        <f t="shared" si="6"/>
        <v>20</v>
      </c>
      <c r="O14" s="16" t="str">
        <f t="shared" si="1"/>
        <v>TCN</v>
      </c>
      <c r="P14" s="17">
        <f t="shared" si="2"/>
        <v>8.0000000000000004E-4</v>
      </c>
      <c r="Q14" s="17">
        <f t="shared" si="3"/>
        <v>2.3400000000000001E-2</v>
      </c>
      <c r="R14" s="17">
        <f t="shared" si="4"/>
        <v>2.4199999999999999E-2</v>
      </c>
      <c r="S14" s="18">
        <f t="shared" si="7"/>
        <v>1.6133333333333333E-2</v>
      </c>
      <c r="U14" s="19" t="s">
        <v>96</v>
      </c>
      <c r="V14" s="19" t="s">
        <v>93</v>
      </c>
      <c r="W14" s="24">
        <v>15462.502699999999</v>
      </c>
      <c r="X14" s="24">
        <v>19400.053400000001</v>
      </c>
      <c r="Y14" s="24">
        <v>18728.804700000001</v>
      </c>
      <c r="Z14" s="19">
        <v>21.123999999999999</v>
      </c>
      <c r="AA14" s="19">
        <v>-3.46</v>
      </c>
      <c r="AB14" s="19" t="s">
        <v>95</v>
      </c>
    </row>
    <row r="15" spans="1:28" x14ac:dyDescent="0.35">
      <c r="A15" s="19">
        <v>3</v>
      </c>
      <c r="B15" s="19" t="s">
        <v>88</v>
      </c>
      <c r="C15" s="19" t="s">
        <v>91</v>
      </c>
      <c r="D15" s="19" t="s">
        <v>177</v>
      </c>
      <c r="E15" s="19">
        <v>20</v>
      </c>
      <c r="F15" s="19" t="s">
        <v>133</v>
      </c>
      <c r="G15" s="19">
        <v>2.0000000000000001E-4</v>
      </c>
      <c r="H15" s="19">
        <v>1.3299999999999999E-2</v>
      </c>
      <c r="I15" s="19">
        <v>1.55E-2</v>
      </c>
      <c r="J15" s="19">
        <v>1.9099999999999999E-2</v>
      </c>
      <c r="L15" s="7" t="str">
        <f t="shared" si="5"/>
        <v>호남선</v>
      </c>
      <c r="M15" s="7" t="str">
        <f t="shared" si="0"/>
        <v>주말</v>
      </c>
      <c r="N15" s="16">
        <f t="shared" si="6"/>
        <v>20</v>
      </c>
      <c r="O15" s="16" t="str">
        <f t="shared" si="1"/>
        <v>RNN</v>
      </c>
      <c r="P15" s="17">
        <f t="shared" si="2"/>
        <v>2.0000000000000001E-4</v>
      </c>
      <c r="Q15" s="17">
        <f t="shared" si="3"/>
        <v>1.3299999999999999E-2</v>
      </c>
      <c r="R15" s="17">
        <f t="shared" si="4"/>
        <v>1.55E-2</v>
      </c>
      <c r="S15" s="18">
        <f t="shared" si="7"/>
        <v>9.6666666666666654E-3</v>
      </c>
      <c r="V15" s="19" t="s">
        <v>93</v>
      </c>
      <c r="W15" s="24">
        <v>15462.502699999999</v>
      </c>
      <c r="X15" s="24">
        <v>19400.053400000001</v>
      </c>
      <c r="Y15" s="24">
        <v>20011.8848</v>
      </c>
      <c r="Z15" s="19">
        <v>29.422000000000001</v>
      </c>
      <c r="AA15" s="19">
        <v>3.1537999999999999</v>
      </c>
      <c r="AB15" s="19" t="s">
        <v>95</v>
      </c>
    </row>
    <row r="16" spans="1:28" x14ac:dyDescent="0.35">
      <c r="A16" s="19">
        <v>2</v>
      </c>
      <c r="B16" s="19" t="s">
        <v>88</v>
      </c>
      <c r="C16" s="19" t="s">
        <v>89</v>
      </c>
      <c r="D16" s="19" t="s">
        <v>176</v>
      </c>
      <c r="E16" s="19">
        <v>8</v>
      </c>
      <c r="F16" s="19" t="s">
        <v>127</v>
      </c>
      <c r="G16" s="19">
        <v>5.1000000000000004E-3</v>
      </c>
      <c r="H16" s="19">
        <v>5.8299999999999998E-2</v>
      </c>
      <c r="I16" s="19">
        <v>3.9899999999999998E-2</v>
      </c>
      <c r="J16" s="19">
        <v>6.2100000000000002E-2</v>
      </c>
      <c r="L16" s="7" t="str">
        <f t="shared" si="5"/>
        <v>호남선</v>
      </c>
      <c r="M16" s="7" t="str">
        <f t="shared" si="0"/>
        <v>주중</v>
      </c>
      <c r="N16" s="16">
        <f t="shared" si="6"/>
        <v>8</v>
      </c>
      <c r="O16" s="16" t="str">
        <f t="shared" si="1"/>
        <v>LightGBM</v>
      </c>
      <c r="P16" s="17">
        <f t="shared" si="2"/>
        <v>5.1000000000000004E-3</v>
      </c>
      <c r="Q16" s="17">
        <f t="shared" si="3"/>
        <v>5.8299999999999998E-2</v>
      </c>
      <c r="R16" s="17">
        <f t="shared" si="4"/>
        <v>3.9899999999999998E-2</v>
      </c>
      <c r="S16" s="18">
        <f t="shared" si="7"/>
        <v>3.4433333333333337E-2</v>
      </c>
      <c r="V16" s="19" t="s">
        <v>91</v>
      </c>
      <c r="W16" s="24">
        <v>17426.953699999998</v>
      </c>
      <c r="X16" s="24">
        <v>21571.9283</v>
      </c>
      <c r="Y16" s="24">
        <v>20157.6152</v>
      </c>
      <c r="Z16" s="19">
        <v>15.6692</v>
      </c>
      <c r="AA16" s="19">
        <v>-6.5563000000000002</v>
      </c>
      <c r="AB16" s="19" t="s">
        <v>95</v>
      </c>
    </row>
    <row r="17" spans="12:28" x14ac:dyDescent="0.35">
      <c r="V17" s="19" t="s">
        <v>91</v>
      </c>
      <c r="W17" s="24">
        <v>17426.953699999998</v>
      </c>
      <c r="X17" s="24">
        <v>21571.9283</v>
      </c>
      <c r="Y17" s="24">
        <v>20365.033200000002</v>
      </c>
      <c r="Z17" s="19">
        <v>16.859400000000001</v>
      </c>
      <c r="AA17" s="19">
        <v>-5.5946999999999996</v>
      </c>
      <c r="AB17" s="19" t="s">
        <v>95</v>
      </c>
    </row>
    <row r="18" spans="12:28" x14ac:dyDescent="0.35">
      <c r="V18" s="19" t="s">
        <v>89</v>
      </c>
      <c r="W18" s="24">
        <v>14855.7502</v>
      </c>
      <c r="X18" s="24">
        <v>19100.9607</v>
      </c>
      <c r="Y18" s="24">
        <v>19435.158200000002</v>
      </c>
      <c r="Z18" s="19">
        <v>30.825800000000001</v>
      </c>
      <c r="AA18" s="19">
        <v>1.7496</v>
      </c>
      <c r="AB18" s="19" t="s">
        <v>134</v>
      </c>
    </row>
    <row r="19" spans="12:28" x14ac:dyDescent="0.35">
      <c r="L19" s="5" t="s">
        <v>1</v>
      </c>
      <c r="M19" s="5" t="s">
        <v>0</v>
      </c>
      <c r="N19" s="5" t="s">
        <v>180</v>
      </c>
      <c r="O19" s="5" t="s">
        <v>84</v>
      </c>
      <c r="P19" s="5" t="s">
        <v>85</v>
      </c>
      <c r="Q19" s="5" t="s">
        <v>86</v>
      </c>
      <c r="R19" s="5" t="s">
        <v>87</v>
      </c>
      <c r="S19" s="5" t="s">
        <v>102</v>
      </c>
      <c r="V19" s="19" t="s">
        <v>89</v>
      </c>
      <c r="W19" s="24">
        <v>14855.7502</v>
      </c>
      <c r="X19" s="24">
        <v>19100.9607</v>
      </c>
      <c r="Y19" s="24">
        <v>20493.123</v>
      </c>
      <c r="Z19" s="19">
        <v>37.947400000000002</v>
      </c>
      <c r="AA19" s="19">
        <v>7.2884000000000002</v>
      </c>
      <c r="AB19" s="19" t="s">
        <v>134</v>
      </c>
    </row>
    <row r="20" spans="12:28" x14ac:dyDescent="0.35">
      <c r="L20" s="7" t="s">
        <v>101</v>
      </c>
      <c r="M20" s="7" t="s">
        <v>93</v>
      </c>
      <c r="N20" s="16">
        <v>8</v>
      </c>
      <c r="O20" s="16" t="s">
        <v>95</v>
      </c>
      <c r="P20" s="17">
        <v>2.9999999999999997E-4</v>
      </c>
      <c r="Q20" s="17">
        <v>1.66E-2</v>
      </c>
      <c r="R20" s="17">
        <v>1.37E-2</v>
      </c>
      <c r="S20" s="18">
        <v>1.0200000000000001E-2</v>
      </c>
      <c r="U20" s="19" t="s">
        <v>94</v>
      </c>
      <c r="V20" s="19" t="s">
        <v>93</v>
      </c>
      <c r="W20" s="24">
        <v>19088.227900000002</v>
      </c>
      <c r="X20" s="24">
        <v>25880.3439</v>
      </c>
      <c r="Y20" s="24">
        <v>24629.599600000001</v>
      </c>
      <c r="Z20" s="19">
        <v>29.0303</v>
      </c>
      <c r="AA20" s="19">
        <v>-4.8327999999999998</v>
      </c>
      <c r="AB20" s="19" t="s">
        <v>95</v>
      </c>
    </row>
    <row r="21" spans="12:28" x14ac:dyDescent="0.35">
      <c r="L21" s="7" t="s">
        <v>99</v>
      </c>
      <c r="M21" s="7" t="s">
        <v>93</v>
      </c>
      <c r="N21" s="16">
        <v>8</v>
      </c>
      <c r="O21" s="16" t="s">
        <v>95</v>
      </c>
      <c r="P21" s="17">
        <v>2.9999999999999997E-4</v>
      </c>
      <c r="Q21" s="17">
        <v>1.3599999999999999E-2</v>
      </c>
      <c r="R21" s="17">
        <v>1.2200000000000001E-2</v>
      </c>
      <c r="S21" s="18">
        <v>8.6999999999999994E-3</v>
      </c>
      <c r="V21" s="19" t="s">
        <v>93</v>
      </c>
      <c r="W21" s="24">
        <v>19088.227900000002</v>
      </c>
      <c r="X21" s="24">
        <v>25880.3439</v>
      </c>
      <c r="Y21" s="24">
        <v>25816.132799999999</v>
      </c>
      <c r="Z21" s="19">
        <v>35.246400000000001</v>
      </c>
      <c r="AA21" s="19">
        <v>-0.24809999999999999</v>
      </c>
      <c r="AB21" s="19" t="s">
        <v>95</v>
      </c>
    </row>
    <row r="22" spans="12:28" x14ac:dyDescent="0.35">
      <c r="L22" s="7" t="s">
        <v>96</v>
      </c>
      <c r="M22" s="7" t="s">
        <v>93</v>
      </c>
      <c r="N22" s="16">
        <v>20</v>
      </c>
      <c r="O22" s="16" t="s">
        <v>95</v>
      </c>
      <c r="P22" s="17">
        <v>4.0000000000000002E-4</v>
      </c>
      <c r="Q22" s="17">
        <v>1.7000000000000001E-2</v>
      </c>
      <c r="R22" s="17">
        <v>1.3599999999999999E-2</v>
      </c>
      <c r="S22" s="18">
        <v>1.0333333333333333E-2</v>
      </c>
      <c r="V22" s="19" t="s">
        <v>91</v>
      </c>
      <c r="W22" s="24">
        <v>22877.255399999998</v>
      </c>
      <c r="X22" s="24">
        <v>31093.820599999999</v>
      </c>
      <c r="Y22" s="24">
        <v>27443.070299999999</v>
      </c>
      <c r="Z22" s="19">
        <v>19.957899999999999</v>
      </c>
      <c r="AA22" s="19">
        <v>-11.741099999999999</v>
      </c>
      <c r="AB22" s="19" t="s">
        <v>95</v>
      </c>
    </row>
    <row r="23" spans="12:28" x14ac:dyDescent="0.35">
      <c r="L23" s="7" t="s">
        <v>94</v>
      </c>
      <c r="M23" s="7" t="s">
        <v>93</v>
      </c>
      <c r="N23" s="16">
        <v>8</v>
      </c>
      <c r="O23" s="16" t="s">
        <v>95</v>
      </c>
      <c r="P23" s="17">
        <v>6.9999999999999999E-4</v>
      </c>
      <c r="Q23" s="17">
        <v>2.1600000000000001E-2</v>
      </c>
      <c r="R23" s="17">
        <v>1.7899999999999999E-2</v>
      </c>
      <c r="S23" s="18">
        <v>1.34E-2</v>
      </c>
      <c r="V23" s="19" t="s">
        <v>91</v>
      </c>
      <c r="W23" s="24">
        <v>22877.255399999998</v>
      </c>
      <c r="X23" s="24">
        <v>31093.820599999999</v>
      </c>
      <c r="Y23" s="24">
        <v>28563.054700000001</v>
      </c>
      <c r="Z23" s="19">
        <v>24.8535</v>
      </c>
      <c r="AA23" s="19">
        <v>-8.1390999999999991</v>
      </c>
      <c r="AB23" s="19" t="s">
        <v>95</v>
      </c>
    </row>
    <row r="24" spans="12:28" x14ac:dyDescent="0.35">
      <c r="L24" s="7" t="s">
        <v>88</v>
      </c>
      <c r="M24" s="7" t="s">
        <v>93</v>
      </c>
      <c r="N24" s="16">
        <v>20</v>
      </c>
      <c r="O24" s="16" t="s">
        <v>134</v>
      </c>
      <c r="P24" s="17">
        <v>8.0000000000000004E-4</v>
      </c>
      <c r="Q24" s="17">
        <v>2.3400000000000001E-2</v>
      </c>
      <c r="R24" s="17">
        <v>2.4199999999999999E-2</v>
      </c>
      <c r="S24" s="18">
        <v>1.6133333333333333E-2</v>
      </c>
      <c r="V24" s="19" t="s">
        <v>89</v>
      </c>
      <c r="W24" s="24">
        <v>17268.897000000001</v>
      </c>
      <c r="X24" s="24">
        <v>23613.956200000001</v>
      </c>
      <c r="Y24" s="24">
        <v>23162.419900000001</v>
      </c>
      <c r="Z24" s="19">
        <v>34.128</v>
      </c>
      <c r="AA24" s="19">
        <v>-1.9121999999999999</v>
      </c>
      <c r="AB24" s="19" t="s">
        <v>95</v>
      </c>
    </row>
    <row r="25" spans="12:28" x14ac:dyDescent="0.35">
      <c r="V25" s="19" t="s">
        <v>89</v>
      </c>
      <c r="W25" s="24">
        <v>17268.897000000001</v>
      </c>
      <c r="X25" s="24">
        <v>23613.956200000001</v>
      </c>
      <c r="Y25" s="24">
        <v>24346.601600000002</v>
      </c>
      <c r="Z25" s="19">
        <v>40.985300000000002</v>
      </c>
      <c r="AA25" s="19">
        <v>3.1025999999999998</v>
      </c>
      <c r="AB25" s="19" t="s">
        <v>95</v>
      </c>
    </row>
    <row r="26" spans="12:28" x14ac:dyDescent="0.35">
      <c r="U26" s="19" t="s">
        <v>88</v>
      </c>
      <c r="V26" s="19" t="s">
        <v>93</v>
      </c>
      <c r="W26" s="24">
        <v>29767.721699999998</v>
      </c>
      <c r="X26" s="24">
        <v>34016.438499999997</v>
      </c>
      <c r="Y26" s="24">
        <v>32627.396499999999</v>
      </c>
      <c r="Z26" s="19">
        <v>9.6066000000000003</v>
      </c>
      <c r="AA26" s="19">
        <v>-4.0834000000000001</v>
      </c>
      <c r="AB26" s="19" t="s">
        <v>134</v>
      </c>
    </row>
    <row r="27" spans="12:28" x14ac:dyDescent="0.35">
      <c r="V27" s="19" t="s">
        <v>93</v>
      </c>
      <c r="W27" s="24">
        <v>29767.721699999998</v>
      </c>
      <c r="X27" s="24">
        <v>34016.438499999997</v>
      </c>
      <c r="Y27" s="24">
        <v>34233.656199999998</v>
      </c>
      <c r="Z27" s="19">
        <v>15.002599999999999</v>
      </c>
      <c r="AA27" s="19">
        <v>0.63859999999999995</v>
      </c>
      <c r="AB27" s="19" t="s">
        <v>134</v>
      </c>
    </row>
    <row r="28" spans="12:28" x14ac:dyDescent="0.35">
      <c r="V28" s="19" t="s">
        <v>91</v>
      </c>
      <c r="W28" s="24">
        <v>35248.459000000003</v>
      </c>
      <c r="X28" s="24">
        <v>39428.036999999997</v>
      </c>
      <c r="Y28" s="24">
        <v>35669.371099999997</v>
      </c>
      <c r="Z28" s="19">
        <v>1.1940999999999999</v>
      </c>
      <c r="AA28" s="19">
        <v>-9.5329999999999995</v>
      </c>
      <c r="AB28" s="19" t="s">
        <v>133</v>
      </c>
    </row>
    <row r="29" spans="12:28" x14ac:dyDescent="0.35">
      <c r="V29" s="19" t="s">
        <v>91</v>
      </c>
      <c r="W29" s="24">
        <v>35248.459000000003</v>
      </c>
      <c r="X29" s="24">
        <v>39428.036999999997</v>
      </c>
      <c r="Y29" s="24">
        <v>37211.195299999999</v>
      </c>
      <c r="Z29" s="19">
        <v>5.5682999999999998</v>
      </c>
      <c r="AA29" s="19">
        <v>-5.6224999999999996</v>
      </c>
      <c r="AB29" s="19" t="s">
        <v>133</v>
      </c>
    </row>
    <row r="30" spans="12:28" x14ac:dyDescent="0.35">
      <c r="V30" s="19" t="s">
        <v>89</v>
      </c>
      <c r="W30" s="24">
        <v>27278.025399999999</v>
      </c>
      <c r="X30" s="24">
        <v>32210.272300000001</v>
      </c>
      <c r="Y30" s="24">
        <v>28263.817299999999</v>
      </c>
      <c r="Z30" s="19">
        <v>3.6139000000000001</v>
      </c>
      <c r="AA30" s="19">
        <v>-12.2522</v>
      </c>
      <c r="AB30" s="19" t="s">
        <v>127</v>
      </c>
    </row>
    <row r="31" spans="12:28" x14ac:dyDescent="0.35">
      <c r="V31" s="19" t="s">
        <v>89</v>
      </c>
      <c r="W31" s="24">
        <v>27278.025399999999</v>
      </c>
      <c r="X31" s="24">
        <v>32210.272300000001</v>
      </c>
      <c r="Y31" s="24">
        <v>29325.138200000001</v>
      </c>
      <c r="Z31" s="19">
        <v>7.5045999999999999</v>
      </c>
      <c r="AA31" s="19">
        <v>-8.9572000000000003</v>
      </c>
      <c r="AB31" s="19" t="s">
        <v>127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진행내용</vt:lpstr>
      <vt:lpstr>변수처리</vt:lpstr>
      <vt:lpstr>기초통계</vt:lpstr>
      <vt:lpstr>기초통계시각화1</vt:lpstr>
      <vt:lpstr>기초통계시각화2</vt:lpstr>
      <vt:lpstr>독립변수</vt:lpstr>
      <vt:lpstr>BaggingBoosting</vt:lpstr>
      <vt:lpstr>알고리즘요약</vt:lpstr>
      <vt:lpstr>ResultOpt</vt:lpstr>
      <vt:lpstr>예측과정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Kyungwon Kim</dc:creator>
  <cp:lastModifiedBy>KK</cp:lastModifiedBy>
  <dcterms:created xsi:type="dcterms:W3CDTF">2024-06-25T02:57:49Z</dcterms:created>
  <dcterms:modified xsi:type="dcterms:W3CDTF">2024-12-26T16:29:30Z</dcterms:modified>
</cp:coreProperties>
</file>