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5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C7DF73B6-0361-4A35-9C02-7E222B0942EE}" xr6:coauthVersionLast="47" xr6:coauthVersionMax="47" xr10:uidLastSave="{00000000-0000-0000-0000-000000000000}"/>
  <bookViews>
    <workbookView xWindow="-108" yWindow="-108" windowWidth="30936" windowHeight="16776" tabRatio="885" firstSheet="6" activeTab="21" xr2:uid="{00000000-000D-0000-FFFF-FFFF00000000}"/>
  </bookViews>
  <sheets>
    <sheet name="Painel T2M" sheetId="75" r:id="rId1"/>
    <sheet name="Painel" sheetId="71" r:id="rId2"/>
    <sheet name="LOG_CRITICAS" sheetId="74" r:id="rId3"/>
    <sheet name="DASHBOARD" sheetId="73" r:id="rId4"/>
    <sheet name="Validações" sheetId="21" r:id="rId5"/>
    <sheet name="MC_IRON-LT1-ES" sheetId="67" r:id="rId6"/>
    <sheet name="ARM_IRON-LT1-ES" sheetId="58" r:id="rId7"/>
    <sheet name="DADOS_IRON-LT1-ES" sheetId="59" r:id="rId8"/>
    <sheet name="FRETE_IRON-LT1-ES" sheetId="60" r:id="rId9"/>
    <sheet name="MC_IRON-LT1-SP" sheetId="68" r:id="rId10"/>
    <sheet name="ARM_IRON-LT1-SP" sheetId="55" r:id="rId11"/>
    <sheet name="DADOS_IRON-LT1-SP" sheetId="56" r:id="rId12"/>
    <sheet name="FRETE_IRON-LT1-SP" sheetId="57" r:id="rId13"/>
    <sheet name="MC_IRON-LT1-RJ" sheetId="69" r:id="rId14"/>
    <sheet name="ARM_IRON-LT1-RJ" sheetId="47" r:id="rId15"/>
    <sheet name="DADOS_IRON-LT1-RJ" sheetId="76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FRETE_IRON-LT1-RJ" sheetId="77" r:id="rId22"/>
    <sheet name="MC_PA-LT2" sheetId="37" r:id="rId23"/>
    <sheet name="ARM_PA-LT2" sheetId="39" r:id="rId24"/>
    <sheet name="DADOS_PA-LT2" sheetId="40" r:id="rId25"/>
    <sheet name="FRETE_PA-LT2" sheetId="41" r:id="rId26"/>
    <sheet name="ARM" sheetId="27" r:id="rId27"/>
    <sheet name="DADOS" sheetId="29" r:id="rId28"/>
    <sheet name="Frete" sheetId="31" r:id="rId29"/>
    <sheet name="tabelaA" sheetId="3" r:id="rId30"/>
    <sheet name="TabelaFDMPorContrato" sheetId="33" r:id="rId31"/>
  </sheets>
  <definedNames>
    <definedName name="_xlnm._FilterDatabase" localSheetId="2" hidden="1">LOG_CRITICAS!$A$4:$I$4</definedName>
    <definedName name="aa">tabelaA!$T$4:$T$25</definedName>
    <definedName name="ARMCXDOC" localSheetId="5">'MC_IRON-LT1-ES'!$D$12</definedName>
    <definedName name="ARMCXDOC" localSheetId="13">'MC_IRON-LT1-RJ'!$D$12</definedName>
    <definedName name="ARMCXDOC" localSheetId="9">'MC_IRON-LT1-SP'!$D$12</definedName>
    <definedName name="ARMCXDOC">'MC_IRON-LT1'!$D$12</definedName>
    <definedName name="ARMCXMID" localSheetId="5">'MC_IRON-LT1-ES'!$D$15</definedName>
    <definedName name="ARMCXMID" localSheetId="13">'MC_IRON-LT1-RJ'!$D$15</definedName>
    <definedName name="ARMCXMID" localSheetId="9">'MC_IRON-LT1-SP'!$D$15</definedName>
    <definedName name="ARMCXMID">'MC_IRON-LT1'!$D$15</definedName>
    <definedName name="ARMMA" localSheetId="5">'MC_IRON-LT1-ES'!$D$21</definedName>
    <definedName name="ARMMA" localSheetId="13">'MC_IRON-LT1-RJ'!$D$21</definedName>
    <definedName name="ARMMA" localSheetId="9">'MC_IRON-LT1-SP'!$D$21</definedName>
    <definedName name="ARMMA">'MC_IRON-LT1'!$D$21</definedName>
    <definedName name="ARMMIC" localSheetId="5">'MC_IRON-LT1-ES'!$D$24</definedName>
    <definedName name="ARMMIC" localSheetId="13">'MC_IRON-LT1-RJ'!$D$24</definedName>
    <definedName name="ARMMIC" localSheetId="9">'MC_IRON-LT1-SP'!$D$24</definedName>
    <definedName name="ARMMIC">'MC_IRON-LT1'!$D$24</definedName>
    <definedName name="ARMMID" localSheetId="5">'MC_IRON-LT1-ES'!$D$27</definedName>
    <definedName name="ARMMID" localSheetId="13">'MC_IRON-LT1-RJ'!$D$27</definedName>
    <definedName name="ARMMID" localSheetId="9">'MC_IRON-LT1-SP'!$D$27</definedName>
    <definedName name="ARMMID">'MC_IRON-LT1'!$D$27</definedName>
    <definedName name="ARMTB" localSheetId="5">'MC_IRON-LT1-ES'!$D$18</definedName>
    <definedName name="ARMTB" localSheetId="13">'MC_IRON-LT1-RJ'!$D$18</definedName>
    <definedName name="ARMTB" localSheetId="9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3" hidden="1">'ARM_PA-LT2'!$A$1:$J$15</definedName>
    <definedName name="DadosExternos_1" localSheetId="21" hidden="1">'FRETE_IRON-LT1-RJ'!$A$1:$R$149</definedName>
    <definedName name="DadosExternos_1" localSheetId="0" hidden="1">'Painel T2M'!$A$1:$BE$583</definedName>
    <definedName name="DadosExternos_1" localSheetId="30" hidden="1">TabelaFDMPorContrato!$A$1:$L$3</definedName>
    <definedName name="DadosExternos_10" localSheetId="12" hidden="1">'FRETE_IRON-LT1-SP'!$A$1:$R$10</definedName>
    <definedName name="DadosExternos_11" localSheetId="6" hidden="1">'ARM_IRON-LT1-ES'!$A$1:$K$2</definedName>
    <definedName name="DadosExternos_12" localSheetId="7" hidden="1">'DADOS_IRON-LT1-ES'!$A$1:$AF$13</definedName>
    <definedName name="DadosExternos_13" localSheetId="8" hidden="1">'FRETE_IRON-LT1-ES'!$A$1:$R$3</definedName>
    <definedName name="DadosExternos_15" localSheetId="15" hidden="1">'DADOS_IRON-LT1-RJ'!$A$1:$AF$378</definedName>
    <definedName name="DadosExternos_2" localSheetId="14" hidden="1">'ARM_IRON-LT1-RJ'!$A$1:$J$10</definedName>
    <definedName name="DadosExternos_2" localSheetId="18" hidden="1">'Dados_IRON-LT1'!$A$1:$AF$421</definedName>
    <definedName name="DadosExternos_2" localSheetId="24" hidden="1">'DADOS_PA-LT2'!$A$1:$AF$163</definedName>
    <definedName name="DadosExternos_3" localSheetId="19" hidden="1">'Frete_IRON-LT1'!$A$1:$R$160</definedName>
    <definedName name="DadosExternos_3" localSheetId="25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6" hidden="1">ARM!$A$1:$K$38</definedName>
    <definedName name="DadosExternos_7" localSheetId="27" hidden="1">DADOS!$A$2:$AF$584</definedName>
    <definedName name="DadosExternos_8" localSheetId="10" hidden="1">'ARM_IRON-LT1-SP'!$A$1:$K$14</definedName>
    <definedName name="DadosExternos_8" localSheetId="28" hidden="1">Frete!$A$1:$R$217</definedName>
    <definedName name="DadosExternos_9" localSheetId="11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9" i="69" l="1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<sst xmlns="http://schemas.openxmlformats.org/spreadsheetml/2006/main" count="60278" uniqueCount="2378">
  <si>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</si>
  <si>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</si>
  <si>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</si>
  <si>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</si>
  <si>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</si>
  <si>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</si>
  <si>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</si>
  <si>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</si>
  <si>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</si>
  <si>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</si>
  <si>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</si>
  <si>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</si>
  <si>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</si>
  <si>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</si>
  <si>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</si>
  <si>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</si>
  <si>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</si>
  <si>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</si>
  <si>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</si>
  <si>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</si>
  <si>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</si>
  <si>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</si>
  <si>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</si>
  <si>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</si>
  <si>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</si>
  <si>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</si>
  <si>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</si>
  <si>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</si>
  <si>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</si>
  <si>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</si>
  <si>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</si>
  <si>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</si>
  <si>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</si>
  <si>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</si>
  <si>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</si>
  <si>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</si>
  <si>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</si>
  <si>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</si>
  <si>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</si>
  <si>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</si>
  <si>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</si>
  <si>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</si>
  <si>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</si>
  <si>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</si>
  <si>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</si>
  <si>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</si>
  <si>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</si>
  <si>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</si>
  <si>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</si>
  <si>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</si>
  <si>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</si>
  <si>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</si>
  <si>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</si>
  <si>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</si>
  <si>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</si>
  <si>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</si>
  <si>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</si>
  <si>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</si>
  <si>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</si>
  <si>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</si>
  <si>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</si>
  <si>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</si>
  <si>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</si>
  <si>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</si>
  <si>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</si>
  <si>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</si>
  <si>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</si>
  <si>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</si>
  <si>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</si>
  <si>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</si>
  <si>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</si>
  <si>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</si>
  <si>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</si>
  <si>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</si>
  <si>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</si>
  <si>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</si>
  <si>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</si>
  <si>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</si>
  <si>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</si>
  <si>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</si>
  <si>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</si>
  <si>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</si>
  <si>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</si>
  <si>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</si>
  <si>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</si>
  <si>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</si>
  <si>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</si>
  <si>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</si>
  <si>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</si>
  <si>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</si>
  <si>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</si>
  <si>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</si>
  <si>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</si>
  <si>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</si>
  <si>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</si>
  <si>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</si>
  <si>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</si>
  <si>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</si>
  <si>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</si>
  <si>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</si>
  <si>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</si>
  <si>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</si>
  <si>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</si>
  <si>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</si>
  <si>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</si>
  <si>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</si>
  <si>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</si>
  <si>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</si>
  <si>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</si>
  <si>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</si>
  <si>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</si>
  <si>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</si>
  <si>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</si>
  <si>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</si>
  <si>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</si>
  <si>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</si>
  <si>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</si>
  <si>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</si>
  <si>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</si>
  <si>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</si>
  <si>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</si>
  <si>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</si>
  <si>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</si>
  <si>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</si>
  <si>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</si>
  <si>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</si>
  <si>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</si>
  <si>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</si>
  <si>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</si>
  <si>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</si>
  <si>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</si>
  <si>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</si>
  <si>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</si>
  <si>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</si>
  <si>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</si>
  <si>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</si>
  <si>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</si>
  <si>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</si>
  <si>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</si>
  <si>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</si>
  <si>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</si>
  <si>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</si>
  <si>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</si>
  <si>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</si>
  <si>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</si>
  <si>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</si>
  <si>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</si>
  <si>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</si>
  <si>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</si>
  <si>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</si>
  <si>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</si>
  <si>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</si>
  <si>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</si>
  <si>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</si>
  <si>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</si>
  <si>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</si>
  <si>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</si>
  <si>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</si>
  <si>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</si>
  <si>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</si>
  <si>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</si>
  <si>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</si>
  <si>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</si>
  <si>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</si>
  <si>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</si>
  <si>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</si>
  <si>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</si>
  <si>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</si>
  <si>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</si>
  <si>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</si>
  <si>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</si>
  <si>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</si>
  <si>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</si>
  <si>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</si>
  <si>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</si>
  <si>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</si>
  <si>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</si>
  <si>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</si>
  <si>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</si>
  <si>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</si>
  <si>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</si>
  <si>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</si>
  <si>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</si>
  <si>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</si>
  <si>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</si>
  <si>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</si>
  <si>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</si>
  <si>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</si>
  <si>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</si>
  <si>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</si>
  <si>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</si>
  <si>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</si>
  <si>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</si>
  <si>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</si>
  <si>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</si>
  <si>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</si>
  <si>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</si>
  <si>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</si>
  <si>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</si>
  <si>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</si>
  <si>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</si>
  <si>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</si>
  <si>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</si>
  <si>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</si>
  <si>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</si>
  <si>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</si>
  <si>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</si>
  <si>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</si>
  <si>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</si>
  <si>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</si>
  <si>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</si>
  <si>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</si>
  <si>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</si>
  <si>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</si>
  <si>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</si>
  <si>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</si>
  <si>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</si>
  <si>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</si>
  <si>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</si>
  <si>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</si>
  <si>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</si>
  <si>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</si>
  <si>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</si>
  <si>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</si>
  <si>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</si>
  <si>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</si>
  <si>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</si>
  <si>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</si>
  <si>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</si>
  <si>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</si>
  <si>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</si>
  <si>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</si>
  <si>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</si>
  <si>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</si>
  <si>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</si>
  <si>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</si>
  <si>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</si>
  <si>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</si>
  <si>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</si>
  <si>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</si>
  <si>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</si>
  <si>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</si>
  <si>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</si>
  <si>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</si>
  <si>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</si>
  <si>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</si>
  <si>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</si>
  <si>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</si>
  <si>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</si>
  <si>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</si>
  <si>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</si>
  <si>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</si>
  <si>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</si>
  <si>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</si>
  <si>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</si>
  <si>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</si>
  <si>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</si>
  <si>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</si>
  <si>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</si>
  <si>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</si>
  <si>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</si>
  <si>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</si>
  <si>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</si>
  <si>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</si>
  <si>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</si>
  <si>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</si>
  <si>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</si>
  <si>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</si>
  <si>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</si>
  <si>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</si>
  <si>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</si>
  <si>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</si>
  <si>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</si>
  <si>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</si>
  <si>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</si>
  <si>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</si>
  <si>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</si>
  <si>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</si>
  <si>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</si>
  <si>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</si>
  <si>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</si>
  <si>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</si>
  <si>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</si>
  <si>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</si>
  <si>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</si>
  <si>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</si>
  <si>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</si>
  <si>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</si>
  <si>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</si>
  <si>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</si>
  <si>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</si>
  <si>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</si>
  <si>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</si>
  <si>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</si>
  <si>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</si>
  <si>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</si>
  <si>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</si>
  <si>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</si>
  <si>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</si>
  <si>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</si>
  <si>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</si>
  <si>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</si>
  <si>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</si>
  <si>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</si>
  <si>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</si>
  <si>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</si>
  <si>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</si>
  <si>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</si>
  <si>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</si>
  <si>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</si>
  <si>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</si>
  <si>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</si>
  <si>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</si>
  <si>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</si>
  <si>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</si>
  <si>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</si>
  <si>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</si>
  <si>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</si>
  <si>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</si>
  <si>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</si>
  <si>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</si>
  <si>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</si>
  <si>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</si>
  <si>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</si>
  <si>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</si>
  <si>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</si>
  <si>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</si>
  <si>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</si>
  <si>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</si>
  <si>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</si>
  <si>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</si>
  <si>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</si>
  <si>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</si>
  <si>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</si>
  <si>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</si>
  <si>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</si>
  <si>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</si>
  <si>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</si>
  <si>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</si>
  <si>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</si>
  <si>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</si>
  <si>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</si>
  <si>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</si>
  <si>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</si>
  <si>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</si>
  <si>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</si>
  <si>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</si>
  <si>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</si>
  <si>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</si>
  <si>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</si>
  <si>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</si>
  <si>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</si>
  <si>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</si>
  <si>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</si>
  <si>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</si>
  <si>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</si>
  <si>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</si>
  <si>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</si>
  <si>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</si>
  <si>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</si>
  <si>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</si>
  <si>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</si>
  <si>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</si>
  <si>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</si>
  <si>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</si>
  <si>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</si>
  <si>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</si>
  <si>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</si>
  <si>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</si>
  <si>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</si>
  <si>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</si>
  <si>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</si>
  <si>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</si>
  <si>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</si>
  <si>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</si>
  <si>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</si>
  <si>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</si>
  <si>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</si>
  <si>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</si>
  <si>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</si>
  <si>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</si>
  <si>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</si>
  <si>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</si>
  <si>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</si>
  <si>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</si>
  <si>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</si>
  <si>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</si>
  <si>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</si>
  <si>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</si>
  <si>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</si>
  <si>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</si>
  <si>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</si>
  <si>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</si>
  <si>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</si>
  <si>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</si>
  <si>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</si>
  <si>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</si>
  <si>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</si>
  <si>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</si>
  <si>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</si>
  <si>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</si>
  <si>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</si>
  <si>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</si>
  <si>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</si>
  <si>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</si>
  <si>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</si>
  <si>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</si>
  <si>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</si>
  <si>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</si>
  <si>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</si>
  <si>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</si>
  <si>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</si>
  <si>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</si>
  <si>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</si>
  <si>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</si>
  <si>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</si>
  <si>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</si>
  <si>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</si>
  <si>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</si>
  <si>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</si>
  <si>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</si>
  <si>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</si>
  <si>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</si>
  <si>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</si>
  <si>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</si>
  <si>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</si>
  <si>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</si>
  <si>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</si>
  <si>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</si>
  <si>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</si>
  <si>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</si>
  <si>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</si>
  <si>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</si>
  <si>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</si>
  <si>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</si>
  <si>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</si>
  <si>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</si>
  <si>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</si>
  <si>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</si>
  <si>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</si>
  <si>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</si>
  <si>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</si>
  <si>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</si>
  <si>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</si>
  <si>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</si>
  <si>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</si>
  <si>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</si>
  <si>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</si>
  <si>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</si>
  <si>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</si>
  <si>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</si>
  <si>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</si>
  <si>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</si>
  <si>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</si>
  <si>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</si>
  <si>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</si>
  <si>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</si>
  <si>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</si>
  <si>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</si>
  <si>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</si>
  <si>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</si>
  <si>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</si>
  <si>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</si>
  <si>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</si>
  <si>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</si>
  <si>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</si>
  <si>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</si>
  <si>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</si>
  <si>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</si>
  <si>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</si>
  <si>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</si>
  <si>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</si>
  <si>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</si>
  <si>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</si>
  <si>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</si>
  <si>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</si>
  <si>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</si>
  <si>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</si>
  <si>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</si>
  <si>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</si>
  <si>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</si>
  <si>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</si>
  <si>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</si>
  <si>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</si>
  <si>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</si>
  <si>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</si>
  <si>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</si>
  <si>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</si>
  <si>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</si>
  <si>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</si>
  <si>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</si>
  <si>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</si>
  <si>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</si>
  <si>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</si>
  <si>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</si>
  <si>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</si>
  <si>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</si>
  <si>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</si>
  <si>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</si>
  <si>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</si>
  <si>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</si>
  <si>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</si>
  <si>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</si>
  <si>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</si>
  <si>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</si>
  <si>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</si>
  <si>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</si>
  <si>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</si>
  <si>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</si>
  <si>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</si>
  <si>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</si>
  <si>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</si>
  <si>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</si>
  <si>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</si>
  <si>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</si>
  <si>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</si>
  <si>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</si>
  <si>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</si>
  <si>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</si>
  <si>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</si>
  <si>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</si>
  <si>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</si>
  <si>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</si>
  <si>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</si>
  <si>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</si>
  <si>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</si>
  <si>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</si>
  <si>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</si>
  <si>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</si>
  <si>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</si>
  <si>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</si>
  <si>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</si>
  <si>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</si>
  <si>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</si>
  <si>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</si>
  <si>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</si>
  <si>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</si>
  <si>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</si>
  <si>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</si>
  <si>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</si>
  <si>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</si>
  <si>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</si>
  <si>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</si>
  <si>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</si>
  <si>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</si>
  <si>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</si>
  <si>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</si>
  <si>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</si>
  <si>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</si>
  <si>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</si>
  <si>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</si>
  <si>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</si>
  <si>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</si>
  <si>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</si>
  <si>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</si>
  <si>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</si>
  <si>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</si>
  <si>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</si>
  <si>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</si>
  <si>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</si>
  <si>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</si>
  <si>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</si>
  <si>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</si>
  <si>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</si>
  <si>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</si>
  <si>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</si>
  <si>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</si>
  <si>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</si>
  <si>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</si>
  <si>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</si>
  <si>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</si>
  <si>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</si>
  <si>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</si>
  <si>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</si>
  <si>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</si>
  <si>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</si>
  <si>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</si>
  <si>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</si>
  <si>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</si>
  <si>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</si>
  <si>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</si>
  <si>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</si>
  <si>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</si>
  <si>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</si>
  <si>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</si>
  <si>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</si>
  <si>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</si>
  <si>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</si>
  <si>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</si>
  <si>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</si>
  <si>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</si>
  <si>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</si>
  <si>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</si>
  <si>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</si>
  <si>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</si>
  <si>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</si>
  <si>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</si>
  <si>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</si>
  <si>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</si>
  <si>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</si>
  <si>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</si>
  <si>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</si>
  <si>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</si>
  <si>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</si>
  <si>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</si>
  <si>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</si>
  <si>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</si>
  <si>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</si>
  <si>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</si>
  <si>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</si>
  <si>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</si>
  <si>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</si>
  <si>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</si>
  <si>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</si>
  <si>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</si>
  <si>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</si>
  <si>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</si>
  <si>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</si>
  <si>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</si>
  <si>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</si>
  <si>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</si>
  <si>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</si>
  <si>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</si>
  <si>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</si>
  <si>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</si>
  <si>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</si>
  <si>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</si>
  <si>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</si>
  <si>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</si>
  <si>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</si>
  <si>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</si>
  <si>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</si>
  <si>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</si>
  <si>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</si>
  <si>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</si>
  <si>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</si>
  <si>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</si>
  <si>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</si>
  <si>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</si>
  <si>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</si>
  <si>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</si>
  <si>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</si>
  <si>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</si>
  <si>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</si>
  <si>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</si>
  <si>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</si>
  <si>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</si>
  <si>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</si>
  <si>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</si>
  <si>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</si>
  <si>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</si>
  <si>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</si>
  <si>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</si>
  <si>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</si>
  <si>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</si>
  <si>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</si>
  <si>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</si>
  <si>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</si>
  <si>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</si>
  <si>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</si>
  <si>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</si>
  <si>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</si>
  <si>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</si>
  <si>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</si>
  <si>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</si>
  <si>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</si>
  <si>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</si>
  <si>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</si>
  <si>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</si>
  <si>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</si>
  <si>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</si>
  <si>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</si>
  <si>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</si>
  <si>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</si>
  <si>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</si>
  <si>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</si>
  <si>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</si>
  <si>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</si>
  <si>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</si>
  <si>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</si>
  <si>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</si>
  <si>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</si>
  <si>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</si>
  <si>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</si>
  <si>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</si>
  <si>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</si>
  <si>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</si>
  <si>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</si>
  <si>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</si>
  <si>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</si>
  <si>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</si>
  <si>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</si>
  <si>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</si>
  <si>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</si>
  <si>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</si>
  <si>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</si>
  <si>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</si>
  <si>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</si>
  <si>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</si>
  <si>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</si>
  <si>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</si>
  <si>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</si>
  <si>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</si>
  <si>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</si>
  <si>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</si>
  <si>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</si>
  <si>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</si>
  <si>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</si>
  <si>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</si>
  <si>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</si>
  <si>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</si>
  <si>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</si>
  <si>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</si>
  <si>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</si>
  <si>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</si>
  <si>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</si>
  <si>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</si>
  <si>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</si>
  <si>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</si>
  <si>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</si>
  <si>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</si>
  <si>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</si>
  <si>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</si>
  <si>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</si>
  <si>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</si>
  <si>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</si>
  <si>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</si>
  <si>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</si>
  <si>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</si>
  <si>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</si>
  <si>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</si>
  <si>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</si>
  <si>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</si>
  <si>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</si>
  <si>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</si>
  <si>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</si>
  <si>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</si>
  <si>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</si>
  <si>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</si>
  <si>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</si>
  <si>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</si>
  <si>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</si>
  <si>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</si>
  <si>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</si>
  <si>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</si>
  <si>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</si>
  <si>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</si>
  <si>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</si>
  <si>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</si>
  <si>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</si>
  <si>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</si>
  <si>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</si>
  <si>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</si>
  <si>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</si>
  <si>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</si>
  <si>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</si>
  <si>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</si>
  <si>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</si>
  <si>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</si>
  <si>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</si>
  <si>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</si>
  <si>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</si>
  <si>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</si>
  <si>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</si>
  <si>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</si>
  <si>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</si>
  <si>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</si>
  <si>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</si>
  <si>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</si>
  <si>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</si>
  <si>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</si>
  <si>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</si>
  <si>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</si>
  <si>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</si>
  <si>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</si>
  <si>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</si>
  <si>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</si>
  <si>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</si>
  <si>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</si>
  <si>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</si>
  <si>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</si>
  <si>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</si>
  <si>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</si>
  <si>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</si>
  <si>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</si>
  <si>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</si>
  <si>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</si>
  <si>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</si>
  <si>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</si>
  <si>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</si>
  <si>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</si>
  <si>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</si>
  <si>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</si>
  <si>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</si>
  <si>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</si>
  <si>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</si>
  <si>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</si>
  <si>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</si>
  <si>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</si>
  <si>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</si>
  <si>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</si>
  <si>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</si>
  <si>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</si>
  <si>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</si>
  <si>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</si>
  <si>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</si>
  <si>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</si>
  <si>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</si>
  <si>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</si>
  <si>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</si>
  <si>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</si>
  <si>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</si>
  <si>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</si>
  <si>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</si>
  <si>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</si>
  <si>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</si>
  <si>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</si>
  <si>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</si>
  <si>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</si>
  <si>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</si>
  <si>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</si>
  <si>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</si>
  <si>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</si>
  <si>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</si>
  <si>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</si>
  <si>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</si>
  <si>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</si>
  <si>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</si>
  <si>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</si>
  <si>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</si>
  <si>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</si>
  <si>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</si>
  <si>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</si>
  <si>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</si>
  <si>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</si>
  <si>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</si>
  <si>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</si>
  <si>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</si>
  <si>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</si>
  <si>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</si>
  <si>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</si>
  <si>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</si>
  <si>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</si>
  <si>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</si>
  <si>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</si>
  <si>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</si>
  <si>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</si>
  <si>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</si>
  <si>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</si>
  <si>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</si>
  <si>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</si>
  <si>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</si>
  <si>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</si>
  <si>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</si>
  <si>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</si>
  <si>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</si>
  <si>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</si>
  <si>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</si>
  <si>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</si>
  <si>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</si>
  <si>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</si>
  <si>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</si>
  <si>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</si>
  <si>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</si>
  <si>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</si>
  <si>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</si>
  <si>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</si>
  <si>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</si>
  <si>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</si>
  <si>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</si>
  <si>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</si>
  <si>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</si>
  <si>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</si>
  <si>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</si>
  <si>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</si>
  <si>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</si>
  <si>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</si>
  <si>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</si>
  <si>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</si>
  <si>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</si>
  <si>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</si>
  <si>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</si>
  <si>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</si>
  <si>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</si>
  <si>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</si>
  <si>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</si>
  <si>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</si>
  <si>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</si>
  <si>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</si>
  <si>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</si>
  <si>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</si>
  <si>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</si>
  <si>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</si>
  <si>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</si>
  <si>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</si>
  <si>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</si>
  <si>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</si>
  <si>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</si>
  <si>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</si>
  <si>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</si>
  <si>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</si>
  <si>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</si>
  <si>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</si>
  <si>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</si>
  <si>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</si>
  <si>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</si>
  <si>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</si>
  <si>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</si>
  <si>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</si>
  <si>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</si>
  <si>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</si>
  <si>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</si>
  <si>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</si>
  <si>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</si>
  <si>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</si>
  <si>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</si>
  <si>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</si>
  <si>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</si>
  <si>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</si>
  <si>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</si>
  <si>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</si>
  <si>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</si>
  <si>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</si>
  <si>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</si>
  <si>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</si>
  <si>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</si>
  <si>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</si>
  <si>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</si>
  <si>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</si>
  <si>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</si>
  <si>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</si>
  <si>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</si>
  <si>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</si>
  <si>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</si>
  <si>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</si>
  <si>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</si>
  <si>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</si>
  <si>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</si>
  <si>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</si>
  <si>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</si>
  <si>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</si>
  <si>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</si>
  <si>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</si>
  <si>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</si>
  <si>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</si>
  <si>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</si>
  <si>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</si>
  <si>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</si>
  <si>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</si>
  <si>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</si>
  <si>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</si>
  <si>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</si>
  <si>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</si>
  <si>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</si>
  <si>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</si>
  <si>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</si>
  <si>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</si>
  <si>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</si>
  <si>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</si>
  <si>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</si>
  <si>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</si>
  <si>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</si>
  <si>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</si>
  <si>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</si>
  <si>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</si>
  <si>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</si>
  <si>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</si>
  <si>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</si>
  <si>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</si>
  <si>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</si>
  <si>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</si>
  <si>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</si>
  <si>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</si>
  <si>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</si>
  <si>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</si>
  <si>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</si>
  <si>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</si>
  <si>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</si>
  <si>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</si>
  <si>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</si>
  <si>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</si>
  <si>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</si>
  <si>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</si>
  <si>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</si>
  <si>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</si>
  <si>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</si>
  <si>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</si>
  <si>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</si>
  <si>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</si>
  <si>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</si>
  <si>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</si>
  <si>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</si>
  <si>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</si>
  <si>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</si>
  <si>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</si>
  <si>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</si>
  <si>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</si>
  <si>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</si>
  <si>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</si>
  <si>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</si>
  <si>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</si>
  <si>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</si>
  <si>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</si>
  <si>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</si>
  <si>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</si>
  <si>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</si>
  <si>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</si>
  <si>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</si>
  <si>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</si>
  <si>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</si>
  <si>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</si>
  <si>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</si>
  <si>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</si>
  <si>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</si>
  <si>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</si>
  <si>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</si>
  <si>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</si>
  <si>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</si>
  <si>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</si>
  <si>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</si>
  <si>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</si>
  <si>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</si>
  <si>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</si>
  <si>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</si>
  <si>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</si>
  <si>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</si>
  <si>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</si>
  <si>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</si>
  <si>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</si>
  <si>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</si>
  <si>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</si>
  <si>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</si>
  <si>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</si>
  <si>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</si>
  <si>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</si>
  <si>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</si>
  <si>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</si>
  <si>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</si>
  <si>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</si>
  <si>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</si>
  <si>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</si>
  <si>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</si>
  <si>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</si>
  <si>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</si>
  <si>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</si>
  <si>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</si>
  <si>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</si>
  <si>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</si>
  <si>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</si>
  <si>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</si>
  <si>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</si>
  <si>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</si>
  <si>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</si>
  <si>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</si>
  <si>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</si>
  <si>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</si>
  <si>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</si>
  <si>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</si>
  <si>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</si>
  <si>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</si>
  <si>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</si>
  <si>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</si>
  <si>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</si>
  <si>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</si>
  <si>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</si>
  <si>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</si>
  <si>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</si>
  <si>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</si>
  <si>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</si>
  <si>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</si>
  <si>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</si>
  <si>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</si>
  <si>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</si>
  <si>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</si>
  <si>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</si>
  <si>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</si>
  <si>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</si>
  <si>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</si>
  <si>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</si>
  <si>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</si>
  <si>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</si>
  <si>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</si>
  <si>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</si>
  <si>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</si>
  <si>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</si>
  <si>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</si>
  <si>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</si>
  <si>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</si>
  <si>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</si>
  <si>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</si>
  <si>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</si>
  <si>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</si>
  <si>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</si>
  <si>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</si>
  <si>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</si>
  <si>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</si>
  <si>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</si>
  <si>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</si>
  <si>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</si>
  <si>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</si>
  <si>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</si>
  <si>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</si>
  <si>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</si>
  <si>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</si>
  <si>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</si>
  <si>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</si>
  <si>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</si>
  <si>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</si>
  <si>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</si>
  <si>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</si>
  <si>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</si>
  <si>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</si>
  <si>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</si>
  <si>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</si>
  <si>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</si>
  <si>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</si>
  <si>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</si>
  <si>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</si>
  <si>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</si>
  <si>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</si>
  <si>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</si>
  <si>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</si>
  <si>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</si>
  <si>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</si>
  <si>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</si>
  <si>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</si>
  <si>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</si>
  <si>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</si>
  <si>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</si>
  <si>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</si>
  <si>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</si>
  <si>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</si>
  <si>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</si>
  <si>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</si>
  <si>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</si>
  <si>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</si>
  <si>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</si>
  <si>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</si>
  <si>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</si>
  <si>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</si>
  <si>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</si>
  <si>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</si>
  <si>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</si>
  <si>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</si>
  <si>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</si>
  <si>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</si>
  <si>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</si>
  <si>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</si>
  <si>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</si>
  <si>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</si>
  <si>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</si>
  <si>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</si>
  <si>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</si>
  <si>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</si>
  <si>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</si>
  <si>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</si>
  <si>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</si>
  <si>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</si>
  <si>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</si>
  <si>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</si>
  <si>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</si>
  <si>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</si>
  <si>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</si>
  <si>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</si>
  <si>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</si>
  <si>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</si>
  <si>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</si>
  <si>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</si>
  <si>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</si>
  <si>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</si>
  <si>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</si>
  <si>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</si>
  <si>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</si>
  <si>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</si>
  <si>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</si>
  <si>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</si>
  <si>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</si>
  <si>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</si>
  <si>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</si>
  <si>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</si>
  <si>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</si>
  <si>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</si>
  <si>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</si>
  <si>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</si>
  <si>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</si>
  <si>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</si>
  <si>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</si>
  <si>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</si>
  <si>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</si>
  <si>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</si>
  <si>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</si>
  <si>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</si>
  <si>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</si>
  <si>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</si>
  <si>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</si>
  <si>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</si>
  <si>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</si>
  <si>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</si>
  <si>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</si>
  <si>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</si>
  <si>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</si>
  <si>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</si>
  <si>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</si>
  <si>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</si>
  <si>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</si>
  <si>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</si>
  <si>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</si>
  <si>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</si>
  <si>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</si>
  <si>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</si>
  <si>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</si>
  <si>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</si>
  <si>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</si>
  <si>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</si>
  <si>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</si>
  <si>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</si>
  <si>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</si>
  <si>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</si>
  <si>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</si>
  <si>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</si>
  <si>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</si>
  <si>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</si>
  <si>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</si>
  <si>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</si>
  <si>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</si>
  <si>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</si>
  <si>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</si>
  <si>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</si>
  <si>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</si>
  <si>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</si>
  <si>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</si>
  <si>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</si>
  <si>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</si>
  <si>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</si>
  <si>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</si>
  <si>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</si>
  <si>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</si>
  <si>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</si>
  <si>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</si>
  <si>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</si>
  <si>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</si>
  <si>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</si>
  <si>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</si>
  <si>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</si>
  <si>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</si>
  <si>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</si>
  <si>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</si>
  <si>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</si>
  <si>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</si>
  <si>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</si>
  <si>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</si>
  <si>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</si>
  <si>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</si>
  <si>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</si>
  <si>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</si>
  <si>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</si>
  <si>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</si>
  <si>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</si>
  <si>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</si>
  <si>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</si>
  <si>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</si>
  <si>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</si>
  <si>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</si>
  <si>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</si>
  <si>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</si>
  <si>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</si>
  <si>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</si>
  <si>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</si>
  <si>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</si>
  <si>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</si>
  <si>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</si>
  <si>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</si>
  <si>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</si>
  <si>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</si>
  <si>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</si>
  <si>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</si>
  <si>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</si>
  <si>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</si>
  <si>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</si>
  <si>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</si>
  <si>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</si>
  <si>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</si>
  <si>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</si>
  <si>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</si>
  <si>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</si>
  <si>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</si>
  <si>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</si>
  <si>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</si>
  <si>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</si>
  <si>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</si>
  <si>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</si>
  <si>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</si>
  <si>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</si>
  <si>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</si>
  <si>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</si>
  <si>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</si>
  <si>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</si>
  <si>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</si>
  <si>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</si>
  <si>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</si>
  <si>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</si>
  <si>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</si>
  <si>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</si>
  <si>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</si>
  <si>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</si>
  <si>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</si>
  <si>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</si>
  <si>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</si>
  <si>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</si>
  <si>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</si>
  <si>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</si>
  <si>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</si>
  <si>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</si>
  <si>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</si>
  <si>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</si>
  <si>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</si>
  <si>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</si>
  <si>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</si>
  <si>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</si>
  <si>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</si>
  <si>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</si>
  <si>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</si>
  <si>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</si>
  <si>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</si>
  <si>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</si>
  <si>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</si>
  <si>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</si>
  <si>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</si>
  <si>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</si>
  <si>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</si>
  <si>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</si>
  <si>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</si>
  <si>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</si>
  <si>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</si>
  <si>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</si>
  <si>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</si>
  <si>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</si>
  <si>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</si>
  <si>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</si>
  <si>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</si>
  <si>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</si>
  <si>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</si>
  <si>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</si>
  <si>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</si>
  <si>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</si>
  <si>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</si>
  <si>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</si>
  <si>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</si>
  <si>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</si>
  <si>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</si>
  <si>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</si>
  <si>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</si>
  <si>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</si>
  <si>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</si>
  <si>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</si>
  <si>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</si>
  <si>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</si>
  <si>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</si>
  <si>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</si>
  <si>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</si>
  <si>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</si>
  <si>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</si>
  <si>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</si>
  <si>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</si>
  <si>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</si>
  <si>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</si>
  <si>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</si>
  <si>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</si>
  <si>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</si>
  <si>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</si>
  <si>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</si>
  <si>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</si>
  <si>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</si>
  <si>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</si>
  <si>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</si>
  <si>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</si>
  <si>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</si>
  <si>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</si>
  <si>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</si>
  <si>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</si>
  <si>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</si>
  <si>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</si>
  <si>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</si>
  <si>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</si>
  <si>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</si>
  <si>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</si>
  <si>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</si>
  <si>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</si>
  <si>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</si>
  <si>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</si>
  <si>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</si>
  <si>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</si>
  <si>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</si>
  <si>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</si>
  <si>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</si>
  <si>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</si>
  <si>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</si>
  <si>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</si>
  <si>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</si>
  <si>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</si>
  <si>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</si>
  <si>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</si>
  <si>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</si>
  <si>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</si>
  <si>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</si>
  <si>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</si>
  <si>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</si>
  <si>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</si>
  <si>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</si>
  <si>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</si>
  <si>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</si>
  <si>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</si>
  <si>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</si>
  <si>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</si>
  <si>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</si>
  <si>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</si>
  <si>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</si>
  <si>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</si>
  <si>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</si>
  <si>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</si>
  <si>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</si>
  <si>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</si>
  <si>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</si>
  <si>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</si>
  <si>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</si>
  <si>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</si>
  <si>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</si>
  <si>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</si>
  <si>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</si>
  <si>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</si>
  <si>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</si>
  <si>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</si>
  <si>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</si>
  <si>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</si>
  <si>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</si>
  <si>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</si>
  <si>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</si>
  <si>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</si>
  <si>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</si>
  <si>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</si>
  <si>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</si>
  <si>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</si>
  <si>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</si>
  <si>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</si>
  <si>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</si>
  <si>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</si>
  <si>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</si>
  <si>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</si>
  <si>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</si>
  <si>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</si>
  <si>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</si>
  <si>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</si>
  <si>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</si>
  <si>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</si>
  <si>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</si>
  <si>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</si>
  <si>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</si>
  <si>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</si>
  <si>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</si>
  <si>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</si>
  <si>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</si>
  <si>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</si>
  <si>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</si>
  <si>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</si>
  <si>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</si>
  <si>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</si>
  <si>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</si>
  <si>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</si>
  <si>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</si>
  <si>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</si>
  <si>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</si>
  <si>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</si>
  <si>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</si>
  <si>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</si>
  <si>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</si>
  <si>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</si>
  <si>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</si>
  <si>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</si>
  <si>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</si>
  <si>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</si>
  <si>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</si>
  <si>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</si>
  <si>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</si>
  <si>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</si>
  <si>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</si>
  <si>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</si>
  <si>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</si>
  <si>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</si>
  <si>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</si>
  <si>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</si>
  <si>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</si>
  <si>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</si>
  <si>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</si>
  <si>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</si>
  <si>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</si>
  <si>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</si>
  <si>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</si>
  <si>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</si>
  <si>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</si>
  <si>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</si>
  <si>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</si>
  <si>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</si>
  <si>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</si>
  <si>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</si>
  <si>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</si>
  <si>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</si>
  <si>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</si>
  <si>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</si>
  <si>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</si>
  <si>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</si>
  <si>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</si>
  <si>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</si>
  <si>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</si>
  <si>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</si>
  <si>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</si>
  <si>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</si>
  <si>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</si>
  <si>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</si>
  <si>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</si>
  <si>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</si>
  <si>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</si>
  <si>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</si>
  <si>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</si>
  <si>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</si>
  <si>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</si>
  <si>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</si>
  <si>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</si>
  <si>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</si>
  <si>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</si>
  <si>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</si>
  <si>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</si>
  <si>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</si>
  <si>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</si>
  <si>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</si>
  <si>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</si>
  <si>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</si>
  <si>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</si>
  <si>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</si>
  <si>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</si>
  <si>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</si>
  <si>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</si>
  <si>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</si>
  <si>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</si>
  <si>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</si>
  <si>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</si>
  <si>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</si>
  <si>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</si>
  <si>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</si>
  <si>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</si>
  <si>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</si>
  <si>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</si>
  <si>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</si>
  <si>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</si>
  <si>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</si>
  <si>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</si>
  <si>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</si>
  <si>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</si>
  <si>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</si>
  <si>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</si>
  <si>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</si>
  <si>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</si>
  <si>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</si>
  <si>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</si>
  <si>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</si>
  <si>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</si>
  <si>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</si>
  <si>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</si>
  <si>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</si>
  <si>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</si>
  <si>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</si>
  <si>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</si>
  <si>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</si>
  <si>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</si>
  <si>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</si>
  <si>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</si>
  <si>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</si>
  <si>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</si>
  <si>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</si>
  <si>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</si>
  <si>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</si>
  <si>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</si>
  <si>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</si>
  <si>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</si>
  <si>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</si>
  <si>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</si>
  <si>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</si>
  <si>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</si>
  <si>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</si>
  <si>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</si>
  <si>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</si>
  <si>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</si>
  <si>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</si>
  <si>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</si>
  <si>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</si>
  <si>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</si>
  <si>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</si>
  <si>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</si>
  <si>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</si>
  <si>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</si>
  <si>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</si>
  <si>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</si>
  <si>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</si>
  <si>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</si>
  <si>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</si>
  <si>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</si>
  <si>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</si>
  <si>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</si>
  <si>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</si>
  <si>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</si>
  <si>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</si>
  <si>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</si>
  <si>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</si>
  <si>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</si>
  <si>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</si>
  <si>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</si>
  <si>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</si>
  <si>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</si>
  <si>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</si>
  <si>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</si>
  <si>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</si>
  <si>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</si>
  <si>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</si>
  <si>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</si>
  <si>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</si>
  <si>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</si>
  <si>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</si>
  <si>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</si>
  <si>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</si>
  <si>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</si>
  <si>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</si>
  <si>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</si>
  <si>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</si>
  <si>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</si>
  <si>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</si>
  <si>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</si>
  <si>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</si>
  <si>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</si>
  <si>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</si>
  <si>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</si>
  <si>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</si>
  <si>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</si>
  <si>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</si>
  <si>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</si>
  <si>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</si>
  <si>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</si>
  <si>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</si>
  <si>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</si>
  <si>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</si>
  <si>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</si>
  <si>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</si>
  <si>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</si>
  <si>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</si>
  <si>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</si>
  <si>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</si>
  <si>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</si>
  <si>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</si>
  <si>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</si>
  <si>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</si>
  <si>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</si>
  <si>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</si>
  <si>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</si>
  <si>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</si>
  <si>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</si>
  <si>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</si>
  <si>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</si>
  <si>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</si>
  <si>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</si>
  <si>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</si>
  <si>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</si>
  <si>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</si>
  <si>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</si>
  <si>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</si>
  <si>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</si>
  <si>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</si>
  <si>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</si>
  <si>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</si>
  <si>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</si>
  <si>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</si>
  <si>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</si>
  <si>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</si>
  <si>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</si>
  <si>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</si>
  <si>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</si>
  <si>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</si>
  <si>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</si>
  <si>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</si>
  <si>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</si>
  <si>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</si>
  <si>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</si>
  <si>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</si>
  <si>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</si>
  <si>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</si>
  <si>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</si>
  <si>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</si>
  <si>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</si>
  <si>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</si>
  <si>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</si>
  <si>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</si>
  <si>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</si>
  <si>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</si>
  <si>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</si>
  <si>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</si>
  <si>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</si>
  <si>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</si>
  <si>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</si>
  <si>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</si>
  <si>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</si>
  <si>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</si>
  <si>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</si>
  <si>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</si>
  <si>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</si>
  <si>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</si>
  <si>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</si>
  <si>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</si>
  <si>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</si>
  <si>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</si>
  <si>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</si>
  <si>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</si>
  <si>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</si>
  <si>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</si>
  <si>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</si>
  <si>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</si>
  <si>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</si>
  <si>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</si>
  <si>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</si>
  <si>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</si>
  <si>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</si>
  <si>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</si>
  <si>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</si>
  <si>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</si>
  <si>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</si>
  <si>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</si>
  <si>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</si>
  <si>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</si>
  <si>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</si>
  <si>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</si>
  <si>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</si>
  <si>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</si>
  <si>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</si>
  <si>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</si>
  <si>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</si>
  <si>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</si>
  <si>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</si>
  <si>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</si>
  <si>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</si>
  <si>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</si>
  <si>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</si>
  <si>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</si>
  <si>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</si>
  <si>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</si>
  <si>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</si>
  <si>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</si>
  <si>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</si>
  <si>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</si>
  <si>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</si>
  <si>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</si>
  <si>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</si>
  <si>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</si>
  <si>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</si>
  <si>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</si>
  <si>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</si>
  <si>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</si>
  <si>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</si>
  <si>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</si>
  <si>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</si>
  <si>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</si>
  <si>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</si>
  <si>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</si>
  <si>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</si>
  <si>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</si>
  <si>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</si>
  <si>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</si>
  <si>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</si>
  <si>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</si>
  <si>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</si>
  <si>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</si>
  <si>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</si>
  <si>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</si>
  <si>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</si>
  <si>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</si>
  <si>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</si>
  <si>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</si>
  <si>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</si>
  <si>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</si>
  <si>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</si>
  <si>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</si>
  <si>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</si>
  <si>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</si>
  <si>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</si>
  <si>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</si>
  <si>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</si>
  <si>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</si>
  <si>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</si>
  <si>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</si>
  <si>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</si>
  <si>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</si>
  <si>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</si>
  <si>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</si>
  <si>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</si>
  <si>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</si>
  <si>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</si>
  <si>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</si>
  <si>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</si>
  <si>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</si>
  <si>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</si>
  <si>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</si>
  <si>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</si>
  <si>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</si>
  <si>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</si>
  <si>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</si>
  <si>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</si>
  <si>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</si>
  <si>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</si>
  <si>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</si>
  <si>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</si>
  <si>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</si>
  <si>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</si>
  <si>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</si>
  <si>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</si>
  <si>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</si>
  <si>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</si>
  <si>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</si>
  <si>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</si>
  <si>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</si>
  <si>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</si>
  <si>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</si>
  <si>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</si>
  <si>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</si>
  <si>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</si>
  <si>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</si>
  <si>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</si>
  <si>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</si>
  <si>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</si>
  <si>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</si>
  <si>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</si>
  <si>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</si>
  <si>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</si>
  <si>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</si>
  <si>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</si>
  <si>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</si>
  <si>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</si>
  <si>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</si>
  <si>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</si>
  <si>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</si>
  <si>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</si>
  <si>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</si>
  <si>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</si>
  <si>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</si>
  <si>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</si>
  <si>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</si>
  <si>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</si>
  <si>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</si>
  <si>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</si>
  <si>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</si>
  <si>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</si>
  <si>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</si>
  <si>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</si>
  <si>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</si>
  <si>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</si>
  <si>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</si>
  <si>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</si>
  <si>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</si>
  <si>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</si>
  <si>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</si>
  <si>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</si>
  <si>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</si>
  <si>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</si>
  <si>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</si>
  <si>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</si>
  <si>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</si>
  <si>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</si>
  <si>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</si>
  <si>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</si>
  <si>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</si>
  <si>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</si>
  <si>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</si>
  <si>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</si>
  <si>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</si>
  <si>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</si>
  <si>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</si>
  <si>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</si>
  <si>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</si>
  <si>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</si>
  <si>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</si>
  <si>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</si>
  <si>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</si>
  <si>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</si>
  <si>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</si>
  <si>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</si>
  <si>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</si>
  <si>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</si>
  <si>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</si>
  <si>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</si>
  <si>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</si>
  <si>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</si>
  <si>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</si>
  <si>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</si>
  <si>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</si>
  <si>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</si>
  <si>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</si>
  <si>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</si>
  <si>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</si>
  <si>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</si>
  <si>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</si>
  <si>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</si>
  <si>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</si>
  <si>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</si>
  <si>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</si>
  <si>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</si>
  <si>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</si>
  <si>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</si>
  <si>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</si>
  <si>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</si>
  <si>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</si>
  <si>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</si>
  <si>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</si>
  <si>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</si>
  <si>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</si>
  <si>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</si>
  <si>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</si>
  <si>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</si>
  <si>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</si>
  <si>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</si>
  <si>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</si>
  <si>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</si>
  <si>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</si>
  <si>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</si>
  <si>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</si>
  <si>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</si>
  <si>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</si>
  <si>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</si>
  <si>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</si>
  <si>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</si>
  <si>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</si>
  <si>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</si>
  <si>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</si>
  <si>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</si>
  <si>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</si>
  <si>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</si>
  <si>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</si>
  <si>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</si>
  <si>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</si>
  <si>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</si>
  <si>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</si>
  <si>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</si>
  <si>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</si>
  <si>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</si>
  <si>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</si>
  <si>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</si>
  <si>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</si>
  <si>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</si>
  <si>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</si>
  <si>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</si>
  <si>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</si>
  <si>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</si>
  <si>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</si>
  <si>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</si>
  <si>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</si>
  <si>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</si>
  <si>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</si>
  <si>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</si>
  <si>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</si>
  <si>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</si>
  <si>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</si>
  <si>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</si>
  <si>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</si>
  <si>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</si>
  <si>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</si>
  <si>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</si>
  <si>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</si>
  <si>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</si>
  <si>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</si>
  <si>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</si>
  <si>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</si>
  <si>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</si>
  <si>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</si>
  <si>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</si>
  <si>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</si>
  <si>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</si>
  <si>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</si>
  <si>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</si>
  <si>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</si>
  <si>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</si>
  <si>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</si>
  <si>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</si>
  <si>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</si>
  <si>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</si>
  <si>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</si>
  <si>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</si>
  <si>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</si>
  <si>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</si>
  <si>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</si>
  <si>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</si>
  <si>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</si>
  <si>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</si>
  <si>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</si>
  <si>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</si>
  <si>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</si>
  <si>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</si>
  <si>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</si>
  <si>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</si>
  <si>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</si>
  <si>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</si>
  <si>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</si>
  <si>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</si>
  <si>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</si>
  <si>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</si>
  <si>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</si>
  <si>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</si>
  <si>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</si>
  <si>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</si>
  <si>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</si>
  <si>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</si>
  <si>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</si>
  <si>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</si>
  <si>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</si>
  <si>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</si>
  <si>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</si>
  <si>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</si>
  <si>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</si>
  <si>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</si>
  <si>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</si>
  <si>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</si>
  <si>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</si>
  <si>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</si>
  <si>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</si>
  <si>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</si>
  <si>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</si>
  <si>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</si>
  <si>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</si>
  <si>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</si>
  <si>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</si>
  <si>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</si>
  <si>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</si>
  <si>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</si>
  <si>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</si>
  <si>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</si>
  <si>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</si>
  <si>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</si>
  <si>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</si>
  <si>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</si>
  <si>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</si>
  <si>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</si>
  <si>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</si>
  <si>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</si>
  <si>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</si>
  <si>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</si>
  <si>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</si>
  <si>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</si>
  <si>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</si>
  <si>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</si>
  <si>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</si>
  <si>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</si>
  <si>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</si>
  <si>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</si>
  <si>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</si>
  <si>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</si>
  <si>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</si>
  <si>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</si>
  <si>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</si>
  <si>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</si>
  <si>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</si>
  <si>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</si>
  <si>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</si>
  <si>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</si>
  <si>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</si>
  <si>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</si>
  <si>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</si>
  <si>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</si>
  <si>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</si>
  <si>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</si>
  <si>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</si>
  <si>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</si>
  <si>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</si>
  <si>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</si>
  <si>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</si>
  <si>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</si>
  <si>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</si>
  <si>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</si>
  <si>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</si>
  <si>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</si>
  <si>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</si>
  <si>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</si>
  <si>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</si>
  <si>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</si>
  <si>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</si>
  <si>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</si>
  <si>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</si>
  <si>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</si>
  <si>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</si>
  <si>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</si>
  <si>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</si>
  <si>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</si>
  <si>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</si>
  <si>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</si>
  <si>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</si>
  <si>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</si>
  <si>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</si>
  <si>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</si>
  <si>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</si>
  <si>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</si>
  <si>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</si>
  <si>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</si>
  <si>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</si>
  <si>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</si>
  <si>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</si>
  <si>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</si>
  <si>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</si>
  <si>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</si>
  <si>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</si>
  <si>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</si>
  <si>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</si>
  <si>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</si>
  <si>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</si>
  <si>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</si>
  <si>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</si>
  <si>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</si>
  <si>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</si>
  <si>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</si>
  <si>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</si>
  <si>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</si>
  <si>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</si>
  <si>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</si>
  <si>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</si>
  <si>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</si>
  <si>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</si>
  <si>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</si>
  <si>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</si>
  <si>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</si>
  <si>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</si>
  <si>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</si>
  <si>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</si>
  <si>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</si>
  <si>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</si>
  <si>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</si>
  <si>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</si>
  <si>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</si>
  <si>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</si>
  <si>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</si>
  <si>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</si>
  <si>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</si>
  <si>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</si>
  <si>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</si>
  <si>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</si>
  <si>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</si>
  <si>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</si>
  <si>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</si>
  <si>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</si>
  <si>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</si>
  <si>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</si>
  <si>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</si>
  <si>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</si>
  <si>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</si>
  <si>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</si>
  <si>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</si>
  <si>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</si>
  <si>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</si>
  <si>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</si>
  <si>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</si>
  <si>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</si>
  <si>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</si>
  <si>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</si>
  <si>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</si>
  <si>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</si>
  <si>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</si>
  <si>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</si>
  <si>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</si>
  <si>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</si>
  <si>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</si>
  <si>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</si>
  <si>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</si>
  <si>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</si>
  <si>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</si>
  <si>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</si>
  <si>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</si>
  <si>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</si>
  <si>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</si>
  <si>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</si>
  <si>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</si>
  <si>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</si>
  <si>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</si>
  <si>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</si>
  <si>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</si>
  <si>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</si>
  <si>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</si>
  <si>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</si>
  <si>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</si>
  <si>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</si>
  <si>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</si>
  <si>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</si>
  <si>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</si>
  <si>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</si>
  <si>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</si>
  <si>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</si>
  <si>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</si>
  <si>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</si>
  <si>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</si>
  <si>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</si>
  <si>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</si>
  <si>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</si>
  <si>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</si>
  <si>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</si>
  <si>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</si>
  <si>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</si>
  <si>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</si>
  <si>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</si>
  <si>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</si>
  <si>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</si>
  <si>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</si>
  <si>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</si>
  <si>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</si>
  <si>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</si>
  <si>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</si>
  <si>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</si>
  <si>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</si>
  <si>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</si>
  <si>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</si>
  <si>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</si>
  <si>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</si>
  <si>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</si>
  <si>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</si>
  <si>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</si>
  <si>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</si>
  <si>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</si>
  <si>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</si>
  <si>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</si>
  <si>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</si>
  <si>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</si>
  <si>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</si>
  <si>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</si>
  <si>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</si>
  <si>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</si>
  <si>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</si>
  <si>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</si>
  <si>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</si>
  <si>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</si>
  <si>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</si>
  <si>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</si>
  <si>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</si>
  <si>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</si>
  <si>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</si>
  <si>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</si>
  <si>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</si>
  <si>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</si>
  <si>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</si>
  <si>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</si>
  <si>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</si>
  <si>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</si>
  <si>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</si>
  <si>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</si>
  <si>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</si>
  <si>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</si>
  <si>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</si>
  <si>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</si>
  <si>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</si>
  <si>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-</t>
  </si>
  <si>
    <t>OK</t>
  </si>
  <si>
    <t>Parabens! Nenhuma inconsistencia encontrada nesta base.</t>
  </si>
  <si>
    <t>4600687006-PLA-MemoriaPetrobras-PA-LT2-BA_29092026_180458.xlsx</t>
  </si>
  <si>
    <t>4600686987-PLA-MemoriaPetrobras-IRON-LT1-RJ_29092026_180459.xlsx</t>
  </si>
  <si>
    <t>4600686987-PLA-MemoriaPetrobras-IRON-LT1-SP_29092026_180501.xlsx</t>
  </si>
  <si>
    <t>4600686987-PLA-MemoriaPetrobras-IRON-LT1-ES_29092026_180502.xlsx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</si>
  <si>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</si>
  <si>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</si>
  <si>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</si>
  <si>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</si>
  <si>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</si>
  <si>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</si>
  <si>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</si>
  <si>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</si>
  <si>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</si>
  <si>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</si>
  <si>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</si>
  <si>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</si>
  <si>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</si>
  <si>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</si>
  <si>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</si>
  <si>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</si>
  <si>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</si>
  <si>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</si>
  <si>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</si>
  <si>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</si>
  <si>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</si>
  <si>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</si>
  <si>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</si>
  <si>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</si>
  <si>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</si>
  <si>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</si>
  <si>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</si>
  <si>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</si>
  <si>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</si>
  <si>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</si>
  <si>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</si>
  <si>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</si>
  <si>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</si>
  <si>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</si>
  <si>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</si>
  <si>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</si>
  <si>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</si>
  <si>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</si>
  <si>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</si>
  <si>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</si>
  <si>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</si>
  <si>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</si>
  <si>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</si>
  <si>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</si>
  <si>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</si>
  <si>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</si>
  <si>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</si>
  <si>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</si>
  <si>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</si>
  <si>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</si>
  <si>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</si>
  <si>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</si>
  <si>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</si>
  <si>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</si>
  <si>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</si>
  <si>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</si>
  <si>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</si>
  <si>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</si>
  <si>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</si>
  <si>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</si>
  <si>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</si>
  <si>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</si>
  <si>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</si>
  <si>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</si>
  <si>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</si>
  <si>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</si>
  <si>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</si>
  <si>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</si>
  <si>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</si>
  <si>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</si>
  <si>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</si>
  <si>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</si>
  <si>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</si>
  <si>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</si>
  <si>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</si>
  <si>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</si>
  <si>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</si>
  <si>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</si>
  <si>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</si>
  <si>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</si>
  <si>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</si>
  <si>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</si>
  <si>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</si>
  <si>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</si>
  <si>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</si>
  <si>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</si>
  <si>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</si>
  <si>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</si>
  <si>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</si>
  <si>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</si>
  <si>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</si>
  <si>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</si>
  <si>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</si>
  <si>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</si>
  <si>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</si>
  <si>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</si>
  <si>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</si>
  <si>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</si>
  <si>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</si>
  <si>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</si>
  <si>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</si>
  <si>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</si>
  <si>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</si>
  <si>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</si>
  <si>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</si>
  <si>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</si>
  <si>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</si>
  <si>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</si>
  <si>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</si>
  <si>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</si>
  <si>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</si>
  <si>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</si>
  <si>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</si>
  <si>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[OK] Concluído em 29/09/2026 20:22:21 — 91 consulta(s) 100% atualizada(s).</t>
  </si>
  <si>
    <t>Base Auditada: DADOS | Data/Hora da Execucao: 29/09/2026 20:23:22</t>
  </si>
  <si>
    <t>[OK] Auditoria (29/09 20:23) - Sem Pendencias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</si>
</sst>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sz val="11"/>
      <color rgb="FF166534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4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0" fillId="7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10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39" fillId="22" borderId="43" xfId="0" applyFont="1" applyFill="1" applyBorder="1" applyAlignment="1">
      <alignment vertical="center"/>
    </xf>
    <xf numFmtId="0" fontId="47" fillId="0" borderId="0" xfId="0" applyFont="1"/>
    <xf numFmtId="0" fontId="48" fillId="25" borderId="0" xfId="0" applyFont="1" applyFill="1" applyAlignment="1">
      <alignment horizontal="center" vertical="center"/>
    </xf>
    <xf numFmtId="0" fontId="39" fillId="19" borderId="44" xfId="0" applyFont="1" applyFill="1" applyBorder="1" applyAlignment="1">
      <alignment vertical="center"/>
    </xf>
    <xf numFmtId="0" fontId="36" fillId="16" borderId="44" xfId="0" applyFont="1" applyFill="1" applyBorder="1" applyAlignment="1">
      <alignment vertical="center"/>
    </xf>
    <xf numFmtId="0" fontId="43" fillId="16" borderId="44" xfId="0" applyFont="1" applyFill="1" applyBorder="1" applyAlignment="1">
      <alignment vertical="center"/>
    </xf>
    <xf numFmtId="0" fontId="44" fillId="16" borderId="44" xfId="0" applyFont="1" applyFill="1" applyBorder="1" applyAlignment="1">
      <alignment vertical="center"/>
    </xf>
    <xf numFmtId="14" fontId="0" fillId="0" borderId="0" xfId="0" applyNumberFormat="1"/>
    <xf numFmtId="0" fontId="0" fillId="27" borderId="0" xfId="0" applyFill="1"/>
    <xf numFmtId="0" fontId="50" fillId="28" borderId="0" xfId="0" applyFont="1" applyFill="1"/>
    <xf numFmtId="0" fontId="0" fillId="0" borderId="0" xfId="0"/>
    <xf numFmtId="22" fontId="0" fillId="4" borderId="0" xfId="0" applyNumberFormat="1" applyFill="1"/>
    <xf numFmtId="0" fontId="0" fillId="0" borderId="0" xfId="0" applyNumberFormat="1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1" fillId="14" borderId="0" xfId="0" applyFont="1" applyFill="1" applyAlignment="1">
      <alignment horizontal="center"/>
    </xf>
    <xf numFmtId="0" fontId="49" fillId="26" borderId="0" xfId="0" applyFont="1" applyFill="1" applyAlignment="1">
      <alignment horizontal="center"/>
    </xf>
    <xf numFmtId="0" fontId="46" fillId="24" borderId="0" xfId="0" applyFont="1" applyFill="1" applyAlignment="1">
      <alignment horizontal="center"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0" fontId="40" fillId="19" borderId="36" xfId="0" applyFont="1" applyFill="1" applyBorder="1" applyAlignment="1">
      <alignment vertical="center"/>
    </xf>
    <xf numFmtId="3" fontId="42" fillId="20" borderId="37" xfId="0" applyNumberFormat="1" applyFont="1" applyFill="1" applyBorder="1" applyAlignment="1">
      <alignment horizontal="center"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0" fontId="36" fillId="21" borderId="45" xfId="0" applyFont="1" applyFill="1" applyBorder="1" applyAlignment="1">
      <alignment vertical="top" wrapText="1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3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15</xdr:row>
          <xdr:rowOff>38100</xdr:rowOff>
        </xdr:from>
        <xdr:to>
          <xdr:col>3</xdr:col>
          <xdr:colOff>434340</xdr:colOff>
          <xdr:row>18</xdr:row>
          <xdr:rowOff>68580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06"/>
    <tableColumn id="2" xr3:uid="{AF15FDDF-9DB4-4639-8609-EC91C976945A}" uniqueName="2" name="Situação" queryTableFieldId="2" dataDxfId="305"/>
    <tableColumn id="3" xr3:uid="{88715E7D-D620-4D07-95CB-CA61664B7A57}" uniqueName="3" name="Contrato" queryTableFieldId="3" dataDxfId="304"/>
    <tableColumn id="4" xr3:uid="{3E9182E8-7D16-4F07-A385-D457E47486D7}" uniqueName="4" name="Descrição da atividade" queryTableFieldId="4" dataDxfId="303"/>
    <tableColumn id="5" xr3:uid="{5CADD765-84DA-4403-A296-390D38DE41DE}" uniqueName="5" name="Item" queryTableFieldId="5" dataDxfId="302"/>
    <tableColumn id="6" xr3:uid="{23BC1F77-86A1-4067-A79A-D9438A1DCC43}" uniqueName="6" name="Aplicação" queryTableFieldId="6" dataDxfId="301"/>
    <tableColumn id="7" xr3:uid="{3E471A83-9C56-4A99-A699-FA6BA635D56A}" uniqueName="7" name="Código da_x000a_solicitação" queryTableFieldId="7" dataDxfId="300"/>
    <tableColumn id="8" xr3:uid="{B2C39908-9A3B-4020-9B0D-1CC37BE3A9BC}" uniqueName="8" name="Chave_x000a_solicitante" queryTableFieldId="8" dataDxfId="299"/>
    <tableColumn id="9" xr3:uid="{9697AE9E-C1BA-4BE4-8C68-B08A791C3CCD}" uniqueName="9" name="Gerência solicitante" queryTableFieldId="9" dataDxfId="298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97"/>
    <tableColumn id="13" xr3:uid="{00F3E50F-0ADD-4378-BCE4-4A035D20C187}" uniqueName="13" name="Data solicitação" queryTableFieldId="13" dataDxfId="296"/>
    <tableColumn id="14" xr3:uid="{1E888927-5831-4B91-9522-42B67196B6AD}" uniqueName="14" name="Prazo_x000a_aplicação" queryTableFieldId="14" dataDxfId="295"/>
    <tableColumn id="15" xr3:uid="{DAB76401-5F82-4082-8F3E-7ED941BAD79B}" uniqueName="15" name="D. abertura" queryTableFieldId="15" dataDxfId="294"/>
    <tableColumn id="16" xr3:uid="{1986D3BF-40DE-4E88-BDA8-14801F8FC942}" uniqueName="16" name="D. fechamento" queryTableFieldId="16" dataDxfId="293"/>
    <tableColumn id="17" xr3:uid="{2A9C1B02-454E-42A2-BAA1-A32DFB75448F}" uniqueName="17" name="Prazo combinado" queryTableFieldId="17" dataDxfId="292"/>
    <tableColumn id="18" xr3:uid="{6089F62A-D36A-46C6-9626-F63DB21EE217}" uniqueName="18" name="Obs. Sigla" queryTableFieldId="18" dataDxfId="291"/>
    <tableColumn id="19" xr3:uid="{26017E19-63DC-4ADB-9D7B-56C8160C2569}" uniqueName="19" name="Localidade" queryTableFieldId="19" dataDxfId="290"/>
    <tableColumn id="20" xr3:uid="{530C6379-C95F-46A2-A313-8980A3D10761}" uniqueName="20" name="Comentários" queryTableFieldId="20" dataDxfId="289"/>
    <tableColumn id="21" xr3:uid="{97F5B883-C04B-4E1E-8AAD-20F50728F84B}" uniqueName="21" name="Observações" queryTableFieldId="21" dataDxfId="288"/>
    <tableColumn id="22" xr3:uid="{549A6219-611F-46DF-8B30-95329B0375E3}" uniqueName="22" name="Centro" queryTableFieldId="22" dataDxfId="287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86"/>
    <tableColumn id="25" xr3:uid="{679659B9-EB13-4268-BC5B-14D64BC4573D}" uniqueName="25" name="UF" queryTableFieldId="25" dataDxfId="285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84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83"/>
    <tableColumn id="31" xr3:uid="{33ECEF3B-15F3-4412-A033-5F24C84BD805}" uniqueName="31" name="Galpãp_UF" queryTableFieldId="31" dataDxfId="282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81"/>
    <tableColumn id="36" xr3:uid="{6ACC4F44-BE15-4307-8B39-70DEF3BC41F3}" uniqueName="36" name="Ref. prazo" queryTableFieldId="36" dataDxfId="280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79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78"/>
    <tableColumn id="52" xr3:uid="{E6172B61-7860-4473-8122-4A22B5B71DF3}" uniqueName="52" name="Unidade" queryTableFieldId="52" dataDxfId="277"/>
    <tableColumn id="53" xr3:uid="{E8D6BF90-26E1-4E48-BA5B-CCA947ADA76F}" uniqueName="53" name="Linha de serviço PPU" queryTableFieldId="53" dataDxfId="276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275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274"/>
    <tableColumn id="2" xr3:uid="{9ED98D35-AB4E-4664-AC17-4DD5DD4C3A84}" uniqueName="2" name="Descrição da atividade" queryTableFieldId="2" dataDxfId="273"/>
    <tableColumn id="3" xr3:uid="{0F89E23E-0A01-4C40-960A-32CD9A4C05EF}" uniqueName="3" name="Item" queryTableFieldId="3" dataDxfId="272"/>
    <tableColumn id="4" xr3:uid="{CF678208-1CF1-4CD2-B9AA-67EE8AA863CD}" uniqueName="4" name="Aplicação" queryTableFieldId="4" dataDxfId="271"/>
    <tableColumn id="5" xr3:uid="{A619AE41-82C5-413E-B5B2-7AC785B5F8C8}" uniqueName="5" name="Código da_x000a_solicitação" queryTableFieldId="5" dataDxfId="270"/>
    <tableColumn id="6" xr3:uid="{58A22C71-B55B-4C72-B05C-7A69051971C1}" uniqueName="6" name="Data solicitação" queryTableFieldId="6" dataDxfId="269"/>
    <tableColumn id="7" xr3:uid="{9F80AB7E-578E-48B8-8BB5-1B0155790768}" uniqueName="7" name="Gerência solicitante" queryTableFieldId="7" dataDxfId="268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67"/>
    <tableColumn id="10" xr3:uid="{C25451D7-0449-4423-A967-0F80296AAEFA}" uniqueName="10" name="D. abertura" queryTableFieldId="10" dataDxfId="266"/>
    <tableColumn id="11" xr3:uid="{C0623302-40DB-4E8D-B7EB-3ADC7F7219B0}" uniqueName="11" name="D. fechamento" queryTableFieldId="11" dataDxfId="265"/>
    <tableColumn id="12" xr3:uid="{60351070-BA5B-4CB0-AD91-56B9A0FB2ED3}" uniqueName="12" name="Prazo combinado" queryTableFieldId="12" dataDxfId="264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63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62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61"/>
    <tableColumn id="20" xr3:uid="{8E19ECB1-B7B9-4180-B8CE-AB5E328F31D3}" uniqueName="20" name="Município - Origem" queryTableFieldId="20" dataDxfId="260"/>
    <tableColumn id="21" xr3:uid="{C218183E-DA81-4B30-8E90-737193EEC001}" uniqueName="21" name="UF - Origem" queryTableFieldId="21" dataDxfId="259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58"/>
    <tableColumn id="24" xr3:uid="{BF7401DF-08FB-484D-BCBA-1106393E07BA}" uniqueName="24" name="UF - Destino" queryTableFieldId="24" dataDxfId="257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56"/>
    <tableColumn id="29" xr3:uid="{57A9229D-184F-4FF4-B395-ACE67240A87D}" uniqueName="29" name="Centro" queryTableFieldId="29" dataDxfId="255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54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53"/>
    <tableColumn id="2" xr3:uid="{50035D7A-B6A4-4D62-8331-4E58AC504EC1}" uniqueName="2" name="Descrição da atividade" queryTableFieldId="2" dataDxfId="252"/>
    <tableColumn id="3" xr3:uid="{34EDF417-41A2-4D4B-AB20-1A052583990C}" uniqueName="3" name="Item" queryTableFieldId="3" dataDxfId="251"/>
    <tableColumn id="4" xr3:uid="{32A89F30-6305-4386-98A2-39220DCEC91C}" uniqueName="4" name="Data solicitação" queryTableFieldId="4" dataDxfId="250"/>
    <tableColumn id="5" xr3:uid="{9E739AD6-EFDA-4731-B37A-7B082A26DDE5}" uniqueName="5" name="Gerência solicitante" queryTableFieldId="5" dataDxfId="249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48"/>
    <tableColumn id="8" xr3:uid="{1C721BB5-7194-417D-91D1-247CBA11E844}" uniqueName="8" name="Localidade - Origem" queryTableFieldId="8" dataDxfId="247"/>
    <tableColumn id="9" xr3:uid="{DE034203-3D12-411F-BDA8-48E557A5260A}" uniqueName="9" name="Município - Origem" queryTableFieldId="9" dataDxfId="246"/>
    <tableColumn id="10" xr3:uid="{8F5341EA-1FF8-4D65-9ADC-CB989728EA29}" uniqueName="10" name="UF - Origem" queryTableFieldId="10" dataDxfId="245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44"/>
    <tableColumn id="13" xr3:uid="{89B628C0-EBBB-40E7-BF2B-2B6597B99019}" uniqueName="13" name="UF - Destino" queryTableFieldId="13" dataDxfId="243"/>
    <tableColumn id="14" xr3:uid="{31BC5A65-D96E-4859-82EE-B23FD69DE33A}" uniqueName="14" name="KM Adicional" queryTableFieldId="14"/>
    <tableColumn id="15" xr3:uid="{43013EF5-6B3A-4664-9FC6-3638160B7A24}" uniqueName="15" name="Unidade" queryTableFieldId="15" dataDxfId="242"/>
    <tableColumn id="16" xr3:uid="{00265D60-A6AF-4BA7-B9D7-EA75C02C0830}" uniqueName="16" name="Centro" queryTableFieldId="16" dataDxfId="241"/>
    <tableColumn id="17" xr3:uid="{C8BE0627-B9F6-4614-B853-1663792024C9}" uniqueName="17" name="Linha de serviço PPU" queryTableFieldId="17" dataDxfId="240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39"/>
    <tableColumn id="2" xr3:uid="{3E009DFD-33E5-45B9-9661-D79C8EB089B5}" uniqueName="2" name="Descrição da atividade" queryTableFieldId="2" dataDxfId="238"/>
    <tableColumn id="3" xr3:uid="{3BD6C390-A98B-460B-A307-09CD771FFE3A}" uniqueName="3" name="Item" queryTableFieldId="3" dataDxfId="237"/>
    <tableColumn id="4" xr3:uid="{72777DED-0D34-422F-905A-E4588CB06B78}" uniqueName="4" name="Aplicação" queryTableFieldId="4" dataDxfId="236"/>
    <tableColumn id="5" xr3:uid="{1DEF1449-6457-43B8-9478-7E2344B050C4}" uniqueName="5" name="Código da_x000a_solicitação" queryTableFieldId="5" dataDxfId="235"/>
    <tableColumn id="6" xr3:uid="{500129E2-A195-42D5-A2D7-00D9765557BE}" uniqueName="6" name="Data solicitação" queryTableFieldId="6" dataDxfId="234"/>
    <tableColumn id="7" xr3:uid="{4EDBE863-F097-40E7-99E4-B4A582F45C35}" uniqueName="7" name="Gerência solicitante" queryTableFieldId="7" dataDxfId="233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32"/>
    <tableColumn id="10" xr3:uid="{9B428403-C625-43E7-9D73-08D6DFDAE49D}" uniqueName="10" name="D. abertura" queryTableFieldId="10" dataDxfId="231"/>
    <tableColumn id="11" xr3:uid="{A53E0B29-C723-46AE-A0C9-F3B1D4D22460}" uniqueName="11" name="D. fechamento" queryTableFieldId="11" dataDxfId="230"/>
    <tableColumn id="12" xr3:uid="{62BC6717-C187-4950-ACD1-1DD5620D59DB}" uniqueName="12" name="Prazo combinado" queryTableFieldId="12" dataDxfId="229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28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27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26"/>
    <tableColumn id="20" xr3:uid="{F2873A31-F980-4884-B329-0E133FF2AB43}" uniqueName="20" name="Município - Origem" queryTableFieldId="20" dataDxfId="225"/>
    <tableColumn id="21" xr3:uid="{6AD5F646-1F91-4157-80A8-1E913B3980B3}" uniqueName="21" name="UF - Origem" queryTableFieldId="21" dataDxfId="224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23"/>
    <tableColumn id="24" xr3:uid="{095C0FF8-6A69-4E41-8282-B6971B02FF24}" uniqueName="24" name="UF - Destino" queryTableFieldId="24" dataDxfId="222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21"/>
    <tableColumn id="29" xr3:uid="{D422E4D0-13EB-46A8-AE8C-04B383858787}" uniqueName="29" name="Centro" queryTableFieldId="29" dataDxfId="220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19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18"/>
    <tableColumn id="2" xr3:uid="{716B7614-A9FA-4AD8-B08C-672406AED26B}" uniqueName="2" name="Descrição da atividade" queryTableFieldId="2" dataDxfId="217"/>
    <tableColumn id="3" xr3:uid="{24E1E1C6-9AA1-438F-A420-C4B61FDE5D6D}" uniqueName="3" name="Item" queryTableFieldId="3" dataDxfId="216"/>
    <tableColumn id="4" xr3:uid="{A8A5683D-9D7B-4D25-A4D8-BAAB1D41954C}" uniqueName="4" name="Data solicitação" queryTableFieldId="4" dataDxfId="215"/>
    <tableColumn id="5" xr3:uid="{B3A8A532-DB05-4347-823A-FDE2E5385D23}" uniqueName="5" name="Gerência solicitante" queryTableFieldId="5" dataDxfId="214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13"/>
    <tableColumn id="8" xr3:uid="{49459F6E-907F-4482-8ED7-D36E1ECA23A6}" uniqueName="8" name="Localidade - Origem" queryTableFieldId="8" dataDxfId="212"/>
    <tableColumn id="9" xr3:uid="{C3D7B7ED-E923-4590-A282-A82C4E954211}" uniqueName="9" name="Município - Origem" queryTableFieldId="9" dataDxfId="211"/>
    <tableColumn id="10" xr3:uid="{928BA2E1-A386-44CC-A3E8-19973C8F4194}" uniqueName="10" name="UF - Origem" queryTableFieldId="10" dataDxfId="210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09"/>
    <tableColumn id="13" xr3:uid="{A7925021-C646-46A7-8BDE-ADF9F4D54718}" uniqueName="13" name="UF - Destino" queryTableFieldId="13" dataDxfId="208"/>
    <tableColumn id="14" xr3:uid="{A3AA8AD5-771F-470B-A59B-002D5D97B7EB}" uniqueName="14" name="KM Adicional" queryTableFieldId="14"/>
    <tableColumn id="15" xr3:uid="{463DA3E4-4F4A-42AB-BC8D-A19959E1049E}" uniqueName="15" name="Unidade" queryTableFieldId="15" dataDxfId="207"/>
    <tableColumn id="16" xr3:uid="{9BCB7681-2F25-4B7C-B346-D807AA0B9A31}" uniqueName="16" name="Centro" queryTableFieldId="16" dataDxfId="206"/>
    <tableColumn id="17" xr3:uid="{A5549C99-98A8-4F57-BAAE-9072705F59BE}" uniqueName="17" name="Linha de serviço PPU" queryTableFieldId="17" dataDxfId="205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204"/>
    <tableColumn id="2" xr3:uid="{FE3835F8-89F9-4CD2-81EF-74A0D0E80DF5}" uniqueName="2" name="Descrição da atividade" queryTableFieldId="2" dataDxfId="203"/>
    <tableColumn id="3" xr3:uid="{90B01E49-5A57-44D4-A643-9EFFA5862761}" uniqueName="3" name="Item" queryTableFieldId="3" dataDxfId="202"/>
    <tableColumn id="4" xr3:uid="{0DCB4699-AFAB-44F3-9990-7051E70BD18E}" uniqueName="4" name="Aplicação" queryTableFieldId="4" dataDxfId="201"/>
    <tableColumn id="5" xr3:uid="{2E1CACDA-C210-42E8-9654-9E26F63FF34F}" uniqueName="5" name="Código da_x000a_solicitação" queryTableFieldId="5" dataDxfId="200"/>
    <tableColumn id="6" xr3:uid="{8DF26013-F941-4A74-8B81-B59D1E31F570}" uniqueName="6" name="Data solicitação" queryTableFieldId="6" dataDxfId="199"/>
    <tableColumn id="7" xr3:uid="{6A566E32-2603-4754-912A-D1B63D89B014}" uniqueName="7" name="Gerência solicitante" queryTableFieldId="7" dataDxfId="198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197"/>
    <tableColumn id="10" xr3:uid="{58A92E0E-24B7-4AC2-88B8-1F627604F16C}" uniqueName="10" name="D. abertura" queryTableFieldId="10" dataDxfId="196"/>
    <tableColumn id="11" xr3:uid="{2F6E583D-FD80-4865-B5AA-AD6E43498A46}" uniqueName="11" name="D. fechamento" queryTableFieldId="11" dataDxfId="195"/>
    <tableColumn id="12" xr3:uid="{7541F004-3028-46D6-8223-DD1FEAE7A893}" uniqueName="12" name="Prazo combinado" queryTableFieldId="12" dataDxfId="194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193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192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191"/>
    <tableColumn id="20" xr3:uid="{030447E5-647A-452A-8154-63F234B99716}" uniqueName="20" name="Município - Origem" queryTableFieldId="20" dataDxfId="190"/>
    <tableColumn id="21" xr3:uid="{89C4A2E6-48AC-4ED1-A7F9-7C5EA9DBD2EB}" uniqueName="21" name="UF - Origem" queryTableFieldId="21" dataDxfId="189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188"/>
    <tableColumn id="24" xr3:uid="{B7D8EAFE-D6FA-443F-8003-4120C048D0AF}" uniqueName="24" name="UF - Destino" queryTableFieldId="24" dataDxfId="187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186"/>
    <tableColumn id="28" xr3:uid="{B581CDD1-CC48-4E00-A7D8-D67DED25959C}" uniqueName="28" name="Centro" queryTableFieldId="28" dataDxfId="185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184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83"/>
    <tableColumn id="2" xr3:uid="{2EA238EB-2746-4EA2-BDCA-D4F66D254FD6}" uniqueName="2" name="Item PPU" queryTableFieldId="2" dataDxfId="182"/>
    <tableColumn id="7" xr3:uid="{BD1883D3-B6E6-43E2-B864-8EC065564BFA}" uniqueName="7" name="Linha de Serviço" queryTableFieldId="7" dataDxfId="181"/>
    <tableColumn id="4" xr3:uid="{132DA34E-1E1F-4C65-9E0E-35B6924256ED}" uniqueName="4" name="Descrição da Linha de Serviço" queryTableFieldId="4" dataDxfId="180"/>
    <tableColumn id="8" xr3:uid="{A76B3EB1-39AD-4338-B344-44AE7E8740D0}" uniqueName="8" name="Unidade" queryTableFieldId="8" dataDxfId="179"/>
    <tableColumn id="6" xr3:uid="{B4D9889E-6582-42D2-BE86-6A8B7F20644C}" uniqueName="6" name="P. Unitário (R$)" queryTableFieldId="6" dataDxfId="17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77"/>
    <tableColumn id="2" xr3:uid="{0E60CD56-3477-4279-9E1C-51195B9599EB}" uniqueName="2" name="Item PPU" queryTableFieldId="2" dataDxfId="176"/>
    <tableColumn id="7" xr3:uid="{58527E2B-4000-4DFF-AC35-E98841E70ECC}" uniqueName="7" name="Linha de Serviço" queryTableFieldId="7" dataDxfId="175"/>
    <tableColumn id="4" xr3:uid="{11406F56-A054-4C42-89B1-E3FC98F10EA1}" uniqueName="4" name="Descrição da Linha de Serviço" queryTableFieldId="4" dataDxfId="174"/>
    <tableColumn id="8" xr3:uid="{BD91CE1A-6C11-4627-AB4C-174377FB47B3}" uniqueName="8" name="Unidade" queryTableFieldId="8" dataDxfId="173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72"/>
    <tableColumn id="2" xr3:uid="{3BD39AE9-829F-47D7-BF5F-4201C9FA6F6F}" uniqueName="2" name="Descrição da atividade" queryTableFieldId="2" dataDxfId="171"/>
    <tableColumn id="3" xr3:uid="{817D6A2B-6DFC-4FA3-BACB-C04CDFD1E65B}" uniqueName="3" name="Item" queryTableFieldId="3" dataDxfId="170"/>
    <tableColumn id="4" xr3:uid="{9DDB6677-72C3-45E3-9B5A-24F9A7E391C6}" uniqueName="4" name="Aplicação" queryTableFieldId="4" dataDxfId="169"/>
    <tableColumn id="5" xr3:uid="{63A42217-3519-428D-99B4-0E5E6283EB32}" uniqueName="5" name="Código da_x000a_solicitação" queryTableFieldId="5" dataDxfId="168"/>
    <tableColumn id="6" xr3:uid="{A8B63922-8222-4906-B17B-A0374506844C}" uniqueName="6" name="Data solicitação" queryTableFieldId="6" dataDxfId="167"/>
    <tableColumn id="7" xr3:uid="{DBE6565D-407B-4790-A8ED-B577DFB02647}" uniqueName="7" name="Gerência solicitante" queryTableFieldId="7" dataDxfId="166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65"/>
    <tableColumn id="10" xr3:uid="{A1DA06CC-7A96-40E8-B831-C9C1A7188269}" uniqueName="10" name="D. abertura" queryTableFieldId="10" dataDxfId="164"/>
    <tableColumn id="11" xr3:uid="{F83F715E-D5C7-441E-8590-FBFA91089AA9}" uniqueName="11" name="D. fechamento" queryTableFieldId="11" dataDxfId="163"/>
    <tableColumn id="12" xr3:uid="{93359BD2-7F90-4CD0-8E2E-38DA5E4A4784}" uniqueName="12" name="Prazo combinado" queryTableFieldId="12" dataDxfId="162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61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60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59"/>
    <tableColumn id="20" xr3:uid="{DB46277B-D4BD-4DEF-BAC2-F37544442ACD}" uniqueName="20" name="Município - Origem" queryTableFieldId="20" dataDxfId="158"/>
    <tableColumn id="21" xr3:uid="{32E688B1-72C8-4C8C-A586-88AFFFE268EE}" uniqueName="21" name="UF - Origem" queryTableFieldId="21" dataDxfId="157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56"/>
    <tableColumn id="24" xr3:uid="{8E9017FE-BA88-4929-89CD-F1E8A8BEAED9}" uniqueName="24" name="UF - Destino" queryTableFieldId="24" dataDxfId="155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54"/>
    <tableColumn id="29" xr3:uid="{EA322212-8174-4371-89DE-004F93C90A22}" uniqueName="29" name="Centro" queryTableFieldId="29" dataDxfId="153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52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51"/>
    <tableColumn id="2" xr3:uid="{EE2D2B70-4FCF-43B8-AD06-8F82D7B74601}" uniqueName="2" name="Descrição da atividade" queryTableFieldId="2" dataDxfId="150"/>
    <tableColumn id="3" xr3:uid="{3F3C934B-456F-46AB-8EE6-170CECB4D9DD}" uniqueName="3" name="Item" queryTableFieldId="3" dataDxfId="149"/>
    <tableColumn id="4" xr3:uid="{C6F5F988-E032-4D6F-9577-6FACFBEDB389}" uniqueName="4" name="Data solicitação" queryTableFieldId="4" dataDxfId="148"/>
    <tableColumn id="5" xr3:uid="{ADCF0B1A-2158-472F-9393-F11B71B2427D}" uniqueName="5" name="Gerência solicitante" queryTableFieldId="5" dataDxfId="147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46"/>
    <tableColumn id="8" xr3:uid="{DF58B2AC-402A-4187-9F54-DEF1452DEA57}" uniqueName="8" name="Localidade - Origem" queryTableFieldId="8" dataDxfId="145"/>
    <tableColumn id="9" xr3:uid="{640311E3-2206-4037-A07C-5B3B5941A4F4}" uniqueName="9" name="Município - Origem" queryTableFieldId="9" dataDxfId="144"/>
    <tableColumn id="10" xr3:uid="{43923A3B-27D4-4A18-8195-18FA3FE3EC57}" uniqueName="10" name="UF - Origem" queryTableFieldId="10" dataDxfId="143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42"/>
    <tableColumn id="13" xr3:uid="{1AA4CEAE-6E75-439C-9786-5250BB362DA8}" uniqueName="13" name="UF - Destino" queryTableFieldId="13" dataDxfId="141"/>
    <tableColumn id="14" xr3:uid="{56E27307-48F7-4CA1-9348-B3900308E573}" uniqueName="14" name="KM Adicional" queryTableFieldId="14"/>
    <tableColumn id="15" xr3:uid="{52CAC6F4-6F38-404C-AAEC-E229BFBF4BB7}" uniqueName="15" name="Unidade" queryTableFieldId="15" dataDxfId="140"/>
    <tableColumn id="16" xr3:uid="{87EA8DF5-1E95-45E0-AFE5-B7B998A3AD4B}" uniqueName="16" name="Centro" queryTableFieldId="16" dataDxfId="139"/>
    <tableColumn id="17" xr3:uid="{AA8573A4-0892-4BF5-8E18-AA156FF29581}" uniqueName="17" name="Linha de serviço PPU" queryTableFieldId="17" dataDxfId="138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137"/>
    <tableColumn id="2" xr3:uid="{43A3EC7C-066C-4308-BBB3-67BFB6B2F831}" uniqueName="2" name="Descrição da atividade" queryTableFieldId="2" dataDxfId="136"/>
    <tableColumn id="3" xr3:uid="{4D808E09-0A37-46DA-A297-F4E05E54C606}" uniqueName="3" name="Item" queryTableFieldId="3" dataDxfId="135"/>
    <tableColumn id="4" xr3:uid="{44BE3D8A-72A8-4C46-A3EA-922385B43CF1}" uniqueName="4" name="Data solicitação" queryTableFieldId="4" dataDxfId="134"/>
    <tableColumn id="5" xr3:uid="{D4B17429-D52E-4412-B890-9D9DD7458602}" uniqueName="5" name="Gerência solicitante" queryTableFieldId="5" dataDxfId="133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32"/>
    <tableColumn id="8" xr3:uid="{6192E31E-DEC9-49AB-A18E-514D8DCAE8E8}" uniqueName="8" name="Localidade - Origem" queryTableFieldId="8" dataDxfId="131"/>
    <tableColumn id="9" xr3:uid="{E44A9932-1B00-44FA-97FB-B2C954AEC7BE}" uniqueName="9" name="Município - Origem" queryTableFieldId="9" dataDxfId="130"/>
    <tableColumn id="10" xr3:uid="{02E3543E-7451-48BB-A234-4B1B935A445D}" uniqueName="10" name="UF - Origem" queryTableFieldId="10" dataDxfId="129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28"/>
    <tableColumn id="13" xr3:uid="{B867DBA8-87AE-431B-8147-A4FCA77F1CE5}" uniqueName="13" name="UF - Destino" queryTableFieldId="13" dataDxfId="127"/>
    <tableColumn id="14" xr3:uid="{316B9B3D-E53A-4B33-A40F-868D84DC8F11}" uniqueName="14" name="KM Adicional" queryTableFieldId="14"/>
    <tableColumn id="15" xr3:uid="{414DD8E7-4C34-46C1-A3CB-EB98DC804C34}" uniqueName="15" name="Unidade" queryTableFieldId="15" dataDxfId="126"/>
    <tableColumn id="16" xr3:uid="{F3BAED42-284C-4C02-B0C0-28D3F1E1BECD}" uniqueName="16" name="Centro" queryTableFieldId="16" dataDxfId="125"/>
    <tableColumn id="17" xr3:uid="{58D08FF6-2471-4099-B1F5-FC2B507ECCB5}" uniqueName="17" name="Linha de serviço PPU" queryTableFieldId="17" dataDxfId="124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23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22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21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20"/>
    <tableColumn id="10" xr3:uid="{822574B2-12A4-4ECA-A1AE-3D1BA7439E6E}" uniqueName="10" name="D. fechamento" queryTableFieldId="10" dataDxfId="119"/>
    <tableColumn id="11" xr3:uid="{FD7D0ADF-E207-44BB-A536-FDA7226A8880}" uniqueName="11" name="Prazo combinado" queryTableFieldId="11" dataDxfId="118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17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16"/>
    <tableColumn id="17" xr3:uid="{430425C0-68E6-48A4-9EE0-83AC032191CD}" uniqueName="17" name="FA" queryTableFieldId="17" dataDxfId="115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14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13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12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11"/>
    <tableColumn id="12" xr3:uid="{9BA00D96-C1FF-4E22-B0CE-BA8DFA2F75A8}" uniqueName="12" name="QBm" queryTableFieldId="12" dataDxfId="110"/>
    <tableColumn id="13" xr3:uid="{080DA9BE-4AE9-4DB2-904D-DAA203786633}" uniqueName="13" name="QDm" queryTableFieldId="13" dataDxfId="109"/>
    <tableColumn id="14" xr3:uid="{792F0396-AF08-45CA-B83C-82BAA75651C0}" uniqueName="14" name="QNm" queryTableFieldId="14" dataDxfId="108"/>
    <tableColumn id="15" xr3:uid="{4B212C17-0282-41C6-9C51-0540E8DA4AA2}" uniqueName="15" name="QUAm" queryTableFieldId="15" dataDxfId="107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06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05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04"/>
    <tableColumn id="16" xr3:uid="{9E0A5EC9-DCBE-45CB-989A-CCCB5AD46E85}" uniqueName="16" name="D. fechamento" queryTableFieldId="16" dataDxfId="103"/>
    <tableColumn id="17" xr3:uid="{95F89749-580B-4E58-BE7C-9B94D04005A1}" uniqueName="17" name="Prazo combinado" queryTableFieldId="17" dataDxfId="102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01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00"/>
    <tableColumn id="26" xr3:uid="{251B22C6-A4ED-4224-8F0A-495C697E2AFC}" uniqueName="26" name="FA" queryTableFieldId="85" dataDxfId="99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98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97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96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9092026_180501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9092026_180459.xlsx" TargetMode="External"/><Relationship Id="rId1" Type="http://schemas.openxmlformats.org/officeDocument/2006/relationships/hyperlink" Target="MEDI&#199;&#195;O/4600687006-PLA-MemoriaPetrobras-PA-LT2-BA_29092026_180458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9092026_180502.xlsx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1402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454</v>
      </c>
      <c r="H1" t="s">
        <v>1403</v>
      </c>
      <c r="I1" t="s">
        <v>246</v>
      </c>
      <c r="J1" t="s">
        <v>455</v>
      </c>
      <c r="K1" t="s">
        <v>456</v>
      </c>
      <c r="L1" t="s">
        <v>299</v>
      </c>
      <c r="M1" t="s">
        <v>457</v>
      </c>
      <c r="N1" t="s">
        <v>1404</v>
      </c>
      <c r="O1" t="s">
        <v>139</v>
      </c>
      <c r="P1" t="s">
        <v>245</v>
      </c>
      <c r="Q1" t="s">
        <v>247</v>
      </c>
      <c r="R1" t="s">
        <v>1405</v>
      </c>
      <c r="S1" t="s">
        <v>1406</v>
      </c>
      <c r="T1" t="s">
        <v>1407</v>
      </c>
      <c r="U1" t="s">
        <v>143</v>
      </c>
      <c r="V1" t="s">
        <v>372</v>
      </c>
      <c r="W1" t="s">
        <v>534</v>
      </c>
      <c r="X1" t="s">
        <v>1408</v>
      </c>
      <c r="Y1" t="s">
        <v>286</v>
      </c>
      <c r="Z1" t="s">
        <v>1409</v>
      </c>
      <c r="AA1" t="s">
        <v>1410</v>
      </c>
      <c r="AB1" t="s">
        <v>471</v>
      </c>
      <c r="AC1" t="s">
        <v>383</v>
      </c>
      <c r="AD1" t="s">
        <v>476</v>
      </c>
      <c r="AE1" t="s">
        <v>477</v>
      </c>
      <c r="AF1" t="s">
        <v>1411</v>
      </c>
      <c r="AG1" t="s">
        <v>1412</v>
      </c>
      <c r="AH1" t="s">
        <v>256</v>
      </c>
      <c r="AI1" t="s">
        <v>255</v>
      </c>
      <c r="AJ1" t="s">
        <v>257</v>
      </c>
      <c r="AK1" t="s">
        <v>1413</v>
      </c>
      <c r="AL1" t="s">
        <v>1414</v>
      </c>
      <c r="AM1" t="s">
        <v>1415</v>
      </c>
      <c r="AN1" t="s">
        <v>1416</v>
      </c>
      <c r="AO1" t="s">
        <v>1417</v>
      </c>
      <c r="AP1" t="s">
        <v>1418</v>
      </c>
      <c r="AQ1" t="s">
        <v>1419</v>
      </c>
      <c r="AR1" t="s">
        <v>1420</v>
      </c>
      <c r="AS1" t="s">
        <v>1421</v>
      </c>
      <c r="AT1" t="s">
        <v>1422</v>
      </c>
      <c r="AU1" t="s">
        <v>1423</v>
      </c>
      <c r="AV1" t="s">
        <v>1424</v>
      </c>
      <c r="AW1" t="s">
        <v>160</v>
      </c>
      <c r="AX1" t="s">
        <v>533</v>
      </c>
      <c r="AY1" t="s">
        <v>39</v>
      </c>
      <c r="AZ1" t="s">
        <v>40</v>
      </c>
      <c r="BA1" t="s">
        <v>210</v>
      </c>
      <c r="BB1" t="s">
        <v>1425</v>
      </c>
      <c r="BC1" t="s">
        <v>1426</v>
      </c>
      <c r="BD1" t="s">
        <v>536</v>
      </c>
      <c r="BE1" t="s">
        <v>537</v>
      </c>
    </row>
    <row r="2" spans="1:57" x14ac:dyDescent="0.3">
      <c r="A2" s="211">
        <v>46260</v>
      </c>
      <c r="B2" s="216" t="s">
        <v>142</v>
      </c>
      <c r="C2" s="216" t="s">
        <v>348</v>
      </c>
      <c r="D2" s="216" t="s">
        <v>45</v>
      </c>
      <c r="E2" s="216" t="s">
        <v>68</v>
      </c>
      <c r="F2" s="216" t="s">
        <v>310</v>
      </c>
      <c r="G2" s="216" t="s">
        <v>811</v>
      </c>
      <c r="H2" s="216" t="s">
        <v>1427</v>
      </c>
      <c r="I2" s="216" t="s">
        <v>812</v>
      </c>
      <c r="J2">
        <v>1</v>
      </c>
      <c r="K2">
        <v>1</v>
      </c>
      <c r="L2" s="216" t="s">
        <v>813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6"/>
      <c r="S2" s="216" t="s">
        <v>361</v>
      </c>
      <c r="T2" s="216"/>
      <c r="U2" s="216" t="s">
        <v>1428</v>
      </c>
      <c r="V2" s="216" t="s">
        <v>361</v>
      </c>
      <c r="W2">
        <v>109</v>
      </c>
      <c r="X2" s="216" t="s">
        <v>374</v>
      </c>
      <c r="Y2" s="216" t="s">
        <v>239</v>
      </c>
      <c r="Z2" t="s">
        <v>1429</v>
      </c>
      <c r="AB2" s="216" t="s">
        <v>351</v>
      </c>
      <c r="AC2" t="s">
        <v>351</v>
      </c>
      <c r="AD2" s="216" t="s">
        <v>374</v>
      </c>
      <c r="AE2" s="216" t="s">
        <v>239</v>
      </c>
      <c r="AF2" t="s">
        <v>1430</v>
      </c>
      <c r="AG2" t="s">
        <v>249</v>
      </c>
      <c r="AH2">
        <v>1</v>
      </c>
      <c r="AI2" s="216" t="s">
        <v>250</v>
      </c>
      <c r="AJ2" s="216" t="s">
        <v>248</v>
      </c>
      <c r="AK2" t="s">
        <v>1431</v>
      </c>
      <c r="AL2" s="216" t="s">
        <v>156</v>
      </c>
      <c r="AM2" t="s">
        <v>1432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513</v>
      </c>
      <c r="AU2" t="s">
        <v>1433</v>
      </c>
      <c r="AV2" t="s">
        <v>1434</v>
      </c>
      <c r="AX2">
        <v>1</v>
      </c>
      <c r="AY2" s="216" t="s">
        <v>89</v>
      </c>
      <c r="AZ2" s="216" t="s">
        <v>67</v>
      </c>
      <c r="BA2" s="216" t="s">
        <v>217</v>
      </c>
      <c r="BB2" t="s">
        <v>1435</v>
      </c>
      <c r="BC2">
        <v>23.5</v>
      </c>
      <c r="BD2">
        <v>0</v>
      </c>
      <c r="BE2">
        <v>1.2</v>
      </c>
    </row>
    <row r="3" spans="1:57" x14ac:dyDescent="0.3">
      <c r="A3" s="211">
        <v>46260</v>
      </c>
      <c r="B3" s="216" t="s">
        <v>142</v>
      </c>
      <c r="C3" s="216" t="s">
        <v>348</v>
      </c>
      <c r="D3" s="216" t="s">
        <v>45</v>
      </c>
      <c r="E3" s="216" t="s">
        <v>68</v>
      </c>
      <c r="F3" s="216" t="s">
        <v>310</v>
      </c>
      <c r="G3" s="216" t="s">
        <v>814</v>
      </c>
      <c r="H3" s="216" t="s">
        <v>1427</v>
      </c>
      <c r="I3" s="216" t="s">
        <v>812</v>
      </c>
      <c r="J3">
        <v>1</v>
      </c>
      <c r="K3">
        <v>1</v>
      </c>
      <c r="L3" s="216" t="s">
        <v>813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6"/>
      <c r="S3" s="216" t="s">
        <v>361</v>
      </c>
      <c r="T3" s="216"/>
      <c r="U3" s="216" t="s">
        <v>1436</v>
      </c>
      <c r="V3" s="216" t="s">
        <v>361</v>
      </c>
      <c r="W3">
        <v>109</v>
      </c>
      <c r="X3" s="216" t="s">
        <v>374</v>
      </c>
      <c r="Y3" s="216" t="s">
        <v>239</v>
      </c>
      <c r="Z3" t="s">
        <v>1429</v>
      </c>
      <c r="AB3" s="216" t="s">
        <v>351</v>
      </c>
      <c r="AC3" t="s">
        <v>351</v>
      </c>
      <c r="AD3" s="216" t="s">
        <v>374</v>
      </c>
      <c r="AE3" s="216" t="s">
        <v>239</v>
      </c>
      <c r="AF3" t="s">
        <v>1437</v>
      </c>
      <c r="AG3" t="s">
        <v>249</v>
      </c>
      <c r="AH3">
        <v>1</v>
      </c>
      <c r="AI3" s="216" t="s">
        <v>250</v>
      </c>
      <c r="AJ3" s="216" t="s">
        <v>248</v>
      </c>
      <c r="AK3" t="s">
        <v>1431</v>
      </c>
      <c r="AL3" s="216" t="s">
        <v>156</v>
      </c>
      <c r="AM3" t="s">
        <v>1432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513</v>
      </c>
      <c r="AU3" t="s">
        <v>1433</v>
      </c>
      <c r="AV3" t="s">
        <v>1434</v>
      </c>
      <c r="AX3">
        <v>1</v>
      </c>
      <c r="AY3" s="216" t="s">
        <v>89</v>
      </c>
      <c r="AZ3" s="216" t="s">
        <v>67</v>
      </c>
      <c r="BA3" s="216" t="s">
        <v>217</v>
      </c>
      <c r="BB3" t="s">
        <v>1435</v>
      </c>
      <c r="BC3">
        <v>23.5</v>
      </c>
    </row>
    <row r="4" spans="1:57" x14ac:dyDescent="0.3">
      <c r="A4" s="211">
        <v>46260</v>
      </c>
      <c r="B4" s="216" t="s">
        <v>142</v>
      </c>
      <c r="C4" s="216" t="s">
        <v>348</v>
      </c>
      <c r="D4" s="216" t="s">
        <v>45</v>
      </c>
      <c r="E4" s="216" t="s">
        <v>68</v>
      </c>
      <c r="F4" s="216" t="s">
        <v>310</v>
      </c>
      <c r="G4" s="216" t="s">
        <v>815</v>
      </c>
      <c r="H4" s="216" t="s">
        <v>1427</v>
      </c>
      <c r="I4" s="216" t="s">
        <v>812</v>
      </c>
      <c r="J4">
        <v>1</v>
      </c>
      <c r="K4">
        <v>1</v>
      </c>
      <c r="L4" s="216" t="s">
        <v>813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6"/>
      <c r="S4" s="216" t="s">
        <v>361</v>
      </c>
      <c r="T4" s="216"/>
      <c r="U4" s="216" t="s">
        <v>1438</v>
      </c>
      <c r="V4" s="216" t="s">
        <v>361</v>
      </c>
      <c r="W4">
        <v>109</v>
      </c>
      <c r="X4" s="216" t="s">
        <v>374</v>
      </c>
      <c r="Y4" s="216" t="s">
        <v>239</v>
      </c>
      <c r="Z4" t="s">
        <v>1429</v>
      </c>
      <c r="AB4" s="216" t="s">
        <v>351</v>
      </c>
      <c r="AC4" t="s">
        <v>351</v>
      </c>
      <c r="AD4" s="216" t="s">
        <v>374</v>
      </c>
      <c r="AE4" s="216" t="s">
        <v>239</v>
      </c>
      <c r="AF4" t="s">
        <v>1439</v>
      </c>
      <c r="AG4" t="s">
        <v>249</v>
      </c>
      <c r="AH4">
        <v>1</v>
      </c>
      <c r="AI4" s="216" t="s">
        <v>250</v>
      </c>
      <c r="AJ4" s="216" t="s">
        <v>248</v>
      </c>
      <c r="AK4" t="s">
        <v>1431</v>
      </c>
      <c r="AL4" s="216" t="s">
        <v>156</v>
      </c>
      <c r="AM4" t="s">
        <v>1432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513</v>
      </c>
      <c r="AU4" t="s">
        <v>1433</v>
      </c>
      <c r="AV4" t="s">
        <v>1434</v>
      </c>
      <c r="AX4">
        <v>1</v>
      </c>
      <c r="AY4" s="216" t="s">
        <v>89</v>
      </c>
      <c r="AZ4" s="216" t="s">
        <v>67</v>
      </c>
      <c r="BA4" s="216" t="s">
        <v>217</v>
      </c>
      <c r="BB4" t="s">
        <v>1435</v>
      </c>
      <c r="BC4">
        <v>23.5</v>
      </c>
    </row>
    <row r="5" spans="1:57" x14ac:dyDescent="0.3">
      <c r="A5" s="211">
        <v>46260</v>
      </c>
      <c r="B5" s="216" t="s">
        <v>142</v>
      </c>
      <c r="C5" s="216" t="s">
        <v>348</v>
      </c>
      <c r="D5" s="216" t="s">
        <v>45</v>
      </c>
      <c r="E5" s="216" t="s">
        <v>68</v>
      </c>
      <c r="F5" s="216" t="s">
        <v>310</v>
      </c>
      <c r="G5" s="216" t="s">
        <v>816</v>
      </c>
      <c r="H5" s="216" t="s">
        <v>1427</v>
      </c>
      <c r="I5" s="216" t="s">
        <v>812</v>
      </c>
      <c r="J5">
        <v>1</v>
      </c>
      <c r="K5">
        <v>1</v>
      </c>
      <c r="L5" s="216" t="s">
        <v>813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6"/>
      <c r="S5" s="216" t="s">
        <v>361</v>
      </c>
      <c r="T5" s="216"/>
      <c r="U5" s="216" t="s">
        <v>1440</v>
      </c>
      <c r="V5" s="216" t="s">
        <v>361</v>
      </c>
      <c r="W5">
        <v>109</v>
      </c>
      <c r="X5" s="216" t="s">
        <v>374</v>
      </c>
      <c r="Y5" s="216" t="s">
        <v>239</v>
      </c>
      <c r="Z5" t="s">
        <v>1429</v>
      </c>
      <c r="AB5" s="216" t="s">
        <v>351</v>
      </c>
      <c r="AC5" t="s">
        <v>351</v>
      </c>
      <c r="AD5" s="216" t="s">
        <v>374</v>
      </c>
      <c r="AE5" s="216" t="s">
        <v>239</v>
      </c>
      <c r="AF5" t="s">
        <v>1441</v>
      </c>
      <c r="AG5" t="s">
        <v>249</v>
      </c>
      <c r="AH5">
        <v>1</v>
      </c>
      <c r="AI5" s="216" t="s">
        <v>250</v>
      </c>
      <c r="AJ5" s="216" t="s">
        <v>248</v>
      </c>
      <c r="AK5" t="s">
        <v>1431</v>
      </c>
      <c r="AL5" s="216" t="s">
        <v>156</v>
      </c>
      <c r="AM5" t="s">
        <v>1432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513</v>
      </c>
      <c r="AU5" t="s">
        <v>1433</v>
      </c>
      <c r="AV5" t="s">
        <v>1434</v>
      </c>
      <c r="AX5">
        <v>1</v>
      </c>
      <c r="AY5" s="216" t="s">
        <v>89</v>
      </c>
      <c r="AZ5" s="216" t="s">
        <v>67</v>
      </c>
      <c r="BA5" s="216" t="s">
        <v>217</v>
      </c>
      <c r="BB5" t="s">
        <v>1435</v>
      </c>
      <c r="BC5">
        <v>23.5</v>
      </c>
    </row>
    <row r="6" spans="1:57" x14ac:dyDescent="0.3">
      <c r="A6" s="211">
        <v>46260</v>
      </c>
      <c r="B6" s="216" t="s">
        <v>142</v>
      </c>
      <c r="C6" s="216" t="s">
        <v>348</v>
      </c>
      <c r="D6" s="216" t="s">
        <v>45</v>
      </c>
      <c r="E6" s="216" t="s">
        <v>68</v>
      </c>
      <c r="F6" s="216" t="s">
        <v>310</v>
      </c>
      <c r="G6" s="216" t="s">
        <v>817</v>
      </c>
      <c r="H6" s="216" t="s">
        <v>1427</v>
      </c>
      <c r="I6" s="216" t="s">
        <v>812</v>
      </c>
      <c r="J6">
        <v>1</v>
      </c>
      <c r="K6">
        <v>1</v>
      </c>
      <c r="L6" s="216" t="s">
        <v>813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6"/>
      <c r="S6" s="216" t="s">
        <v>361</v>
      </c>
      <c r="T6" s="216"/>
      <c r="U6" s="216" t="s">
        <v>1442</v>
      </c>
      <c r="V6" s="216" t="s">
        <v>361</v>
      </c>
      <c r="W6">
        <v>109</v>
      </c>
      <c r="X6" s="216" t="s">
        <v>374</v>
      </c>
      <c r="Y6" s="216" t="s">
        <v>239</v>
      </c>
      <c r="Z6" t="s">
        <v>1429</v>
      </c>
      <c r="AB6" s="216" t="s">
        <v>351</v>
      </c>
      <c r="AC6" t="s">
        <v>351</v>
      </c>
      <c r="AD6" s="216" t="s">
        <v>374</v>
      </c>
      <c r="AE6" s="216" t="s">
        <v>239</v>
      </c>
      <c r="AF6" t="s">
        <v>1443</v>
      </c>
      <c r="AG6" t="s">
        <v>249</v>
      </c>
      <c r="AH6">
        <v>1</v>
      </c>
      <c r="AI6" s="216" t="s">
        <v>250</v>
      </c>
      <c r="AJ6" s="216" t="s">
        <v>248</v>
      </c>
      <c r="AK6" t="s">
        <v>1431</v>
      </c>
      <c r="AL6" s="216" t="s">
        <v>156</v>
      </c>
      <c r="AM6" t="s">
        <v>1432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513</v>
      </c>
      <c r="AU6" t="s">
        <v>1433</v>
      </c>
      <c r="AV6" t="s">
        <v>1434</v>
      </c>
      <c r="AX6">
        <v>1</v>
      </c>
      <c r="AY6" s="216" t="s">
        <v>89</v>
      </c>
      <c r="AZ6" s="216" t="s">
        <v>67</v>
      </c>
      <c r="BA6" s="216" t="s">
        <v>217</v>
      </c>
      <c r="BB6" t="s">
        <v>1435</v>
      </c>
      <c r="BC6">
        <v>23.5</v>
      </c>
    </row>
    <row r="7" spans="1:57" x14ac:dyDescent="0.3">
      <c r="A7" s="211">
        <v>46260</v>
      </c>
      <c r="B7" s="216" t="s">
        <v>142</v>
      </c>
      <c r="C7" s="216" t="s">
        <v>348</v>
      </c>
      <c r="D7" s="216" t="s">
        <v>45</v>
      </c>
      <c r="E7" s="216" t="s">
        <v>68</v>
      </c>
      <c r="F7" s="216" t="s">
        <v>310</v>
      </c>
      <c r="G7" s="216" t="s">
        <v>818</v>
      </c>
      <c r="H7" s="216" t="s">
        <v>1427</v>
      </c>
      <c r="I7" s="216" t="s">
        <v>812</v>
      </c>
      <c r="J7">
        <v>1</v>
      </c>
      <c r="K7">
        <v>1</v>
      </c>
      <c r="L7" s="216" t="s">
        <v>813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6"/>
      <c r="S7" s="216" t="s">
        <v>361</v>
      </c>
      <c r="T7" s="216"/>
      <c r="U7" s="216" t="s">
        <v>1444</v>
      </c>
      <c r="V7" s="216" t="s">
        <v>361</v>
      </c>
      <c r="W7">
        <v>109</v>
      </c>
      <c r="X7" s="216" t="s">
        <v>374</v>
      </c>
      <c r="Y7" s="216" t="s">
        <v>239</v>
      </c>
      <c r="Z7" t="s">
        <v>1429</v>
      </c>
      <c r="AB7" s="216" t="s">
        <v>351</v>
      </c>
      <c r="AC7" t="s">
        <v>351</v>
      </c>
      <c r="AD7" s="216" t="s">
        <v>374</v>
      </c>
      <c r="AE7" s="216" t="s">
        <v>239</v>
      </c>
      <c r="AF7" t="s">
        <v>1445</v>
      </c>
      <c r="AG7" t="s">
        <v>249</v>
      </c>
      <c r="AH7">
        <v>1</v>
      </c>
      <c r="AI7" s="216" t="s">
        <v>250</v>
      </c>
      <c r="AJ7" s="216" t="s">
        <v>248</v>
      </c>
      <c r="AK7" t="s">
        <v>1431</v>
      </c>
      <c r="AL7" s="216" t="s">
        <v>156</v>
      </c>
      <c r="AM7" t="s">
        <v>1432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513</v>
      </c>
      <c r="AU7" t="s">
        <v>1433</v>
      </c>
      <c r="AV7" t="s">
        <v>1434</v>
      </c>
      <c r="AX7">
        <v>1</v>
      </c>
      <c r="AY7" s="216" t="s">
        <v>89</v>
      </c>
      <c r="AZ7" s="216" t="s">
        <v>67</v>
      </c>
      <c r="BA7" s="216" t="s">
        <v>217</v>
      </c>
      <c r="BB7" t="s">
        <v>1435</v>
      </c>
      <c r="BC7">
        <v>23.5</v>
      </c>
    </row>
    <row r="8" spans="1:57" x14ac:dyDescent="0.3">
      <c r="A8" s="211">
        <v>46260</v>
      </c>
      <c r="B8" s="216" t="s">
        <v>142</v>
      </c>
      <c r="C8" s="216" t="s">
        <v>348</v>
      </c>
      <c r="D8" s="216" t="s">
        <v>45</v>
      </c>
      <c r="E8" s="216" t="s">
        <v>68</v>
      </c>
      <c r="F8" s="216" t="s">
        <v>310</v>
      </c>
      <c r="G8" s="216" t="s">
        <v>819</v>
      </c>
      <c r="H8" s="216" t="s">
        <v>1427</v>
      </c>
      <c r="I8" s="216" t="s">
        <v>812</v>
      </c>
      <c r="J8">
        <v>1</v>
      </c>
      <c r="K8">
        <v>1</v>
      </c>
      <c r="L8" s="216" t="s">
        <v>813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6"/>
      <c r="S8" s="216" t="s">
        <v>361</v>
      </c>
      <c r="T8" s="216"/>
      <c r="U8" s="216" t="s">
        <v>1446</v>
      </c>
      <c r="V8" s="216" t="s">
        <v>361</v>
      </c>
      <c r="W8">
        <v>109</v>
      </c>
      <c r="X8" s="216" t="s">
        <v>374</v>
      </c>
      <c r="Y8" s="216" t="s">
        <v>239</v>
      </c>
      <c r="Z8" t="s">
        <v>1429</v>
      </c>
      <c r="AB8" s="216" t="s">
        <v>351</v>
      </c>
      <c r="AC8" t="s">
        <v>351</v>
      </c>
      <c r="AD8" s="216" t="s">
        <v>374</v>
      </c>
      <c r="AE8" s="216" t="s">
        <v>239</v>
      </c>
      <c r="AF8" t="s">
        <v>1447</v>
      </c>
      <c r="AG8" t="s">
        <v>249</v>
      </c>
      <c r="AH8">
        <v>1</v>
      </c>
      <c r="AI8" s="216" t="s">
        <v>250</v>
      </c>
      <c r="AJ8" s="216" t="s">
        <v>248</v>
      </c>
      <c r="AK8" t="s">
        <v>1431</v>
      </c>
      <c r="AL8" s="216" t="s">
        <v>156</v>
      </c>
      <c r="AM8" t="s">
        <v>1432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513</v>
      </c>
      <c r="AU8" t="s">
        <v>1433</v>
      </c>
      <c r="AV8" t="s">
        <v>1434</v>
      </c>
      <c r="AX8">
        <v>1</v>
      </c>
      <c r="AY8" s="216" t="s">
        <v>89</v>
      </c>
      <c r="AZ8" s="216" t="s">
        <v>67</v>
      </c>
      <c r="BA8" s="216" t="s">
        <v>217</v>
      </c>
      <c r="BB8" t="s">
        <v>1435</v>
      </c>
      <c r="BC8">
        <v>23.5</v>
      </c>
    </row>
    <row r="9" spans="1:57" x14ac:dyDescent="0.3">
      <c r="A9" s="211">
        <v>46260</v>
      </c>
      <c r="B9" s="216" t="s">
        <v>142</v>
      </c>
      <c r="C9" s="216" t="s">
        <v>348</v>
      </c>
      <c r="D9" s="216" t="s">
        <v>45</v>
      </c>
      <c r="E9" s="216" t="s">
        <v>68</v>
      </c>
      <c r="F9" s="216" t="s">
        <v>310</v>
      </c>
      <c r="G9" s="216" t="s">
        <v>820</v>
      </c>
      <c r="H9" s="216" t="s">
        <v>1427</v>
      </c>
      <c r="I9" s="216" t="s">
        <v>812</v>
      </c>
      <c r="J9">
        <v>1</v>
      </c>
      <c r="K9">
        <v>1</v>
      </c>
      <c r="L9" s="216" t="s">
        <v>813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6"/>
      <c r="S9" s="216" t="s">
        <v>361</v>
      </c>
      <c r="T9" s="216"/>
      <c r="U9" s="216" t="s">
        <v>1448</v>
      </c>
      <c r="V9" s="216" t="s">
        <v>361</v>
      </c>
      <c r="W9">
        <v>109</v>
      </c>
      <c r="X9" s="216" t="s">
        <v>374</v>
      </c>
      <c r="Y9" s="216" t="s">
        <v>239</v>
      </c>
      <c r="Z9" t="s">
        <v>1429</v>
      </c>
      <c r="AB9" s="216" t="s">
        <v>351</v>
      </c>
      <c r="AC9" t="s">
        <v>351</v>
      </c>
      <c r="AD9" s="216" t="s">
        <v>374</v>
      </c>
      <c r="AE9" s="216" t="s">
        <v>239</v>
      </c>
      <c r="AF9" t="s">
        <v>1449</v>
      </c>
      <c r="AG9" t="s">
        <v>249</v>
      </c>
      <c r="AH9">
        <v>1</v>
      </c>
      <c r="AI9" s="216" t="s">
        <v>250</v>
      </c>
      <c r="AJ9" s="216" t="s">
        <v>248</v>
      </c>
      <c r="AK9" t="s">
        <v>1431</v>
      </c>
      <c r="AL9" s="216" t="s">
        <v>156</v>
      </c>
      <c r="AM9" t="s">
        <v>1432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513</v>
      </c>
      <c r="AU9" t="s">
        <v>1433</v>
      </c>
      <c r="AV9" t="s">
        <v>1434</v>
      </c>
      <c r="AX9">
        <v>1</v>
      </c>
      <c r="AY9" s="216" t="s">
        <v>89</v>
      </c>
      <c r="AZ9" s="216" t="s">
        <v>67</v>
      </c>
      <c r="BA9" s="216" t="s">
        <v>217</v>
      </c>
      <c r="BB9" t="s">
        <v>1435</v>
      </c>
      <c r="BC9">
        <v>23.5</v>
      </c>
    </row>
    <row r="10" spans="1:57" x14ac:dyDescent="0.3">
      <c r="A10" s="211">
        <v>46260</v>
      </c>
      <c r="B10" s="216" t="s">
        <v>142</v>
      </c>
      <c r="C10" s="216" t="s">
        <v>348</v>
      </c>
      <c r="D10" s="216" t="s">
        <v>45</v>
      </c>
      <c r="E10" s="216" t="s">
        <v>68</v>
      </c>
      <c r="F10" s="216" t="s">
        <v>310</v>
      </c>
      <c r="G10" s="216" t="s">
        <v>821</v>
      </c>
      <c r="H10" s="216" t="s">
        <v>1427</v>
      </c>
      <c r="I10" s="216" t="s">
        <v>812</v>
      </c>
      <c r="J10">
        <v>1</v>
      </c>
      <c r="K10">
        <v>1</v>
      </c>
      <c r="L10" s="216" t="s">
        <v>813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6"/>
      <c r="S10" s="216" t="s">
        <v>361</v>
      </c>
      <c r="T10" s="216"/>
      <c r="U10" s="216" t="s">
        <v>1450</v>
      </c>
      <c r="V10" s="216" t="s">
        <v>361</v>
      </c>
      <c r="W10">
        <v>109</v>
      </c>
      <c r="X10" s="216" t="s">
        <v>374</v>
      </c>
      <c r="Y10" s="216" t="s">
        <v>239</v>
      </c>
      <c r="Z10" t="s">
        <v>1429</v>
      </c>
      <c r="AB10" s="216" t="s">
        <v>351</v>
      </c>
      <c r="AC10" t="s">
        <v>351</v>
      </c>
      <c r="AD10" s="216" t="s">
        <v>374</v>
      </c>
      <c r="AE10" s="216" t="s">
        <v>239</v>
      </c>
      <c r="AF10" t="s">
        <v>1451</v>
      </c>
      <c r="AG10" t="s">
        <v>249</v>
      </c>
      <c r="AH10">
        <v>1</v>
      </c>
      <c r="AI10" s="216" t="s">
        <v>250</v>
      </c>
      <c r="AJ10" s="216" t="s">
        <v>248</v>
      </c>
      <c r="AK10" t="s">
        <v>1431</v>
      </c>
      <c r="AL10" s="216" t="s">
        <v>156</v>
      </c>
      <c r="AM10" t="s">
        <v>1432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513</v>
      </c>
      <c r="AU10" t="s">
        <v>1433</v>
      </c>
      <c r="AV10" t="s">
        <v>1434</v>
      </c>
      <c r="AX10">
        <v>1</v>
      </c>
      <c r="AY10" s="216" t="s">
        <v>89</v>
      </c>
      <c r="AZ10" s="216" t="s">
        <v>67</v>
      </c>
      <c r="BA10" s="216" t="s">
        <v>217</v>
      </c>
      <c r="BB10" t="s">
        <v>1435</v>
      </c>
      <c r="BC10">
        <v>23.5</v>
      </c>
    </row>
    <row r="11" spans="1:57" x14ac:dyDescent="0.3">
      <c r="A11" s="211">
        <v>46260</v>
      </c>
      <c r="B11" s="216" t="s">
        <v>142</v>
      </c>
      <c r="C11" s="216" t="s">
        <v>348</v>
      </c>
      <c r="D11" s="216" t="s">
        <v>45</v>
      </c>
      <c r="E11" s="216" t="s">
        <v>68</v>
      </c>
      <c r="F11" s="216" t="s">
        <v>310</v>
      </c>
      <c r="G11" s="216" t="s">
        <v>822</v>
      </c>
      <c r="H11" s="216" t="s">
        <v>1427</v>
      </c>
      <c r="I11" s="216" t="s">
        <v>812</v>
      </c>
      <c r="J11">
        <v>1</v>
      </c>
      <c r="K11">
        <v>1</v>
      </c>
      <c r="L11" s="216" t="s">
        <v>813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6"/>
      <c r="S11" s="216" t="s">
        <v>361</v>
      </c>
      <c r="T11" s="216"/>
      <c r="U11" s="216" t="s">
        <v>1452</v>
      </c>
      <c r="V11" s="216" t="s">
        <v>361</v>
      </c>
      <c r="W11">
        <v>109</v>
      </c>
      <c r="X11" s="216" t="s">
        <v>374</v>
      </c>
      <c r="Y11" s="216" t="s">
        <v>239</v>
      </c>
      <c r="Z11" t="s">
        <v>1429</v>
      </c>
      <c r="AB11" s="216" t="s">
        <v>351</v>
      </c>
      <c r="AC11" t="s">
        <v>351</v>
      </c>
      <c r="AD11" s="216" t="s">
        <v>374</v>
      </c>
      <c r="AE11" s="216" t="s">
        <v>239</v>
      </c>
      <c r="AF11" t="s">
        <v>1453</v>
      </c>
      <c r="AG11" t="s">
        <v>249</v>
      </c>
      <c r="AH11">
        <v>1</v>
      </c>
      <c r="AI11" s="216" t="s">
        <v>250</v>
      </c>
      <c r="AJ11" s="216" t="s">
        <v>248</v>
      </c>
      <c r="AK11" t="s">
        <v>1431</v>
      </c>
      <c r="AL11" s="216" t="s">
        <v>156</v>
      </c>
      <c r="AM11" t="s">
        <v>1432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513</v>
      </c>
      <c r="AU11" t="s">
        <v>1433</v>
      </c>
      <c r="AV11" t="s">
        <v>1434</v>
      </c>
      <c r="AX11">
        <v>1</v>
      </c>
      <c r="AY11" s="216" t="s">
        <v>89</v>
      </c>
      <c r="AZ11" s="216" t="s">
        <v>67</v>
      </c>
      <c r="BA11" s="216" t="s">
        <v>217</v>
      </c>
      <c r="BB11" t="s">
        <v>1435</v>
      </c>
      <c r="BC11">
        <v>23.5</v>
      </c>
    </row>
    <row r="12" spans="1:57" x14ac:dyDescent="0.3">
      <c r="A12" s="211">
        <v>46260</v>
      </c>
      <c r="B12" s="216" t="s">
        <v>142</v>
      </c>
      <c r="C12" s="216" t="s">
        <v>348</v>
      </c>
      <c r="D12" s="216" t="s">
        <v>45</v>
      </c>
      <c r="E12" s="216" t="s">
        <v>68</v>
      </c>
      <c r="F12" s="216" t="s">
        <v>310</v>
      </c>
      <c r="G12" s="216" t="s">
        <v>823</v>
      </c>
      <c r="H12" s="216" t="s">
        <v>1427</v>
      </c>
      <c r="I12" s="216" t="s">
        <v>812</v>
      </c>
      <c r="J12">
        <v>1</v>
      </c>
      <c r="K12">
        <v>1</v>
      </c>
      <c r="L12" s="216" t="s">
        <v>813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6"/>
      <c r="S12" s="216" t="s">
        <v>361</v>
      </c>
      <c r="T12" s="216"/>
      <c r="U12" s="216" t="s">
        <v>1454</v>
      </c>
      <c r="V12" s="216" t="s">
        <v>361</v>
      </c>
      <c r="W12">
        <v>109</v>
      </c>
      <c r="X12" s="216" t="s">
        <v>374</v>
      </c>
      <c r="Y12" s="216" t="s">
        <v>239</v>
      </c>
      <c r="Z12" t="s">
        <v>1429</v>
      </c>
      <c r="AB12" s="216" t="s">
        <v>351</v>
      </c>
      <c r="AC12" t="s">
        <v>351</v>
      </c>
      <c r="AD12" s="216" t="s">
        <v>374</v>
      </c>
      <c r="AE12" s="216" t="s">
        <v>239</v>
      </c>
      <c r="AF12" t="s">
        <v>1455</v>
      </c>
      <c r="AG12" t="s">
        <v>249</v>
      </c>
      <c r="AH12">
        <v>1</v>
      </c>
      <c r="AI12" s="216" t="s">
        <v>250</v>
      </c>
      <c r="AJ12" s="216" t="s">
        <v>248</v>
      </c>
      <c r="AK12" t="s">
        <v>1431</v>
      </c>
      <c r="AL12" s="216" t="s">
        <v>156</v>
      </c>
      <c r="AM12" t="s">
        <v>1432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513</v>
      </c>
      <c r="AU12" t="s">
        <v>1433</v>
      </c>
      <c r="AV12" t="s">
        <v>1434</v>
      </c>
      <c r="AX12">
        <v>1</v>
      </c>
      <c r="AY12" s="216" t="s">
        <v>89</v>
      </c>
      <c r="AZ12" s="216" t="s">
        <v>67</v>
      </c>
      <c r="BA12" s="216" t="s">
        <v>217</v>
      </c>
      <c r="BB12" t="s">
        <v>1435</v>
      </c>
      <c r="BC12">
        <v>23.5</v>
      </c>
    </row>
    <row r="13" spans="1:57" x14ac:dyDescent="0.3">
      <c r="A13" s="211">
        <v>46260</v>
      </c>
      <c r="B13" s="216" t="s">
        <v>142</v>
      </c>
      <c r="C13" s="216" t="s">
        <v>348</v>
      </c>
      <c r="D13" s="216" t="s">
        <v>45</v>
      </c>
      <c r="E13" s="216" t="s">
        <v>68</v>
      </c>
      <c r="F13" s="216" t="s">
        <v>310</v>
      </c>
      <c r="G13" s="216" t="s">
        <v>824</v>
      </c>
      <c r="H13" s="216" t="s">
        <v>1427</v>
      </c>
      <c r="I13" s="216" t="s">
        <v>812</v>
      </c>
      <c r="J13">
        <v>1</v>
      </c>
      <c r="K13">
        <v>1</v>
      </c>
      <c r="L13" s="216" t="s">
        <v>813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6"/>
      <c r="S13" s="216" t="s">
        <v>361</v>
      </c>
      <c r="T13" s="216"/>
      <c r="U13" s="216" t="s">
        <v>1456</v>
      </c>
      <c r="V13" s="216" t="s">
        <v>361</v>
      </c>
      <c r="W13">
        <v>109</v>
      </c>
      <c r="X13" s="216" t="s">
        <v>374</v>
      </c>
      <c r="Y13" s="216" t="s">
        <v>239</v>
      </c>
      <c r="Z13" t="s">
        <v>1429</v>
      </c>
      <c r="AB13" s="216" t="s">
        <v>351</v>
      </c>
      <c r="AC13" t="s">
        <v>351</v>
      </c>
      <c r="AD13" s="216" t="s">
        <v>374</v>
      </c>
      <c r="AE13" s="216" t="s">
        <v>239</v>
      </c>
      <c r="AF13" t="s">
        <v>1457</v>
      </c>
      <c r="AG13" t="s">
        <v>249</v>
      </c>
      <c r="AH13">
        <v>1</v>
      </c>
      <c r="AI13" s="216" t="s">
        <v>250</v>
      </c>
      <c r="AJ13" s="216" t="s">
        <v>248</v>
      </c>
      <c r="AK13" t="s">
        <v>1431</v>
      </c>
      <c r="AL13" s="216" t="s">
        <v>156</v>
      </c>
      <c r="AM13" t="s">
        <v>1432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513</v>
      </c>
      <c r="AU13" t="s">
        <v>1433</v>
      </c>
      <c r="AV13" t="s">
        <v>1434</v>
      </c>
      <c r="AX13">
        <v>1</v>
      </c>
      <c r="AY13" s="216" t="s">
        <v>89</v>
      </c>
      <c r="AZ13" s="216" t="s">
        <v>67</v>
      </c>
      <c r="BA13" s="216" t="s">
        <v>217</v>
      </c>
      <c r="BB13" t="s">
        <v>1435</v>
      </c>
      <c r="BC13">
        <v>23.5</v>
      </c>
    </row>
    <row r="14" spans="1:57" x14ac:dyDescent="0.3">
      <c r="A14" s="211">
        <v>46260</v>
      </c>
      <c r="B14" s="216" t="s">
        <v>142</v>
      </c>
      <c r="C14" s="216" t="s">
        <v>348</v>
      </c>
      <c r="D14" s="216" t="s">
        <v>48</v>
      </c>
      <c r="E14" s="216" t="s">
        <v>68</v>
      </c>
      <c r="F14" s="216" t="s">
        <v>310</v>
      </c>
      <c r="G14" s="216" t="s">
        <v>825</v>
      </c>
      <c r="H14" s="216" t="s">
        <v>1458</v>
      </c>
      <c r="I14" s="216" t="s">
        <v>408</v>
      </c>
      <c r="J14">
        <v>36</v>
      </c>
      <c r="K14">
        <v>36</v>
      </c>
      <c r="L14" s="216" t="s">
        <v>826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6"/>
      <c r="S14" s="216" t="s">
        <v>361</v>
      </c>
      <c r="T14" s="216"/>
      <c r="U14" s="216"/>
      <c r="V14" s="216" t="s">
        <v>361</v>
      </c>
      <c r="W14">
        <v>109</v>
      </c>
      <c r="X14" s="216" t="s">
        <v>374</v>
      </c>
      <c r="Y14" s="216" t="s">
        <v>239</v>
      </c>
      <c r="Z14" t="s">
        <v>1429</v>
      </c>
      <c r="AB14" s="216" t="s">
        <v>351</v>
      </c>
      <c r="AC14" t="s">
        <v>351</v>
      </c>
      <c r="AD14" s="216" t="s">
        <v>374</v>
      </c>
      <c r="AE14" s="216" t="s">
        <v>239</v>
      </c>
      <c r="AF14" t="s">
        <v>1459</v>
      </c>
      <c r="AG14" t="s">
        <v>249</v>
      </c>
      <c r="AH14">
        <v>1</v>
      </c>
      <c r="AI14" s="216" t="s">
        <v>250</v>
      </c>
      <c r="AJ14" s="216" t="s">
        <v>248</v>
      </c>
      <c r="AK14" t="s">
        <v>1431</v>
      </c>
      <c r="AL14" s="216" t="s">
        <v>156</v>
      </c>
      <c r="AM14" t="s">
        <v>1460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513</v>
      </c>
      <c r="AU14" t="s">
        <v>1433</v>
      </c>
      <c r="AV14" t="s">
        <v>1461</v>
      </c>
      <c r="AX14">
        <v>3.6</v>
      </c>
      <c r="AY14" s="216" t="s">
        <v>89</v>
      </c>
      <c r="AZ14" s="216" t="s">
        <v>90</v>
      </c>
      <c r="BA14" s="216" t="s">
        <v>217</v>
      </c>
      <c r="BB14" t="s">
        <v>1435</v>
      </c>
      <c r="BC14">
        <v>23.5</v>
      </c>
      <c r="BE14">
        <v>1</v>
      </c>
    </row>
    <row r="15" spans="1:57" x14ac:dyDescent="0.3">
      <c r="A15" s="211">
        <v>46260</v>
      </c>
      <c r="B15" s="216" t="s">
        <v>142</v>
      </c>
      <c r="C15" s="216" t="s">
        <v>348</v>
      </c>
      <c r="D15" s="216" t="s">
        <v>45</v>
      </c>
      <c r="E15" s="216" t="s">
        <v>68</v>
      </c>
      <c r="F15" s="216" t="s">
        <v>310</v>
      </c>
      <c r="G15" s="216" t="s">
        <v>827</v>
      </c>
      <c r="H15" s="216" t="s">
        <v>1462</v>
      </c>
      <c r="I15" s="216" t="s">
        <v>754</v>
      </c>
      <c r="J15">
        <v>17</v>
      </c>
      <c r="K15">
        <v>17</v>
      </c>
      <c r="L15" s="216" t="s">
        <v>828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6"/>
      <c r="S15" s="216" t="s">
        <v>361</v>
      </c>
      <c r="T15" s="216"/>
      <c r="U15" s="216" t="s">
        <v>1463</v>
      </c>
      <c r="V15" s="216" t="s">
        <v>361</v>
      </c>
      <c r="W15">
        <v>109</v>
      </c>
      <c r="X15" s="216" t="s">
        <v>374</v>
      </c>
      <c r="Y15" s="216" t="s">
        <v>239</v>
      </c>
      <c r="Z15" t="s">
        <v>1429</v>
      </c>
      <c r="AB15" s="216" t="s">
        <v>351</v>
      </c>
      <c r="AC15" t="s">
        <v>351</v>
      </c>
      <c r="AD15" s="216" t="s">
        <v>374</v>
      </c>
      <c r="AE15" s="216" t="s">
        <v>239</v>
      </c>
      <c r="AF15" t="s">
        <v>1464</v>
      </c>
      <c r="AG15" t="s">
        <v>249</v>
      </c>
      <c r="AH15">
        <v>1</v>
      </c>
      <c r="AI15" s="216" t="s">
        <v>250</v>
      </c>
      <c r="AJ15" s="216" t="s">
        <v>248</v>
      </c>
      <c r="AK15" t="s">
        <v>1431</v>
      </c>
      <c r="AL15" s="216" t="s">
        <v>156</v>
      </c>
      <c r="AM15" t="s">
        <v>1432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513</v>
      </c>
      <c r="AU15" t="s">
        <v>1433</v>
      </c>
      <c r="AV15" t="s">
        <v>1434</v>
      </c>
      <c r="AX15">
        <v>1.7</v>
      </c>
      <c r="AY15" s="216" t="s">
        <v>89</v>
      </c>
      <c r="AZ15" s="216" t="s">
        <v>67</v>
      </c>
      <c r="BA15" s="216" t="s">
        <v>217</v>
      </c>
      <c r="BB15" t="s">
        <v>1435</v>
      </c>
      <c r="BC15">
        <v>23.5</v>
      </c>
      <c r="BD15">
        <v>0</v>
      </c>
    </row>
    <row r="16" spans="1:57" x14ac:dyDescent="0.3">
      <c r="A16" s="211">
        <v>46260</v>
      </c>
      <c r="B16" s="216" t="s">
        <v>142</v>
      </c>
      <c r="C16" s="216" t="s">
        <v>348</v>
      </c>
      <c r="D16" s="216" t="s">
        <v>48</v>
      </c>
      <c r="E16" s="216" t="s">
        <v>68</v>
      </c>
      <c r="F16" s="216" t="s">
        <v>310</v>
      </c>
      <c r="G16" s="216" t="s">
        <v>829</v>
      </c>
      <c r="H16" s="216" t="s">
        <v>1462</v>
      </c>
      <c r="I16" s="216" t="s">
        <v>754</v>
      </c>
      <c r="J16">
        <v>46</v>
      </c>
      <c r="K16">
        <v>46</v>
      </c>
      <c r="L16" s="216" t="s">
        <v>830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6"/>
      <c r="S16" s="216" t="s">
        <v>361</v>
      </c>
      <c r="T16" s="216"/>
      <c r="U16" s="216"/>
      <c r="V16" s="216" t="s">
        <v>361</v>
      </c>
      <c r="W16">
        <v>109</v>
      </c>
      <c r="X16" s="216" t="s">
        <v>374</v>
      </c>
      <c r="Y16" s="216" t="s">
        <v>239</v>
      </c>
      <c r="Z16" t="s">
        <v>1429</v>
      </c>
      <c r="AB16" s="216" t="s">
        <v>351</v>
      </c>
      <c r="AC16" t="s">
        <v>351</v>
      </c>
      <c r="AD16" s="216" t="s">
        <v>374</v>
      </c>
      <c r="AE16" s="216" t="s">
        <v>239</v>
      </c>
      <c r="AF16" t="s">
        <v>1465</v>
      </c>
      <c r="AG16" t="s">
        <v>249</v>
      </c>
      <c r="AH16">
        <v>1</v>
      </c>
      <c r="AI16" s="216" t="s">
        <v>250</v>
      </c>
      <c r="AJ16" s="216" t="s">
        <v>248</v>
      </c>
      <c r="AK16" t="s">
        <v>1431</v>
      </c>
      <c r="AL16" s="216" t="s">
        <v>156</v>
      </c>
      <c r="AM16" t="s">
        <v>1460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513</v>
      </c>
      <c r="AU16" t="s">
        <v>1433</v>
      </c>
      <c r="AV16" t="s">
        <v>1461</v>
      </c>
      <c r="AX16">
        <v>4.5999999999999996</v>
      </c>
      <c r="AY16" s="216" t="s">
        <v>89</v>
      </c>
      <c r="AZ16" s="216" t="s">
        <v>90</v>
      </c>
      <c r="BA16" s="216" t="s">
        <v>217</v>
      </c>
      <c r="BB16" t="s">
        <v>1435</v>
      </c>
      <c r="BC16">
        <v>23.5</v>
      </c>
      <c r="BD16">
        <v>0</v>
      </c>
    </row>
    <row r="17" spans="1:57" x14ac:dyDescent="0.3">
      <c r="A17" s="211">
        <v>46260</v>
      </c>
      <c r="B17" s="216" t="s">
        <v>142</v>
      </c>
      <c r="C17" s="216" t="s">
        <v>348</v>
      </c>
      <c r="D17" s="216" t="s">
        <v>45</v>
      </c>
      <c r="E17" s="216" t="s">
        <v>68</v>
      </c>
      <c r="F17" s="216" t="s">
        <v>310</v>
      </c>
      <c r="G17" s="216" t="s">
        <v>831</v>
      </c>
      <c r="H17" s="216" t="s">
        <v>1466</v>
      </c>
      <c r="I17" s="216" t="s">
        <v>408</v>
      </c>
      <c r="J17">
        <v>18</v>
      </c>
      <c r="K17">
        <v>18</v>
      </c>
      <c r="L17" s="216" t="s">
        <v>832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6"/>
      <c r="S17" s="216" t="s">
        <v>361</v>
      </c>
      <c r="T17" s="216"/>
      <c r="U17" s="216" t="s">
        <v>1467</v>
      </c>
      <c r="V17" s="216" t="s">
        <v>361</v>
      </c>
      <c r="W17">
        <v>109</v>
      </c>
      <c r="X17" s="216" t="s">
        <v>374</v>
      </c>
      <c r="Y17" s="216" t="s">
        <v>239</v>
      </c>
      <c r="Z17" t="s">
        <v>1429</v>
      </c>
      <c r="AB17" s="216" t="s">
        <v>351</v>
      </c>
      <c r="AC17" t="s">
        <v>351</v>
      </c>
      <c r="AD17" s="216" t="s">
        <v>374</v>
      </c>
      <c r="AE17" s="216" t="s">
        <v>239</v>
      </c>
      <c r="AF17" t="s">
        <v>1468</v>
      </c>
      <c r="AG17" t="s">
        <v>249</v>
      </c>
      <c r="AH17">
        <v>1</v>
      </c>
      <c r="AI17" s="216" t="s">
        <v>250</v>
      </c>
      <c r="AJ17" s="216" t="s">
        <v>248</v>
      </c>
      <c r="AK17" t="s">
        <v>1431</v>
      </c>
      <c r="AL17" s="216" t="s">
        <v>156</v>
      </c>
      <c r="AM17" t="s">
        <v>1432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514</v>
      </c>
      <c r="AU17" t="s">
        <v>1433</v>
      </c>
      <c r="AV17" t="s">
        <v>1434</v>
      </c>
      <c r="AX17">
        <v>1.8</v>
      </c>
      <c r="AY17" s="216" t="s">
        <v>89</v>
      </c>
      <c r="AZ17" s="216" t="s">
        <v>67</v>
      </c>
      <c r="BA17" s="216" t="s">
        <v>217</v>
      </c>
      <c r="BB17" t="s">
        <v>1435</v>
      </c>
      <c r="BC17">
        <v>23.5</v>
      </c>
      <c r="BD17">
        <v>0</v>
      </c>
      <c r="BE17">
        <v>1</v>
      </c>
    </row>
    <row r="18" spans="1:57" x14ac:dyDescent="0.3">
      <c r="A18" s="211">
        <v>46260</v>
      </c>
      <c r="B18" s="216" t="s">
        <v>142</v>
      </c>
      <c r="C18" s="216" t="s">
        <v>348</v>
      </c>
      <c r="D18" s="216" t="s">
        <v>45</v>
      </c>
      <c r="E18" s="216" t="s">
        <v>68</v>
      </c>
      <c r="F18" s="216" t="s">
        <v>310</v>
      </c>
      <c r="G18" s="216" t="s">
        <v>833</v>
      </c>
      <c r="H18" s="216" t="s">
        <v>1469</v>
      </c>
      <c r="I18" s="216" t="s">
        <v>408</v>
      </c>
      <c r="J18">
        <v>18</v>
      </c>
      <c r="K18">
        <v>18</v>
      </c>
      <c r="L18" s="216" t="s">
        <v>834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6"/>
      <c r="S18" s="216" t="s">
        <v>361</v>
      </c>
      <c r="T18" s="216"/>
      <c r="U18" s="216" t="s">
        <v>1470</v>
      </c>
      <c r="V18" s="216" t="s">
        <v>361</v>
      </c>
      <c r="W18">
        <v>109</v>
      </c>
      <c r="X18" s="216" t="s">
        <v>374</v>
      </c>
      <c r="Y18" s="216" t="s">
        <v>239</v>
      </c>
      <c r="Z18" t="s">
        <v>1429</v>
      </c>
      <c r="AB18" s="216" t="s">
        <v>351</v>
      </c>
      <c r="AC18" t="s">
        <v>351</v>
      </c>
      <c r="AD18" s="216" t="s">
        <v>374</v>
      </c>
      <c r="AE18" s="216" t="s">
        <v>239</v>
      </c>
      <c r="AF18" t="s">
        <v>1471</v>
      </c>
      <c r="AG18" t="s">
        <v>249</v>
      </c>
      <c r="AH18">
        <v>1</v>
      </c>
      <c r="AI18" s="216" t="s">
        <v>250</v>
      </c>
      <c r="AJ18" s="216" t="s">
        <v>248</v>
      </c>
      <c r="AK18" t="s">
        <v>1431</v>
      </c>
      <c r="AL18" s="216" t="s">
        <v>156</v>
      </c>
      <c r="AM18" t="s">
        <v>1432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514</v>
      </c>
      <c r="AU18" t="s">
        <v>1433</v>
      </c>
      <c r="AV18" t="s">
        <v>1434</v>
      </c>
      <c r="AX18">
        <v>1.8</v>
      </c>
      <c r="AY18" s="216" t="s">
        <v>89</v>
      </c>
      <c r="AZ18" s="216" t="s">
        <v>67</v>
      </c>
      <c r="BA18" s="216" t="s">
        <v>217</v>
      </c>
      <c r="BB18" t="s">
        <v>1435</v>
      </c>
      <c r="BC18">
        <v>23.5</v>
      </c>
    </row>
    <row r="19" spans="1:57" x14ac:dyDescent="0.3">
      <c r="A19" s="211">
        <v>46260</v>
      </c>
      <c r="B19" s="216" t="s">
        <v>142</v>
      </c>
      <c r="C19" s="216" t="s">
        <v>348</v>
      </c>
      <c r="D19" s="216" t="s">
        <v>45</v>
      </c>
      <c r="E19" s="216" t="s">
        <v>68</v>
      </c>
      <c r="F19" s="216" t="s">
        <v>310</v>
      </c>
      <c r="G19" s="216" t="s">
        <v>835</v>
      </c>
      <c r="H19" s="216" t="s">
        <v>1462</v>
      </c>
      <c r="I19" s="216" t="s">
        <v>754</v>
      </c>
      <c r="J19">
        <v>18</v>
      </c>
      <c r="K19">
        <v>18</v>
      </c>
      <c r="L19" s="216" t="s">
        <v>836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6"/>
      <c r="S19" s="216" t="s">
        <v>361</v>
      </c>
      <c r="T19" s="216"/>
      <c r="U19" s="216" t="s">
        <v>1472</v>
      </c>
      <c r="V19" s="216" t="s">
        <v>361</v>
      </c>
      <c r="W19">
        <v>109</v>
      </c>
      <c r="X19" s="216" t="s">
        <v>374</v>
      </c>
      <c r="Y19" s="216" t="s">
        <v>239</v>
      </c>
      <c r="Z19" t="s">
        <v>1429</v>
      </c>
      <c r="AB19" s="216" t="s">
        <v>351</v>
      </c>
      <c r="AC19" t="s">
        <v>351</v>
      </c>
      <c r="AD19" s="216" t="s">
        <v>374</v>
      </c>
      <c r="AE19" s="216" t="s">
        <v>239</v>
      </c>
      <c r="AF19" t="s">
        <v>1473</v>
      </c>
      <c r="AG19" t="s">
        <v>249</v>
      </c>
      <c r="AH19">
        <v>1</v>
      </c>
      <c r="AI19" s="216" t="s">
        <v>250</v>
      </c>
      <c r="AJ19" s="216" t="s">
        <v>248</v>
      </c>
      <c r="AK19" t="s">
        <v>1431</v>
      </c>
      <c r="AL19" s="216" t="s">
        <v>156</v>
      </c>
      <c r="AM19" t="s">
        <v>1432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513</v>
      </c>
      <c r="AU19" t="s">
        <v>1433</v>
      </c>
      <c r="AV19" t="s">
        <v>1434</v>
      </c>
      <c r="AX19">
        <v>1.8</v>
      </c>
      <c r="AY19" s="216" t="s">
        <v>89</v>
      </c>
      <c r="AZ19" s="216" t="s">
        <v>67</v>
      </c>
      <c r="BA19" s="216" t="s">
        <v>217</v>
      </c>
      <c r="BB19" t="s">
        <v>1435</v>
      </c>
      <c r="BC19">
        <v>23.5</v>
      </c>
      <c r="BD19">
        <v>0</v>
      </c>
      <c r="BE19">
        <v>1</v>
      </c>
    </row>
    <row r="20" spans="1:57" x14ac:dyDescent="0.3">
      <c r="A20" s="211">
        <v>46260</v>
      </c>
      <c r="B20" s="216" t="s">
        <v>142</v>
      </c>
      <c r="C20" s="216" t="s">
        <v>348</v>
      </c>
      <c r="D20" s="216" t="s">
        <v>45</v>
      </c>
      <c r="E20" s="216" t="s">
        <v>68</v>
      </c>
      <c r="F20" s="216" t="s">
        <v>310</v>
      </c>
      <c r="G20" s="216" t="s">
        <v>837</v>
      </c>
      <c r="H20" s="216" t="s">
        <v>1462</v>
      </c>
      <c r="I20" s="216" t="s">
        <v>754</v>
      </c>
      <c r="J20">
        <v>12</v>
      </c>
      <c r="K20">
        <v>12</v>
      </c>
      <c r="L20" s="216" t="s">
        <v>836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6"/>
      <c r="S20" s="216" t="s">
        <v>361</v>
      </c>
      <c r="T20" s="216"/>
      <c r="U20" s="216" t="s">
        <v>1474</v>
      </c>
      <c r="V20" s="216" t="s">
        <v>361</v>
      </c>
      <c r="W20">
        <v>109</v>
      </c>
      <c r="X20" s="216" t="s">
        <v>374</v>
      </c>
      <c r="Y20" s="216" t="s">
        <v>239</v>
      </c>
      <c r="Z20" t="s">
        <v>1429</v>
      </c>
      <c r="AB20" s="216" t="s">
        <v>351</v>
      </c>
      <c r="AC20" t="s">
        <v>351</v>
      </c>
      <c r="AD20" s="216" t="s">
        <v>374</v>
      </c>
      <c r="AE20" s="216" t="s">
        <v>239</v>
      </c>
      <c r="AF20" t="s">
        <v>1475</v>
      </c>
      <c r="AG20" t="s">
        <v>249</v>
      </c>
      <c r="AH20">
        <v>1</v>
      </c>
      <c r="AI20" s="216" t="s">
        <v>250</v>
      </c>
      <c r="AJ20" s="216" t="s">
        <v>248</v>
      </c>
      <c r="AK20" t="s">
        <v>1431</v>
      </c>
      <c r="AL20" s="216" t="s">
        <v>156</v>
      </c>
      <c r="AM20" t="s">
        <v>1432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513</v>
      </c>
      <c r="AU20" t="s">
        <v>1433</v>
      </c>
      <c r="AV20" t="s">
        <v>1434</v>
      </c>
      <c r="AX20">
        <v>1.2</v>
      </c>
      <c r="AY20" s="216" t="s">
        <v>89</v>
      </c>
      <c r="AZ20" s="216" t="s">
        <v>67</v>
      </c>
      <c r="BA20" s="216" t="s">
        <v>217</v>
      </c>
      <c r="BB20" t="s">
        <v>1435</v>
      </c>
      <c r="BC20">
        <v>23.5</v>
      </c>
    </row>
    <row r="21" spans="1:57" x14ac:dyDescent="0.3">
      <c r="A21" s="211">
        <v>46260</v>
      </c>
      <c r="B21" s="216" t="s">
        <v>142</v>
      </c>
      <c r="C21" s="216" t="s">
        <v>348</v>
      </c>
      <c r="D21" s="216" t="s">
        <v>45</v>
      </c>
      <c r="E21" s="216" t="s">
        <v>68</v>
      </c>
      <c r="F21" s="216" t="s">
        <v>310</v>
      </c>
      <c r="G21" s="216" t="s">
        <v>838</v>
      </c>
      <c r="H21" s="216" t="s">
        <v>1462</v>
      </c>
      <c r="I21" s="216" t="s">
        <v>754</v>
      </c>
      <c r="J21">
        <v>20</v>
      </c>
      <c r="K21">
        <v>20</v>
      </c>
      <c r="L21" s="216" t="s">
        <v>839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6"/>
      <c r="S21" s="216" t="s">
        <v>361</v>
      </c>
      <c r="T21" s="216"/>
      <c r="U21" s="216" t="s">
        <v>1476</v>
      </c>
      <c r="V21" s="216" t="s">
        <v>361</v>
      </c>
      <c r="W21">
        <v>109</v>
      </c>
      <c r="X21" s="216" t="s">
        <v>374</v>
      </c>
      <c r="Y21" s="216" t="s">
        <v>239</v>
      </c>
      <c r="Z21" t="s">
        <v>1429</v>
      </c>
      <c r="AB21" s="216" t="s">
        <v>351</v>
      </c>
      <c r="AC21" t="s">
        <v>351</v>
      </c>
      <c r="AD21" s="216" t="s">
        <v>374</v>
      </c>
      <c r="AE21" s="216" t="s">
        <v>239</v>
      </c>
      <c r="AF21" t="s">
        <v>1477</v>
      </c>
      <c r="AG21" t="s">
        <v>249</v>
      </c>
      <c r="AH21">
        <v>1</v>
      </c>
      <c r="AI21" s="216" t="s">
        <v>250</v>
      </c>
      <c r="AJ21" s="216" t="s">
        <v>248</v>
      </c>
      <c r="AK21" t="s">
        <v>1431</v>
      </c>
      <c r="AL21" s="216" t="s">
        <v>156</v>
      </c>
      <c r="AM21" t="s">
        <v>1432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513</v>
      </c>
      <c r="AU21" t="s">
        <v>1433</v>
      </c>
      <c r="AV21" t="s">
        <v>1434</v>
      </c>
      <c r="AX21">
        <v>2</v>
      </c>
      <c r="AY21" s="216" t="s">
        <v>89</v>
      </c>
      <c r="AZ21" s="216" t="s">
        <v>67</v>
      </c>
      <c r="BA21" s="216" t="s">
        <v>217</v>
      </c>
      <c r="BB21" t="s">
        <v>1435</v>
      </c>
      <c r="BC21">
        <v>23.5</v>
      </c>
      <c r="BD21">
        <v>0</v>
      </c>
      <c r="BE21">
        <v>1</v>
      </c>
    </row>
    <row r="22" spans="1:57" x14ac:dyDescent="0.3">
      <c r="A22" s="211">
        <v>46260</v>
      </c>
      <c r="B22" s="216" t="s">
        <v>142</v>
      </c>
      <c r="C22" s="216" t="s">
        <v>348</v>
      </c>
      <c r="D22" s="216" t="s">
        <v>48</v>
      </c>
      <c r="E22" s="216" t="s">
        <v>68</v>
      </c>
      <c r="F22" s="216" t="s">
        <v>310</v>
      </c>
      <c r="G22" s="216" t="s">
        <v>840</v>
      </c>
      <c r="H22" s="216" t="s">
        <v>1458</v>
      </c>
      <c r="I22" s="216" t="s">
        <v>408</v>
      </c>
      <c r="J22">
        <v>8</v>
      </c>
      <c r="K22">
        <v>8</v>
      </c>
      <c r="L22" s="216" t="s">
        <v>841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6"/>
      <c r="S22" s="216" t="s">
        <v>361</v>
      </c>
      <c r="T22" s="216" t="s">
        <v>1478</v>
      </c>
      <c r="U22" s="216"/>
      <c r="V22" s="216" t="s">
        <v>361</v>
      </c>
      <c r="W22">
        <v>109</v>
      </c>
      <c r="X22" s="216" t="s">
        <v>374</v>
      </c>
      <c r="Y22" s="216" t="s">
        <v>239</v>
      </c>
      <c r="Z22" t="s">
        <v>1429</v>
      </c>
      <c r="AB22" s="216" t="s">
        <v>351</v>
      </c>
      <c r="AC22" t="s">
        <v>351</v>
      </c>
      <c r="AD22" s="216" t="s">
        <v>374</v>
      </c>
      <c r="AE22" s="216" t="s">
        <v>239</v>
      </c>
      <c r="AF22" t="s">
        <v>1479</v>
      </c>
      <c r="AG22" t="s">
        <v>249</v>
      </c>
      <c r="AH22">
        <v>1</v>
      </c>
      <c r="AI22" s="216" t="s">
        <v>250</v>
      </c>
      <c r="AJ22" s="216" t="s">
        <v>248</v>
      </c>
      <c r="AK22" t="s">
        <v>1431</v>
      </c>
      <c r="AL22" s="216" t="s">
        <v>156</v>
      </c>
      <c r="AM22" t="s">
        <v>1460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514</v>
      </c>
      <c r="AU22" t="s">
        <v>1433</v>
      </c>
      <c r="AV22" t="s">
        <v>1461</v>
      </c>
      <c r="AX22">
        <v>1</v>
      </c>
      <c r="AY22" s="216" t="s">
        <v>89</v>
      </c>
      <c r="AZ22" s="216" t="s">
        <v>90</v>
      </c>
      <c r="BA22" s="216" t="s">
        <v>217</v>
      </c>
      <c r="BB22" t="s">
        <v>1435</v>
      </c>
      <c r="BC22">
        <v>23.5</v>
      </c>
      <c r="BD22">
        <v>0</v>
      </c>
    </row>
    <row r="23" spans="1:57" x14ac:dyDescent="0.3">
      <c r="A23" s="211">
        <v>46260</v>
      </c>
      <c r="B23" s="216" t="s">
        <v>142</v>
      </c>
      <c r="C23" s="216" t="s">
        <v>348</v>
      </c>
      <c r="D23" s="216" t="s">
        <v>45</v>
      </c>
      <c r="E23" s="216" t="s">
        <v>68</v>
      </c>
      <c r="F23" s="216" t="s">
        <v>310</v>
      </c>
      <c r="G23" s="216" t="s">
        <v>842</v>
      </c>
      <c r="H23" s="216" t="s">
        <v>1480</v>
      </c>
      <c r="I23" s="216" t="s">
        <v>843</v>
      </c>
      <c r="J23">
        <v>4</v>
      </c>
      <c r="K23">
        <v>4</v>
      </c>
      <c r="L23" s="216" t="s">
        <v>844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6"/>
      <c r="S23" s="216" t="s">
        <v>361</v>
      </c>
      <c r="T23" s="216"/>
      <c r="U23" s="216" t="s">
        <v>1481</v>
      </c>
      <c r="V23" s="216" t="s">
        <v>361</v>
      </c>
      <c r="W23">
        <v>109</v>
      </c>
      <c r="X23" s="216" t="s">
        <v>374</v>
      </c>
      <c r="Y23" s="216" t="s">
        <v>239</v>
      </c>
      <c r="Z23" t="s">
        <v>1429</v>
      </c>
      <c r="AB23" s="216" t="s">
        <v>351</v>
      </c>
      <c r="AC23" t="s">
        <v>351</v>
      </c>
      <c r="AD23" s="216" t="s">
        <v>374</v>
      </c>
      <c r="AE23" s="216" t="s">
        <v>239</v>
      </c>
      <c r="AF23" t="s">
        <v>1482</v>
      </c>
      <c r="AG23" t="s">
        <v>249</v>
      </c>
      <c r="AH23">
        <v>1</v>
      </c>
      <c r="AI23" s="216" t="s">
        <v>250</v>
      </c>
      <c r="AJ23" s="216" t="s">
        <v>248</v>
      </c>
      <c r="AK23" t="s">
        <v>1431</v>
      </c>
      <c r="AL23" s="216" t="s">
        <v>156</v>
      </c>
      <c r="AM23" t="s">
        <v>1432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513</v>
      </c>
      <c r="AU23" t="s">
        <v>1433</v>
      </c>
      <c r="AV23" t="s">
        <v>1434</v>
      </c>
      <c r="AX23">
        <v>1</v>
      </c>
      <c r="AY23" s="216" t="s">
        <v>89</v>
      </c>
      <c r="AZ23" s="216" t="s">
        <v>67</v>
      </c>
      <c r="BA23" s="216" t="s">
        <v>217</v>
      </c>
      <c r="BB23" t="s">
        <v>1435</v>
      </c>
      <c r="BC23">
        <v>23.5</v>
      </c>
      <c r="BD23">
        <v>0</v>
      </c>
      <c r="BE23">
        <v>1</v>
      </c>
    </row>
    <row r="24" spans="1:57" x14ac:dyDescent="0.3">
      <c r="A24" s="211">
        <v>46260</v>
      </c>
      <c r="B24" s="216" t="s">
        <v>142</v>
      </c>
      <c r="C24" s="216" t="s">
        <v>348</v>
      </c>
      <c r="D24" s="216" t="s">
        <v>45</v>
      </c>
      <c r="E24" s="216" t="s">
        <v>68</v>
      </c>
      <c r="F24" s="216" t="s">
        <v>310</v>
      </c>
      <c r="G24" s="216" t="s">
        <v>845</v>
      </c>
      <c r="H24" s="216" t="s">
        <v>1480</v>
      </c>
      <c r="I24" s="216" t="s">
        <v>843</v>
      </c>
      <c r="J24">
        <v>7</v>
      </c>
      <c r="K24">
        <v>7</v>
      </c>
      <c r="L24" s="216" t="s">
        <v>844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6"/>
      <c r="S24" s="216" t="s">
        <v>361</v>
      </c>
      <c r="T24" s="216"/>
      <c r="U24" s="216" t="s">
        <v>1483</v>
      </c>
      <c r="V24" s="216" t="s">
        <v>361</v>
      </c>
      <c r="W24">
        <v>109</v>
      </c>
      <c r="X24" s="216" t="s">
        <v>374</v>
      </c>
      <c r="Y24" s="216" t="s">
        <v>239</v>
      </c>
      <c r="Z24" t="s">
        <v>1429</v>
      </c>
      <c r="AB24" s="216" t="s">
        <v>351</v>
      </c>
      <c r="AC24" t="s">
        <v>351</v>
      </c>
      <c r="AD24" s="216" t="s">
        <v>374</v>
      </c>
      <c r="AE24" s="216" t="s">
        <v>239</v>
      </c>
      <c r="AF24" t="s">
        <v>1484</v>
      </c>
      <c r="AG24" t="s">
        <v>249</v>
      </c>
      <c r="AH24">
        <v>1</v>
      </c>
      <c r="AI24" s="216" t="s">
        <v>250</v>
      </c>
      <c r="AJ24" s="216" t="s">
        <v>248</v>
      </c>
      <c r="AK24" t="s">
        <v>1431</v>
      </c>
      <c r="AL24" s="216" t="s">
        <v>156</v>
      </c>
      <c r="AM24" t="s">
        <v>1432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513</v>
      </c>
      <c r="AU24" t="s">
        <v>1433</v>
      </c>
      <c r="AV24" t="s">
        <v>1434</v>
      </c>
      <c r="AX24">
        <v>1</v>
      </c>
      <c r="AY24" s="216" t="s">
        <v>89</v>
      </c>
      <c r="AZ24" s="216" t="s">
        <v>67</v>
      </c>
      <c r="BA24" s="216" t="s">
        <v>217</v>
      </c>
      <c r="BB24" t="s">
        <v>1435</v>
      </c>
      <c r="BC24">
        <v>23.5</v>
      </c>
    </row>
    <row r="25" spans="1:57" x14ac:dyDescent="0.3">
      <c r="A25" s="211">
        <v>46260</v>
      </c>
      <c r="B25" s="216" t="s">
        <v>142</v>
      </c>
      <c r="C25" s="216" t="s">
        <v>348</v>
      </c>
      <c r="D25" s="216" t="s">
        <v>48</v>
      </c>
      <c r="E25" s="216" t="s">
        <v>68</v>
      </c>
      <c r="F25" s="216" t="s">
        <v>310</v>
      </c>
      <c r="G25" s="216" t="s">
        <v>846</v>
      </c>
      <c r="H25" s="216" t="s">
        <v>1462</v>
      </c>
      <c r="I25" s="216" t="s">
        <v>754</v>
      </c>
      <c r="J25">
        <v>25</v>
      </c>
      <c r="K25">
        <v>25</v>
      </c>
      <c r="L25" s="216" t="s">
        <v>847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6"/>
      <c r="S25" s="216" t="s">
        <v>361</v>
      </c>
      <c r="T25" s="216"/>
      <c r="U25" s="216"/>
      <c r="V25" s="216" t="s">
        <v>361</v>
      </c>
      <c r="W25">
        <v>109</v>
      </c>
      <c r="X25" s="216" t="s">
        <v>374</v>
      </c>
      <c r="Y25" s="216" t="s">
        <v>239</v>
      </c>
      <c r="Z25" t="s">
        <v>1429</v>
      </c>
      <c r="AB25" s="216" t="s">
        <v>351</v>
      </c>
      <c r="AC25" t="s">
        <v>351</v>
      </c>
      <c r="AD25" s="216" t="s">
        <v>374</v>
      </c>
      <c r="AE25" s="216" t="s">
        <v>239</v>
      </c>
      <c r="AF25" t="s">
        <v>1485</v>
      </c>
      <c r="AG25" t="s">
        <v>249</v>
      </c>
      <c r="AH25">
        <v>1</v>
      </c>
      <c r="AI25" s="216" t="s">
        <v>250</v>
      </c>
      <c r="AJ25" s="216" t="s">
        <v>248</v>
      </c>
      <c r="AK25" t="s">
        <v>1431</v>
      </c>
      <c r="AL25" s="216" t="s">
        <v>156</v>
      </c>
      <c r="AM25" t="s">
        <v>1460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513</v>
      </c>
      <c r="AU25" t="s">
        <v>1433</v>
      </c>
      <c r="AV25" t="s">
        <v>1461</v>
      </c>
      <c r="AX25">
        <v>2.5</v>
      </c>
      <c r="AY25" s="216" t="s">
        <v>89</v>
      </c>
      <c r="AZ25" s="216" t="s">
        <v>90</v>
      </c>
      <c r="BA25" s="216" t="s">
        <v>217</v>
      </c>
      <c r="BB25" t="s">
        <v>1435</v>
      </c>
      <c r="BC25">
        <v>23.5</v>
      </c>
      <c r="BD25">
        <v>0</v>
      </c>
    </row>
    <row r="26" spans="1:57" x14ac:dyDescent="0.3">
      <c r="A26" s="211">
        <v>46260</v>
      </c>
      <c r="B26" s="216" t="s">
        <v>142</v>
      </c>
      <c r="C26" s="216" t="s">
        <v>348</v>
      </c>
      <c r="D26" s="216" t="s">
        <v>43</v>
      </c>
      <c r="E26" s="216" t="s">
        <v>105</v>
      </c>
      <c r="F26" s="216" t="s">
        <v>310</v>
      </c>
      <c r="G26" s="216" t="s">
        <v>848</v>
      </c>
      <c r="H26" s="216" t="s">
        <v>1480</v>
      </c>
      <c r="I26" s="216" t="s">
        <v>843</v>
      </c>
      <c r="J26">
        <v>7</v>
      </c>
      <c r="K26">
        <v>7</v>
      </c>
      <c r="L26" s="216" t="s">
        <v>849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6" t="s">
        <v>320</v>
      </c>
      <c r="S26" s="216" t="s">
        <v>361</v>
      </c>
      <c r="T26" s="216" t="s">
        <v>1486</v>
      </c>
      <c r="U26" s="216"/>
      <c r="V26" s="216" t="s">
        <v>361</v>
      </c>
      <c r="W26">
        <v>109</v>
      </c>
      <c r="X26" s="216" t="s">
        <v>374</v>
      </c>
      <c r="Y26" s="216" t="s">
        <v>239</v>
      </c>
      <c r="Z26" t="s">
        <v>1429</v>
      </c>
      <c r="AB26" s="216" t="s">
        <v>351</v>
      </c>
      <c r="AC26" t="s">
        <v>351</v>
      </c>
      <c r="AD26" s="216" t="s">
        <v>374</v>
      </c>
      <c r="AE26" s="216" t="s">
        <v>239</v>
      </c>
      <c r="AF26" t="s">
        <v>1487</v>
      </c>
      <c r="AG26" t="s">
        <v>249</v>
      </c>
      <c r="AH26">
        <v>1</v>
      </c>
      <c r="AI26" s="216" t="s">
        <v>250</v>
      </c>
      <c r="AJ26" s="216" t="s">
        <v>248</v>
      </c>
      <c r="AK26" t="s">
        <v>1431</v>
      </c>
      <c r="AL26" s="216" t="s">
        <v>156</v>
      </c>
      <c r="AM26" t="s">
        <v>1488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514</v>
      </c>
      <c r="AU26" t="s">
        <v>1433</v>
      </c>
      <c r="AV26" t="s">
        <v>1489</v>
      </c>
      <c r="AX26">
        <v>1</v>
      </c>
      <c r="AY26" s="216" t="s">
        <v>89</v>
      </c>
      <c r="AZ26" s="216" t="s">
        <v>67</v>
      </c>
      <c r="BA26" s="216" t="s">
        <v>217</v>
      </c>
      <c r="BB26" t="s">
        <v>1435</v>
      </c>
      <c r="BC26">
        <v>23.5</v>
      </c>
    </row>
    <row r="27" spans="1:57" x14ac:dyDescent="0.3">
      <c r="A27" s="211">
        <v>46260</v>
      </c>
      <c r="B27" s="216" t="s">
        <v>142</v>
      </c>
      <c r="C27" s="216" t="s">
        <v>348</v>
      </c>
      <c r="D27" s="216" t="s">
        <v>48</v>
      </c>
      <c r="E27" s="216" t="s">
        <v>68</v>
      </c>
      <c r="F27" s="216" t="s">
        <v>310</v>
      </c>
      <c r="G27" s="216" t="s">
        <v>760</v>
      </c>
      <c r="H27" s="216" t="s">
        <v>1462</v>
      </c>
      <c r="I27" s="216" t="s">
        <v>754</v>
      </c>
      <c r="J27">
        <v>1</v>
      </c>
      <c r="K27">
        <v>1</v>
      </c>
      <c r="L27" s="216" t="s">
        <v>850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6"/>
      <c r="S27" s="216" t="s">
        <v>361</v>
      </c>
      <c r="T27" s="216"/>
      <c r="U27" s="216"/>
      <c r="V27" s="216" t="s">
        <v>361</v>
      </c>
      <c r="W27">
        <v>109</v>
      </c>
      <c r="X27" s="216" t="s">
        <v>374</v>
      </c>
      <c r="Y27" s="216" t="s">
        <v>239</v>
      </c>
      <c r="Z27" t="s">
        <v>1429</v>
      </c>
      <c r="AB27" s="216" t="s">
        <v>351</v>
      </c>
      <c r="AC27" t="s">
        <v>351</v>
      </c>
      <c r="AD27" s="216" t="s">
        <v>374</v>
      </c>
      <c r="AE27" s="216" t="s">
        <v>239</v>
      </c>
      <c r="AF27" t="s">
        <v>1490</v>
      </c>
      <c r="AG27" t="s">
        <v>249</v>
      </c>
      <c r="AH27">
        <v>1</v>
      </c>
      <c r="AI27" s="216" t="s">
        <v>250</v>
      </c>
      <c r="AJ27" s="216" t="s">
        <v>248</v>
      </c>
      <c r="AK27" t="s">
        <v>1431</v>
      </c>
      <c r="AL27" s="216" t="s">
        <v>156</v>
      </c>
      <c r="AM27" t="s">
        <v>1460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513</v>
      </c>
      <c r="AU27" t="s">
        <v>1433</v>
      </c>
      <c r="AV27" t="s">
        <v>1461</v>
      </c>
      <c r="AX27">
        <v>1</v>
      </c>
      <c r="AY27" s="216" t="s">
        <v>89</v>
      </c>
      <c r="AZ27" s="216" t="s">
        <v>90</v>
      </c>
      <c r="BA27" s="216" t="s">
        <v>217</v>
      </c>
      <c r="BB27" t="s">
        <v>1435</v>
      </c>
      <c r="BC27">
        <v>23.5</v>
      </c>
      <c r="BD27">
        <v>0</v>
      </c>
      <c r="BE27">
        <v>1</v>
      </c>
    </row>
    <row r="28" spans="1:57" x14ac:dyDescent="0.3">
      <c r="A28" s="211">
        <v>46260</v>
      </c>
      <c r="B28" s="216" t="s">
        <v>142</v>
      </c>
      <c r="C28" s="216" t="s">
        <v>348</v>
      </c>
      <c r="D28" s="216" t="s">
        <v>48</v>
      </c>
      <c r="E28" s="216" t="s">
        <v>68</v>
      </c>
      <c r="F28" s="216" t="s">
        <v>310</v>
      </c>
      <c r="G28" s="216" t="s">
        <v>829</v>
      </c>
      <c r="H28" s="216" t="s">
        <v>1462</v>
      </c>
      <c r="I28" s="216" t="s">
        <v>754</v>
      </c>
      <c r="J28">
        <v>1</v>
      </c>
      <c r="K28">
        <v>1</v>
      </c>
      <c r="L28" s="216" t="s">
        <v>851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6"/>
      <c r="S28" s="216" t="s">
        <v>361</v>
      </c>
      <c r="T28" s="216"/>
      <c r="U28" s="216"/>
      <c r="V28" s="216" t="s">
        <v>361</v>
      </c>
      <c r="W28">
        <v>109</v>
      </c>
      <c r="X28" s="216" t="s">
        <v>374</v>
      </c>
      <c r="Y28" s="216" t="s">
        <v>239</v>
      </c>
      <c r="Z28" t="s">
        <v>1429</v>
      </c>
      <c r="AB28" s="216" t="s">
        <v>351</v>
      </c>
      <c r="AC28" t="s">
        <v>351</v>
      </c>
      <c r="AD28" s="216" t="s">
        <v>374</v>
      </c>
      <c r="AE28" s="216" t="s">
        <v>239</v>
      </c>
      <c r="AF28" t="s">
        <v>1491</v>
      </c>
      <c r="AG28" t="s">
        <v>249</v>
      </c>
      <c r="AH28">
        <v>1</v>
      </c>
      <c r="AI28" s="216" t="s">
        <v>250</v>
      </c>
      <c r="AJ28" s="216" t="s">
        <v>248</v>
      </c>
      <c r="AK28" t="s">
        <v>1431</v>
      </c>
      <c r="AL28" s="216" t="s">
        <v>156</v>
      </c>
      <c r="AM28" t="s">
        <v>1460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513</v>
      </c>
      <c r="AU28" t="s">
        <v>1433</v>
      </c>
      <c r="AV28" t="s">
        <v>1461</v>
      </c>
      <c r="AX28">
        <v>1</v>
      </c>
      <c r="AY28" s="216" t="s">
        <v>89</v>
      </c>
      <c r="AZ28" s="216" t="s">
        <v>90</v>
      </c>
      <c r="BA28" s="216" t="s">
        <v>217</v>
      </c>
      <c r="BB28" t="s">
        <v>1435</v>
      </c>
      <c r="BC28">
        <v>23.5</v>
      </c>
      <c r="BD28">
        <v>0</v>
      </c>
      <c r="BE28">
        <v>1</v>
      </c>
    </row>
    <row r="29" spans="1:57" x14ac:dyDescent="0.3">
      <c r="A29" s="211">
        <v>46260</v>
      </c>
      <c r="B29" s="216" t="s">
        <v>142</v>
      </c>
      <c r="C29" s="216" t="s">
        <v>348</v>
      </c>
      <c r="D29" s="216" t="s">
        <v>48</v>
      </c>
      <c r="E29" s="216" t="s">
        <v>68</v>
      </c>
      <c r="F29" s="216" t="s">
        <v>310</v>
      </c>
      <c r="G29" s="216" t="s">
        <v>825</v>
      </c>
      <c r="H29" s="216" t="s">
        <v>1458</v>
      </c>
      <c r="I29" s="216" t="s">
        <v>408</v>
      </c>
      <c r="J29">
        <v>14</v>
      </c>
      <c r="K29">
        <v>14</v>
      </c>
      <c r="L29" s="216" t="s">
        <v>852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6"/>
      <c r="S29" s="216" t="s">
        <v>361</v>
      </c>
      <c r="T29" s="216"/>
      <c r="U29" s="216"/>
      <c r="V29" s="216" t="s">
        <v>361</v>
      </c>
      <c r="W29">
        <v>109</v>
      </c>
      <c r="X29" s="216" t="s">
        <v>374</v>
      </c>
      <c r="Y29" s="216" t="s">
        <v>239</v>
      </c>
      <c r="Z29" t="s">
        <v>1429</v>
      </c>
      <c r="AB29" s="216" t="s">
        <v>351</v>
      </c>
      <c r="AC29" t="s">
        <v>351</v>
      </c>
      <c r="AD29" s="216" t="s">
        <v>374</v>
      </c>
      <c r="AE29" s="216" t="s">
        <v>239</v>
      </c>
      <c r="AF29" t="s">
        <v>1492</v>
      </c>
      <c r="AG29" t="s">
        <v>249</v>
      </c>
      <c r="AH29">
        <v>1</v>
      </c>
      <c r="AI29" s="216" t="s">
        <v>250</v>
      </c>
      <c r="AJ29" s="216" t="s">
        <v>248</v>
      </c>
      <c r="AK29" t="s">
        <v>1431</v>
      </c>
      <c r="AL29" s="216" t="s">
        <v>156</v>
      </c>
      <c r="AM29" t="s">
        <v>1460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1493</v>
      </c>
      <c r="AV29" t="s">
        <v>1461</v>
      </c>
      <c r="AX29">
        <v>1.4</v>
      </c>
      <c r="AY29" s="216" t="s">
        <v>89</v>
      </c>
      <c r="AZ29" s="216" t="s">
        <v>90</v>
      </c>
      <c r="BA29" s="216" t="s">
        <v>217</v>
      </c>
      <c r="BB29" t="s">
        <v>1435</v>
      </c>
      <c r="BC29">
        <v>23.5</v>
      </c>
      <c r="BD29">
        <v>0</v>
      </c>
    </row>
    <row r="30" spans="1:57" x14ac:dyDescent="0.3">
      <c r="A30" s="211">
        <v>46260</v>
      </c>
      <c r="B30" s="216" t="s">
        <v>142</v>
      </c>
      <c r="C30" s="216" t="s">
        <v>348</v>
      </c>
      <c r="D30" s="216" t="s">
        <v>48</v>
      </c>
      <c r="E30" s="216" t="s">
        <v>68</v>
      </c>
      <c r="F30" s="216" t="s">
        <v>310</v>
      </c>
      <c r="G30" s="216" t="s">
        <v>829</v>
      </c>
      <c r="H30" s="216" t="s">
        <v>1462</v>
      </c>
      <c r="I30" s="216" t="s">
        <v>754</v>
      </c>
      <c r="J30">
        <v>3</v>
      </c>
      <c r="K30">
        <v>3</v>
      </c>
      <c r="L30" s="216" t="s">
        <v>853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6"/>
      <c r="S30" s="216" t="s">
        <v>361</v>
      </c>
      <c r="T30" s="216"/>
      <c r="U30" s="216"/>
      <c r="V30" s="216" t="s">
        <v>361</v>
      </c>
      <c r="W30">
        <v>109</v>
      </c>
      <c r="X30" s="216" t="s">
        <v>374</v>
      </c>
      <c r="Y30" s="216" t="s">
        <v>239</v>
      </c>
      <c r="Z30" t="s">
        <v>1429</v>
      </c>
      <c r="AB30" s="216" t="s">
        <v>351</v>
      </c>
      <c r="AC30" t="s">
        <v>351</v>
      </c>
      <c r="AD30" s="216" t="s">
        <v>374</v>
      </c>
      <c r="AE30" s="216" t="s">
        <v>239</v>
      </c>
      <c r="AF30" t="s">
        <v>1494</v>
      </c>
      <c r="AG30" t="s">
        <v>249</v>
      </c>
      <c r="AH30">
        <v>1</v>
      </c>
      <c r="AI30" s="216" t="s">
        <v>250</v>
      </c>
      <c r="AJ30" s="216" t="s">
        <v>248</v>
      </c>
      <c r="AK30" t="s">
        <v>1431</v>
      </c>
      <c r="AL30" s="216" t="s">
        <v>156</v>
      </c>
      <c r="AM30" t="s">
        <v>1460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513</v>
      </c>
      <c r="AU30" t="s">
        <v>1433</v>
      </c>
      <c r="AV30" t="s">
        <v>1461</v>
      </c>
      <c r="AX30">
        <v>1</v>
      </c>
      <c r="AY30" s="216" t="s">
        <v>89</v>
      </c>
      <c r="AZ30" s="216" t="s">
        <v>90</v>
      </c>
      <c r="BA30" s="216" t="s">
        <v>217</v>
      </c>
      <c r="BB30" t="s">
        <v>1435</v>
      </c>
      <c r="BC30">
        <v>23.5</v>
      </c>
      <c r="BE30">
        <v>1</v>
      </c>
    </row>
    <row r="31" spans="1:57" x14ac:dyDescent="0.3">
      <c r="A31" s="211">
        <v>46260</v>
      </c>
      <c r="B31" s="216" t="s">
        <v>142</v>
      </c>
      <c r="C31" s="216" t="s">
        <v>348</v>
      </c>
      <c r="D31" s="216" t="s">
        <v>43</v>
      </c>
      <c r="E31" s="216" t="s">
        <v>105</v>
      </c>
      <c r="F31" s="216" t="s">
        <v>310</v>
      </c>
      <c r="G31" s="216" t="s">
        <v>854</v>
      </c>
      <c r="H31" s="216" t="s">
        <v>1458</v>
      </c>
      <c r="I31" s="216" t="s">
        <v>408</v>
      </c>
      <c r="J31">
        <v>16</v>
      </c>
      <c r="K31">
        <v>16</v>
      </c>
      <c r="L31" s="216" t="s">
        <v>855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6"/>
      <c r="S31" s="216" t="s">
        <v>361</v>
      </c>
      <c r="T31" s="216" t="s">
        <v>1495</v>
      </c>
      <c r="U31" s="216"/>
      <c r="V31" s="216" t="s">
        <v>361</v>
      </c>
      <c r="W31">
        <v>109</v>
      </c>
      <c r="X31" s="216" t="s">
        <v>374</v>
      </c>
      <c r="Y31" s="216" t="s">
        <v>239</v>
      </c>
      <c r="Z31" t="s">
        <v>1429</v>
      </c>
      <c r="AB31" s="216" t="s">
        <v>351</v>
      </c>
      <c r="AC31" t="s">
        <v>351</v>
      </c>
      <c r="AD31" s="216" t="s">
        <v>374</v>
      </c>
      <c r="AE31" s="216" t="s">
        <v>239</v>
      </c>
      <c r="AF31" t="s">
        <v>1496</v>
      </c>
      <c r="AG31" t="s">
        <v>249</v>
      </c>
      <c r="AH31">
        <v>1</v>
      </c>
      <c r="AI31" s="216" t="s">
        <v>250</v>
      </c>
      <c r="AJ31" s="216" t="s">
        <v>248</v>
      </c>
      <c r="AK31" t="s">
        <v>1431</v>
      </c>
      <c r="AL31" s="216" t="s">
        <v>156</v>
      </c>
      <c r="AM31" t="s">
        <v>1488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514</v>
      </c>
      <c r="AU31" t="s">
        <v>1433</v>
      </c>
      <c r="AV31" t="s">
        <v>1489</v>
      </c>
      <c r="AX31">
        <v>1.6</v>
      </c>
      <c r="AY31" s="216" t="s">
        <v>89</v>
      </c>
      <c r="AZ31" s="216" t="s">
        <v>67</v>
      </c>
      <c r="BA31" s="216" t="s">
        <v>217</v>
      </c>
      <c r="BB31" t="s">
        <v>1435</v>
      </c>
      <c r="BC31">
        <v>23.5</v>
      </c>
    </row>
    <row r="32" spans="1:57" x14ac:dyDescent="0.3">
      <c r="A32" s="211">
        <v>46260</v>
      </c>
      <c r="B32" s="216" t="s">
        <v>142</v>
      </c>
      <c r="C32" s="216" t="s">
        <v>348</v>
      </c>
      <c r="D32" s="216" t="s">
        <v>48</v>
      </c>
      <c r="E32" s="216" t="s">
        <v>68</v>
      </c>
      <c r="F32" s="216" t="s">
        <v>310</v>
      </c>
      <c r="G32" s="216" t="s">
        <v>840</v>
      </c>
      <c r="H32" s="216" t="s">
        <v>1458</v>
      </c>
      <c r="I32" s="216" t="s">
        <v>408</v>
      </c>
      <c r="J32">
        <v>2</v>
      </c>
      <c r="K32">
        <v>2</v>
      </c>
      <c r="L32" s="216" t="s">
        <v>856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6"/>
      <c r="S32" s="216" t="s">
        <v>361</v>
      </c>
      <c r="T32" s="216" t="s">
        <v>1497</v>
      </c>
      <c r="U32" s="216"/>
      <c r="V32" s="216" t="s">
        <v>361</v>
      </c>
      <c r="W32">
        <v>109</v>
      </c>
      <c r="X32" s="216" t="s">
        <v>374</v>
      </c>
      <c r="Y32" s="216" t="s">
        <v>239</v>
      </c>
      <c r="Z32" t="s">
        <v>1429</v>
      </c>
      <c r="AB32" s="216" t="s">
        <v>351</v>
      </c>
      <c r="AC32" t="s">
        <v>351</v>
      </c>
      <c r="AD32" s="216" t="s">
        <v>374</v>
      </c>
      <c r="AE32" s="216" t="s">
        <v>239</v>
      </c>
      <c r="AF32" t="s">
        <v>1498</v>
      </c>
      <c r="AG32" t="s">
        <v>249</v>
      </c>
      <c r="AH32">
        <v>1</v>
      </c>
      <c r="AI32" s="216" t="s">
        <v>250</v>
      </c>
      <c r="AJ32" s="216" t="s">
        <v>248</v>
      </c>
      <c r="AK32" t="s">
        <v>1431</v>
      </c>
      <c r="AL32" s="216" t="s">
        <v>156</v>
      </c>
      <c r="AM32" t="s">
        <v>1460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513</v>
      </c>
      <c r="AU32" t="s">
        <v>1433</v>
      </c>
      <c r="AV32" t="s">
        <v>1461</v>
      </c>
      <c r="AX32">
        <v>1</v>
      </c>
      <c r="AY32" s="216" t="s">
        <v>89</v>
      </c>
      <c r="AZ32" s="216" t="s">
        <v>90</v>
      </c>
      <c r="BA32" s="216" t="s">
        <v>217</v>
      </c>
      <c r="BB32" t="s">
        <v>1435</v>
      </c>
      <c r="BC32">
        <v>23.5</v>
      </c>
      <c r="BD32">
        <v>0</v>
      </c>
      <c r="BE32">
        <v>1</v>
      </c>
    </row>
    <row r="33" spans="1:57" x14ac:dyDescent="0.3">
      <c r="A33" s="211">
        <v>46260</v>
      </c>
      <c r="B33" s="216" t="s">
        <v>142</v>
      </c>
      <c r="C33" s="216" t="s">
        <v>348</v>
      </c>
      <c r="D33" s="216" t="s">
        <v>45</v>
      </c>
      <c r="E33" s="216" t="s">
        <v>68</v>
      </c>
      <c r="F33" s="216" t="s">
        <v>310</v>
      </c>
      <c r="G33" s="216" t="s">
        <v>857</v>
      </c>
      <c r="H33" s="216" t="s">
        <v>1499</v>
      </c>
      <c r="I33" s="216" t="s">
        <v>404</v>
      </c>
      <c r="J33">
        <v>3</v>
      </c>
      <c r="K33">
        <v>3</v>
      </c>
      <c r="L33" s="216" t="s">
        <v>858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6"/>
      <c r="S33" s="216" t="s">
        <v>359</v>
      </c>
      <c r="T33" s="216"/>
      <c r="U33" s="216" t="s">
        <v>1500</v>
      </c>
      <c r="V33" s="216" t="s">
        <v>359</v>
      </c>
      <c r="W33">
        <v>50</v>
      </c>
      <c r="X33" s="216" t="s">
        <v>374</v>
      </c>
      <c r="Y33" s="216" t="s">
        <v>239</v>
      </c>
      <c r="Z33" t="s">
        <v>1429</v>
      </c>
      <c r="AB33" s="216" t="s">
        <v>351</v>
      </c>
      <c r="AC33" t="s">
        <v>351</v>
      </c>
      <c r="AD33" s="216" t="s">
        <v>374</v>
      </c>
      <c r="AE33" s="216" t="s">
        <v>239</v>
      </c>
      <c r="AF33" t="s">
        <v>1501</v>
      </c>
      <c r="AG33" t="s">
        <v>249</v>
      </c>
      <c r="AH33">
        <v>1</v>
      </c>
      <c r="AI33" s="216" t="s">
        <v>250</v>
      </c>
      <c r="AJ33" s="216" t="s">
        <v>248</v>
      </c>
      <c r="AK33" t="s">
        <v>1431</v>
      </c>
      <c r="AL33" s="216" t="s">
        <v>156</v>
      </c>
      <c r="AM33" t="s">
        <v>1432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513</v>
      </c>
      <c r="AU33" t="s">
        <v>1433</v>
      </c>
      <c r="AV33" t="s">
        <v>1434</v>
      </c>
      <c r="AX33">
        <v>1</v>
      </c>
      <c r="AY33" s="216" t="s">
        <v>89</v>
      </c>
      <c r="AZ33" s="216" t="s">
        <v>67</v>
      </c>
      <c r="BA33" s="216" t="s">
        <v>217</v>
      </c>
      <c r="BB33" t="s">
        <v>1502</v>
      </c>
      <c r="BC33">
        <v>16.3</v>
      </c>
      <c r="BD33">
        <v>0</v>
      </c>
      <c r="BE33">
        <v>1</v>
      </c>
    </row>
    <row r="34" spans="1:57" x14ac:dyDescent="0.3">
      <c r="A34" s="211">
        <v>46260</v>
      </c>
      <c r="B34" s="216" t="s">
        <v>142</v>
      </c>
      <c r="C34" s="216" t="s">
        <v>348</v>
      </c>
      <c r="D34" s="216" t="s">
        <v>45</v>
      </c>
      <c r="E34" s="216" t="s">
        <v>68</v>
      </c>
      <c r="F34" s="216" t="s">
        <v>310</v>
      </c>
      <c r="G34" s="216" t="s">
        <v>859</v>
      </c>
      <c r="H34" s="216" t="s">
        <v>1499</v>
      </c>
      <c r="I34" s="216" t="s">
        <v>404</v>
      </c>
      <c r="J34">
        <v>5</v>
      </c>
      <c r="K34">
        <v>5</v>
      </c>
      <c r="L34" s="216" t="s">
        <v>858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6"/>
      <c r="S34" s="216" t="s">
        <v>359</v>
      </c>
      <c r="T34" s="216"/>
      <c r="U34" s="216" t="s">
        <v>1503</v>
      </c>
      <c r="V34" s="216" t="s">
        <v>359</v>
      </c>
      <c r="W34">
        <v>50</v>
      </c>
      <c r="X34" s="216" t="s">
        <v>374</v>
      </c>
      <c r="Y34" s="216" t="s">
        <v>239</v>
      </c>
      <c r="Z34" t="s">
        <v>1429</v>
      </c>
      <c r="AB34" s="216" t="s">
        <v>351</v>
      </c>
      <c r="AC34" t="s">
        <v>351</v>
      </c>
      <c r="AD34" s="216" t="s">
        <v>374</v>
      </c>
      <c r="AE34" s="216" t="s">
        <v>239</v>
      </c>
      <c r="AF34" t="s">
        <v>1504</v>
      </c>
      <c r="AG34" t="s">
        <v>249</v>
      </c>
      <c r="AH34">
        <v>1</v>
      </c>
      <c r="AI34" s="216" t="s">
        <v>250</v>
      </c>
      <c r="AJ34" s="216" t="s">
        <v>248</v>
      </c>
      <c r="AK34" t="s">
        <v>1431</v>
      </c>
      <c r="AL34" s="216" t="s">
        <v>156</v>
      </c>
      <c r="AM34" t="s">
        <v>1432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513</v>
      </c>
      <c r="AU34" t="s">
        <v>1433</v>
      </c>
      <c r="AV34" t="s">
        <v>1434</v>
      </c>
      <c r="AX34">
        <v>1</v>
      </c>
      <c r="AY34" s="216" t="s">
        <v>89</v>
      </c>
      <c r="AZ34" s="216" t="s">
        <v>67</v>
      </c>
      <c r="BA34" s="216" t="s">
        <v>217</v>
      </c>
      <c r="BB34" t="s">
        <v>1502</v>
      </c>
      <c r="BC34">
        <v>16.3</v>
      </c>
    </row>
    <row r="35" spans="1:57" x14ac:dyDescent="0.3">
      <c r="A35" s="211">
        <v>46260</v>
      </c>
      <c r="B35" s="216" t="s">
        <v>142</v>
      </c>
      <c r="C35" s="216" t="s">
        <v>348</v>
      </c>
      <c r="D35" s="216" t="s">
        <v>48</v>
      </c>
      <c r="E35" s="216" t="s">
        <v>68</v>
      </c>
      <c r="F35" s="216" t="s">
        <v>310</v>
      </c>
      <c r="G35" s="216" t="s">
        <v>860</v>
      </c>
      <c r="H35" s="216" t="s">
        <v>1505</v>
      </c>
      <c r="I35" s="216" t="s">
        <v>407</v>
      </c>
      <c r="J35">
        <v>1</v>
      </c>
      <c r="K35">
        <v>1</v>
      </c>
      <c r="L35" s="216" t="s">
        <v>861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6"/>
      <c r="S35" s="216" t="s">
        <v>359</v>
      </c>
      <c r="T35" s="216"/>
      <c r="U35" s="216" t="s">
        <v>1506</v>
      </c>
      <c r="V35" s="216" t="s">
        <v>359</v>
      </c>
      <c r="W35">
        <v>50</v>
      </c>
      <c r="X35" s="216" t="s">
        <v>374</v>
      </c>
      <c r="Y35" s="216" t="s">
        <v>239</v>
      </c>
      <c r="Z35" t="s">
        <v>1429</v>
      </c>
      <c r="AB35" s="216" t="s">
        <v>351</v>
      </c>
      <c r="AC35" t="s">
        <v>351</v>
      </c>
      <c r="AD35" s="216" t="s">
        <v>374</v>
      </c>
      <c r="AE35" s="216" t="s">
        <v>239</v>
      </c>
      <c r="AF35" t="s">
        <v>1507</v>
      </c>
      <c r="AG35" t="s">
        <v>249</v>
      </c>
      <c r="AH35">
        <v>1</v>
      </c>
      <c r="AI35" s="216" t="s">
        <v>250</v>
      </c>
      <c r="AJ35" s="216" t="s">
        <v>248</v>
      </c>
      <c r="AK35" t="s">
        <v>1431</v>
      </c>
      <c r="AL35" s="216" t="s">
        <v>156</v>
      </c>
      <c r="AM35" t="s">
        <v>1460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514</v>
      </c>
      <c r="AU35" t="s">
        <v>1433</v>
      </c>
      <c r="AV35" t="s">
        <v>1461</v>
      </c>
      <c r="AX35">
        <v>1</v>
      </c>
      <c r="AY35" s="216" t="s">
        <v>89</v>
      </c>
      <c r="AZ35" s="216" t="s">
        <v>90</v>
      </c>
      <c r="BA35" s="216" t="s">
        <v>217</v>
      </c>
      <c r="BB35" t="s">
        <v>1502</v>
      </c>
      <c r="BC35">
        <v>16.3</v>
      </c>
    </row>
    <row r="36" spans="1:57" x14ac:dyDescent="0.3">
      <c r="A36" s="211">
        <v>46260</v>
      </c>
      <c r="B36" s="216" t="s">
        <v>142</v>
      </c>
      <c r="C36" s="216" t="s">
        <v>348</v>
      </c>
      <c r="D36" s="216" t="s">
        <v>45</v>
      </c>
      <c r="E36" s="216" t="s">
        <v>68</v>
      </c>
      <c r="F36" s="216" t="s">
        <v>310</v>
      </c>
      <c r="G36" s="216" t="s">
        <v>862</v>
      </c>
      <c r="H36" s="216" t="s">
        <v>1499</v>
      </c>
      <c r="I36" s="216" t="s">
        <v>404</v>
      </c>
      <c r="J36">
        <v>3</v>
      </c>
      <c r="K36">
        <v>3</v>
      </c>
      <c r="L36" s="216" t="s">
        <v>863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6"/>
      <c r="S36" s="216" t="s">
        <v>359</v>
      </c>
      <c r="T36" s="216"/>
      <c r="U36" s="216" t="s">
        <v>1508</v>
      </c>
      <c r="V36" s="216" t="s">
        <v>359</v>
      </c>
      <c r="W36">
        <v>50</v>
      </c>
      <c r="X36" s="216" t="s">
        <v>374</v>
      </c>
      <c r="Y36" s="216" t="s">
        <v>239</v>
      </c>
      <c r="Z36" t="s">
        <v>1429</v>
      </c>
      <c r="AB36" s="216" t="s">
        <v>351</v>
      </c>
      <c r="AC36" t="s">
        <v>351</v>
      </c>
      <c r="AD36" s="216" t="s">
        <v>374</v>
      </c>
      <c r="AE36" s="216" t="s">
        <v>239</v>
      </c>
      <c r="AF36" t="s">
        <v>1509</v>
      </c>
      <c r="AG36" t="s">
        <v>249</v>
      </c>
      <c r="AH36">
        <v>1</v>
      </c>
      <c r="AI36" s="216" t="s">
        <v>250</v>
      </c>
      <c r="AJ36" s="216" t="s">
        <v>248</v>
      </c>
      <c r="AK36" t="s">
        <v>1431</v>
      </c>
      <c r="AL36" s="216" t="s">
        <v>156</v>
      </c>
      <c r="AM36" t="s">
        <v>1432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513</v>
      </c>
      <c r="AU36" t="s">
        <v>1433</v>
      </c>
      <c r="AV36" t="s">
        <v>1434</v>
      </c>
      <c r="AX36">
        <v>1</v>
      </c>
      <c r="AY36" s="216" t="s">
        <v>89</v>
      </c>
      <c r="AZ36" s="216" t="s">
        <v>67</v>
      </c>
      <c r="BA36" s="216" t="s">
        <v>217</v>
      </c>
      <c r="BB36" t="s">
        <v>1502</v>
      </c>
      <c r="BC36">
        <v>16.3</v>
      </c>
      <c r="BD36">
        <v>0</v>
      </c>
      <c r="BE36">
        <v>1</v>
      </c>
    </row>
    <row r="37" spans="1:57" x14ac:dyDescent="0.3">
      <c r="A37" s="211">
        <v>46260</v>
      </c>
      <c r="B37" s="216" t="s">
        <v>142</v>
      </c>
      <c r="C37" s="216" t="s">
        <v>348</v>
      </c>
      <c r="D37" s="216" t="s">
        <v>45</v>
      </c>
      <c r="E37" s="216" t="s">
        <v>68</v>
      </c>
      <c r="F37" s="216" t="s">
        <v>310</v>
      </c>
      <c r="G37" s="216" t="s">
        <v>864</v>
      </c>
      <c r="H37" s="216" t="s">
        <v>1499</v>
      </c>
      <c r="I37" s="216" t="s">
        <v>404</v>
      </c>
      <c r="J37">
        <v>3</v>
      </c>
      <c r="K37">
        <v>3</v>
      </c>
      <c r="L37" s="216" t="s">
        <v>863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6"/>
      <c r="S37" s="216" t="s">
        <v>359</v>
      </c>
      <c r="T37" s="216"/>
      <c r="U37" s="216" t="s">
        <v>1510</v>
      </c>
      <c r="V37" s="216" t="s">
        <v>359</v>
      </c>
      <c r="W37">
        <v>50</v>
      </c>
      <c r="X37" s="216" t="s">
        <v>374</v>
      </c>
      <c r="Y37" s="216" t="s">
        <v>239</v>
      </c>
      <c r="Z37" t="s">
        <v>1429</v>
      </c>
      <c r="AB37" s="216" t="s">
        <v>351</v>
      </c>
      <c r="AC37" t="s">
        <v>351</v>
      </c>
      <c r="AD37" s="216" t="s">
        <v>374</v>
      </c>
      <c r="AE37" s="216" t="s">
        <v>239</v>
      </c>
      <c r="AF37" t="s">
        <v>1511</v>
      </c>
      <c r="AG37" t="s">
        <v>249</v>
      </c>
      <c r="AH37">
        <v>1</v>
      </c>
      <c r="AI37" s="216" t="s">
        <v>250</v>
      </c>
      <c r="AJ37" s="216" t="s">
        <v>248</v>
      </c>
      <c r="AK37" t="s">
        <v>1431</v>
      </c>
      <c r="AL37" s="216" t="s">
        <v>156</v>
      </c>
      <c r="AM37" t="s">
        <v>1432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513</v>
      </c>
      <c r="AU37" t="s">
        <v>1433</v>
      </c>
      <c r="AV37" t="s">
        <v>1434</v>
      </c>
      <c r="AX37">
        <v>1</v>
      </c>
      <c r="AY37" s="216" t="s">
        <v>89</v>
      </c>
      <c r="AZ37" s="216" t="s">
        <v>67</v>
      </c>
      <c r="BA37" s="216" t="s">
        <v>217</v>
      </c>
      <c r="BB37" t="s">
        <v>1502</v>
      </c>
      <c r="BC37">
        <v>16.3</v>
      </c>
    </row>
    <row r="38" spans="1:57" x14ac:dyDescent="0.3">
      <c r="A38" s="211">
        <v>46260</v>
      </c>
      <c r="B38" s="216" t="s">
        <v>142</v>
      </c>
      <c r="C38" s="216" t="s">
        <v>348</v>
      </c>
      <c r="D38" s="216" t="s">
        <v>48</v>
      </c>
      <c r="E38" s="216" t="s">
        <v>68</v>
      </c>
      <c r="F38" s="216" t="s">
        <v>310</v>
      </c>
      <c r="G38" s="216" t="s">
        <v>757</v>
      </c>
      <c r="H38" s="216" t="s">
        <v>1512</v>
      </c>
      <c r="I38" s="216" t="s">
        <v>407</v>
      </c>
      <c r="J38">
        <v>3</v>
      </c>
      <c r="K38">
        <v>3</v>
      </c>
      <c r="L38" s="216" t="s">
        <v>865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6"/>
      <c r="S38" s="216" t="s">
        <v>359</v>
      </c>
      <c r="T38" s="216" t="s">
        <v>1513</v>
      </c>
      <c r="U38" s="216"/>
      <c r="V38" s="216" t="s">
        <v>359</v>
      </c>
      <c r="W38">
        <v>50</v>
      </c>
      <c r="X38" s="216" t="s">
        <v>374</v>
      </c>
      <c r="Y38" s="216" t="s">
        <v>239</v>
      </c>
      <c r="Z38" t="s">
        <v>1429</v>
      </c>
      <c r="AB38" s="216" t="s">
        <v>351</v>
      </c>
      <c r="AC38" t="s">
        <v>351</v>
      </c>
      <c r="AD38" s="216" t="s">
        <v>374</v>
      </c>
      <c r="AE38" s="216" t="s">
        <v>239</v>
      </c>
      <c r="AF38" t="s">
        <v>1514</v>
      </c>
      <c r="AG38" t="s">
        <v>249</v>
      </c>
      <c r="AH38">
        <v>1</v>
      </c>
      <c r="AI38" s="216" t="s">
        <v>250</v>
      </c>
      <c r="AJ38" s="216" t="s">
        <v>248</v>
      </c>
      <c r="AK38" t="s">
        <v>1431</v>
      </c>
      <c r="AL38" s="216" t="s">
        <v>156</v>
      </c>
      <c r="AM38" t="s">
        <v>1460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513</v>
      </c>
      <c r="AU38" t="s">
        <v>1433</v>
      </c>
      <c r="AV38" t="s">
        <v>1461</v>
      </c>
      <c r="AX38">
        <v>1</v>
      </c>
      <c r="AY38" s="216" t="s">
        <v>89</v>
      </c>
      <c r="AZ38" s="216" t="s">
        <v>90</v>
      </c>
      <c r="BA38" s="216" t="s">
        <v>217</v>
      </c>
      <c r="BB38" t="s">
        <v>1502</v>
      </c>
      <c r="BC38">
        <v>16.3</v>
      </c>
    </row>
    <row r="39" spans="1:57" x14ac:dyDescent="0.3">
      <c r="A39" s="211">
        <v>46260</v>
      </c>
      <c r="B39" s="216" t="s">
        <v>142</v>
      </c>
      <c r="C39" s="216" t="s">
        <v>348</v>
      </c>
      <c r="D39" s="216" t="s">
        <v>45</v>
      </c>
      <c r="E39" s="216" t="s">
        <v>68</v>
      </c>
      <c r="F39" s="216" t="s">
        <v>310</v>
      </c>
      <c r="G39" s="216" t="s">
        <v>866</v>
      </c>
      <c r="H39" s="216" t="s">
        <v>1515</v>
      </c>
      <c r="I39" s="216" t="s">
        <v>411</v>
      </c>
      <c r="J39">
        <v>4</v>
      </c>
      <c r="K39">
        <v>4</v>
      </c>
      <c r="L39" s="216" t="s">
        <v>867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6"/>
      <c r="S39" s="216" t="s">
        <v>359</v>
      </c>
      <c r="T39" s="216"/>
      <c r="U39" s="216" t="s">
        <v>1516</v>
      </c>
      <c r="V39" s="216" t="s">
        <v>359</v>
      </c>
      <c r="W39">
        <v>50</v>
      </c>
      <c r="X39" s="216" t="s">
        <v>374</v>
      </c>
      <c r="Y39" s="216" t="s">
        <v>239</v>
      </c>
      <c r="Z39" t="s">
        <v>1429</v>
      </c>
      <c r="AB39" s="216" t="s">
        <v>351</v>
      </c>
      <c r="AC39" t="s">
        <v>351</v>
      </c>
      <c r="AD39" s="216" t="s">
        <v>374</v>
      </c>
      <c r="AE39" s="216" t="s">
        <v>239</v>
      </c>
      <c r="AF39" t="s">
        <v>1517</v>
      </c>
      <c r="AG39" t="s">
        <v>249</v>
      </c>
      <c r="AH39">
        <v>1</v>
      </c>
      <c r="AI39" s="216" t="s">
        <v>250</v>
      </c>
      <c r="AJ39" s="216" t="s">
        <v>248</v>
      </c>
      <c r="AK39" t="s">
        <v>1431</v>
      </c>
      <c r="AL39" s="216" t="s">
        <v>156</v>
      </c>
      <c r="AM39" t="s">
        <v>1432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513</v>
      </c>
      <c r="AU39" t="s">
        <v>1433</v>
      </c>
      <c r="AV39" t="s">
        <v>1434</v>
      </c>
      <c r="AX39">
        <v>1</v>
      </c>
      <c r="AY39" s="216" t="s">
        <v>89</v>
      </c>
      <c r="AZ39" s="216" t="s">
        <v>67</v>
      </c>
      <c r="BA39" s="216" t="s">
        <v>217</v>
      </c>
      <c r="BB39" t="s">
        <v>1502</v>
      </c>
      <c r="BC39">
        <v>16.3</v>
      </c>
      <c r="BD39">
        <v>0</v>
      </c>
    </row>
    <row r="40" spans="1:57" x14ac:dyDescent="0.3">
      <c r="A40" s="211">
        <v>46260</v>
      </c>
      <c r="B40" s="216" t="s">
        <v>142</v>
      </c>
      <c r="C40" s="216" t="s">
        <v>348</v>
      </c>
      <c r="D40" s="216" t="s">
        <v>45</v>
      </c>
      <c r="E40" s="216" t="s">
        <v>68</v>
      </c>
      <c r="F40" s="216" t="s">
        <v>310</v>
      </c>
      <c r="G40" s="216" t="s">
        <v>868</v>
      </c>
      <c r="H40" s="216" t="s">
        <v>1515</v>
      </c>
      <c r="I40" s="216" t="s">
        <v>411</v>
      </c>
      <c r="J40">
        <v>7</v>
      </c>
      <c r="K40">
        <v>7</v>
      </c>
      <c r="L40" s="216" t="s">
        <v>867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6"/>
      <c r="S40" s="216" t="s">
        <v>359</v>
      </c>
      <c r="T40" s="216"/>
      <c r="U40" s="216" t="s">
        <v>1518</v>
      </c>
      <c r="V40" s="216" t="s">
        <v>359</v>
      </c>
      <c r="W40">
        <v>50</v>
      </c>
      <c r="X40" s="216" t="s">
        <v>374</v>
      </c>
      <c r="Y40" s="216" t="s">
        <v>239</v>
      </c>
      <c r="Z40" t="s">
        <v>1429</v>
      </c>
      <c r="AB40" s="216" t="s">
        <v>351</v>
      </c>
      <c r="AC40" t="s">
        <v>351</v>
      </c>
      <c r="AD40" s="216" t="s">
        <v>374</v>
      </c>
      <c r="AE40" s="216" t="s">
        <v>239</v>
      </c>
      <c r="AF40" t="s">
        <v>1519</v>
      </c>
      <c r="AG40" t="s">
        <v>249</v>
      </c>
      <c r="AH40">
        <v>1</v>
      </c>
      <c r="AI40" s="216" t="s">
        <v>250</v>
      </c>
      <c r="AJ40" s="216" t="s">
        <v>248</v>
      </c>
      <c r="AK40" t="s">
        <v>1431</v>
      </c>
      <c r="AL40" s="216" t="s">
        <v>156</v>
      </c>
      <c r="AM40" t="s">
        <v>1432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513</v>
      </c>
      <c r="AU40" t="s">
        <v>1433</v>
      </c>
      <c r="AV40" t="s">
        <v>1434</v>
      </c>
      <c r="AX40">
        <v>1</v>
      </c>
      <c r="AY40" s="216" t="s">
        <v>89</v>
      </c>
      <c r="AZ40" s="216" t="s">
        <v>67</v>
      </c>
      <c r="BA40" s="216" t="s">
        <v>217</v>
      </c>
      <c r="BB40" t="s">
        <v>1502</v>
      </c>
      <c r="BC40">
        <v>16.3</v>
      </c>
    </row>
    <row r="41" spans="1:57" x14ac:dyDescent="0.3">
      <c r="A41" s="211">
        <v>46260</v>
      </c>
      <c r="B41" s="216" t="s">
        <v>142</v>
      </c>
      <c r="C41" s="216" t="s">
        <v>348</v>
      </c>
      <c r="D41" s="216" t="s">
        <v>45</v>
      </c>
      <c r="E41" s="216" t="s">
        <v>68</v>
      </c>
      <c r="F41" s="216" t="s">
        <v>310</v>
      </c>
      <c r="G41" s="216" t="s">
        <v>869</v>
      </c>
      <c r="H41" s="216" t="s">
        <v>1515</v>
      </c>
      <c r="I41" s="216" t="s">
        <v>411</v>
      </c>
      <c r="J41">
        <v>4</v>
      </c>
      <c r="K41">
        <v>4</v>
      </c>
      <c r="L41" s="216" t="s">
        <v>867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6"/>
      <c r="S41" s="216" t="s">
        <v>359</v>
      </c>
      <c r="T41" s="216"/>
      <c r="U41" s="216" t="s">
        <v>1520</v>
      </c>
      <c r="V41" s="216" t="s">
        <v>359</v>
      </c>
      <c r="W41">
        <v>50</v>
      </c>
      <c r="X41" s="216" t="s">
        <v>374</v>
      </c>
      <c r="Y41" s="216" t="s">
        <v>239</v>
      </c>
      <c r="Z41" t="s">
        <v>1429</v>
      </c>
      <c r="AB41" s="216" t="s">
        <v>351</v>
      </c>
      <c r="AC41" t="s">
        <v>351</v>
      </c>
      <c r="AD41" s="216" t="s">
        <v>374</v>
      </c>
      <c r="AE41" s="216" t="s">
        <v>239</v>
      </c>
      <c r="AF41" t="s">
        <v>1521</v>
      </c>
      <c r="AG41" t="s">
        <v>249</v>
      </c>
      <c r="AH41">
        <v>1</v>
      </c>
      <c r="AI41" s="216" t="s">
        <v>250</v>
      </c>
      <c r="AJ41" s="216" t="s">
        <v>248</v>
      </c>
      <c r="AK41" t="s">
        <v>1431</v>
      </c>
      <c r="AL41" s="216" t="s">
        <v>156</v>
      </c>
      <c r="AM41" t="s">
        <v>1432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513</v>
      </c>
      <c r="AU41" t="s">
        <v>1433</v>
      </c>
      <c r="AV41" t="s">
        <v>1434</v>
      </c>
      <c r="AX41">
        <v>1</v>
      </c>
      <c r="AY41" s="216" t="s">
        <v>89</v>
      </c>
      <c r="AZ41" s="216" t="s">
        <v>67</v>
      </c>
      <c r="BA41" s="216" t="s">
        <v>217</v>
      </c>
      <c r="BB41" t="s">
        <v>1502</v>
      </c>
      <c r="BC41">
        <v>16.3</v>
      </c>
    </row>
    <row r="42" spans="1:57" x14ac:dyDescent="0.3">
      <c r="A42" s="211">
        <v>46260</v>
      </c>
      <c r="B42" s="216" t="s">
        <v>142</v>
      </c>
      <c r="C42" s="216" t="s">
        <v>348</v>
      </c>
      <c r="D42" s="216" t="s">
        <v>45</v>
      </c>
      <c r="E42" s="216" t="s">
        <v>68</v>
      </c>
      <c r="F42" s="216" t="s">
        <v>310</v>
      </c>
      <c r="G42" s="216" t="s">
        <v>870</v>
      </c>
      <c r="H42" s="216" t="s">
        <v>1515</v>
      </c>
      <c r="I42" s="216" t="s">
        <v>411</v>
      </c>
      <c r="J42">
        <v>3</v>
      </c>
      <c r="K42">
        <v>3</v>
      </c>
      <c r="L42" s="216" t="s">
        <v>867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6"/>
      <c r="S42" s="216" t="s">
        <v>359</v>
      </c>
      <c r="T42" s="216"/>
      <c r="U42" s="216" t="s">
        <v>1522</v>
      </c>
      <c r="V42" s="216" t="s">
        <v>359</v>
      </c>
      <c r="W42">
        <v>50</v>
      </c>
      <c r="X42" s="216" t="s">
        <v>374</v>
      </c>
      <c r="Y42" s="216" t="s">
        <v>239</v>
      </c>
      <c r="Z42" t="s">
        <v>1429</v>
      </c>
      <c r="AB42" s="216" t="s">
        <v>351</v>
      </c>
      <c r="AC42" t="s">
        <v>351</v>
      </c>
      <c r="AD42" s="216" t="s">
        <v>374</v>
      </c>
      <c r="AE42" s="216" t="s">
        <v>239</v>
      </c>
      <c r="AF42" t="s">
        <v>1523</v>
      </c>
      <c r="AG42" t="s">
        <v>249</v>
      </c>
      <c r="AH42">
        <v>1</v>
      </c>
      <c r="AI42" s="216" t="s">
        <v>250</v>
      </c>
      <c r="AJ42" s="216" t="s">
        <v>248</v>
      </c>
      <c r="AK42" t="s">
        <v>1431</v>
      </c>
      <c r="AL42" s="216" t="s">
        <v>156</v>
      </c>
      <c r="AM42" t="s">
        <v>1432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513</v>
      </c>
      <c r="AU42" t="s">
        <v>1433</v>
      </c>
      <c r="AV42" t="s">
        <v>1434</v>
      </c>
      <c r="AX42">
        <v>1</v>
      </c>
      <c r="AY42" s="216" t="s">
        <v>89</v>
      </c>
      <c r="AZ42" s="216" t="s">
        <v>67</v>
      </c>
      <c r="BA42" s="216" t="s">
        <v>217</v>
      </c>
      <c r="BB42" t="s">
        <v>1502</v>
      </c>
      <c r="BC42">
        <v>16.3</v>
      </c>
    </row>
    <row r="43" spans="1:57" x14ac:dyDescent="0.3">
      <c r="A43" s="211">
        <v>46260</v>
      </c>
      <c r="B43" s="216" t="s">
        <v>142</v>
      </c>
      <c r="C43" s="216" t="s">
        <v>348</v>
      </c>
      <c r="D43" s="216" t="s">
        <v>45</v>
      </c>
      <c r="E43" s="216" t="s">
        <v>68</v>
      </c>
      <c r="F43" s="216" t="s">
        <v>310</v>
      </c>
      <c r="G43" s="216" t="s">
        <v>871</v>
      </c>
      <c r="H43" s="216" t="s">
        <v>1515</v>
      </c>
      <c r="I43" s="216" t="s">
        <v>411</v>
      </c>
      <c r="J43">
        <v>2</v>
      </c>
      <c r="K43">
        <v>2</v>
      </c>
      <c r="L43" s="216" t="s">
        <v>867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6"/>
      <c r="S43" s="216" t="s">
        <v>359</v>
      </c>
      <c r="T43" s="216"/>
      <c r="U43" s="216" t="s">
        <v>1524</v>
      </c>
      <c r="V43" s="216" t="s">
        <v>359</v>
      </c>
      <c r="W43">
        <v>50</v>
      </c>
      <c r="X43" s="216" t="s">
        <v>374</v>
      </c>
      <c r="Y43" s="216" t="s">
        <v>239</v>
      </c>
      <c r="Z43" t="s">
        <v>1429</v>
      </c>
      <c r="AB43" s="216" t="s">
        <v>351</v>
      </c>
      <c r="AC43" t="s">
        <v>351</v>
      </c>
      <c r="AD43" s="216" t="s">
        <v>374</v>
      </c>
      <c r="AE43" s="216" t="s">
        <v>239</v>
      </c>
      <c r="AF43" t="s">
        <v>1525</v>
      </c>
      <c r="AG43" t="s">
        <v>249</v>
      </c>
      <c r="AH43">
        <v>1</v>
      </c>
      <c r="AI43" s="216" t="s">
        <v>250</v>
      </c>
      <c r="AJ43" s="216" t="s">
        <v>248</v>
      </c>
      <c r="AK43" t="s">
        <v>1431</v>
      </c>
      <c r="AL43" s="216" t="s">
        <v>156</v>
      </c>
      <c r="AM43" t="s">
        <v>1432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513</v>
      </c>
      <c r="AU43" t="s">
        <v>1433</v>
      </c>
      <c r="AV43" t="s">
        <v>1434</v>
      </c>
      <c r="AX43">
        <v>1</v>
      </c>
      <c r="AY43" s="216" t="s">
        <v>89</v>
      </c>
      <c r="AZ43" s="216" t="s">
        <v>67</v>
      </c>
      <c r="BA43" s="216" t="s">
        <v>217</v>
      </c>
      <c r="BB43" t="s">
        <v>1502</v>
      </c>
      <c r="BC43">
        <v>16.3</v>
      </c>
    </row>
    <row r="44" spans="1:57" x14ac:dyDescent="0.3">
      <c r="A44" s="211">
        <v>46260</v>
      </c>
      <c r="B44" s="216" t="s">
        <v>142</v>
      </c>
      <c r="C44" s="216" t="s">
        <v>348</v>
      </c>
      <c r="D44" s="216" t="s">
        <v>45</v>
      </c>
      <c r="E44" s="216" t="s">
        <v>68</v>
      </c>
      <c r="F44" s="216" t="s">
        <v>310</v>
      </c>
      <c r="G44" s="216" t="s">
        <v>872</v>
      </c>
      <c r="H44" s="216" t="s">
        <v>1515</v>
      </c>
      <c r="I44" s="216" t="s">
        <v>411</v>
      </c>
      <c r="J44">
        <v>11</v>
      </c>
      <c r="K44">
        <v>11</v>
      </c>
      <c r="L44" s="216" t="s">
        <v>867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6"/>
      <c r="S44" s="216" t="s">
        <v>359</v>
      </c>
      <c r="T44" s="216"/>
      <c r="U44" s="216" t="s">
        <v>1526</v>
      </c>
      <c r="V44" s="216" t="s">
        <v>359</v>
      </c>
      <c r="W44">
        <v>50</v>
      </c>
      <c r="X44" s="216" t="s">
        <v>374</v>
      </c>
      <c r="Y44" s="216" t="s">
        <v>239</v>
      </c>
      <c r="Z44" t="s">
        <v>1429</v>
      </c>
      <c r="AB44" s="216" t="s">
        <v>351</v>
      </c>
      <c r="AC44" t="s">
        <v>351</v>
      </c>
      <c r="AD44" s="216" t="s">
        <v>374</v>
      </c>
      <c r="AE44" s="216" t="s">
        <v>239</v>
      </c>
      <c r="AF44" t="s">
        <v>1527</v>
      </c>
      <c r="AG44" t="s">
        <v>249</v>
      </c>
      <c r="AH44">
        <v>1</v>
      </c>
      <c r="AI44" s="216" t="s">
        <v>250</v>
      </c>
      <c r="AJ44" s="216" t="s">
        <v>248</v>
      </c>
      <c r="AK44" t="s">
        <v>1431</v>
      </c>
      <c r="AL44" s="216" t="s">
        <v>156</v>
      </c>
      <c r="AM44" t="s">
        <v>1432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513</v>
      </c>
      <c r="AU44" t="s">
        <v>1433</v>
      </c>
      <c r="AV44" t="s">
        <v>1434</v>
      </c>
      <c r="AX44">
        <v>1.1000000000000001</v>
      </c>
      <c r="AY44" s="216" t="s">
        <v>89</v>
      </c>
      <c r="AZ44" s="216" t="s">
        <v>67</v>
      </c>
      <c r="BA44" s="216" t="s">
        <v>217</v>
      </c>
      <c r="BB44" t="s">
        <v>1502</v>
      </c>
      <c r="BC44">
        <v>16.3</v>
      </c>
    </row>
    <row r="45" spans="1:57" x14ac:dyDescent="0.3">
      <c r="A45" s="211">
        <v>46260</v>
      </c>
      <c r="B45" s="216" t="s">
        <v>142</v>
      </c>
      <c r="C45" s="216" t="s">
        <v>348</v>
      </c>
      <c r="D45" s="216" t="s">
        <v>48</v>
      </c>
      <c r="E45" s="216" t="s">
        <v>68</v>
      </c>
      <c r="F45" s="216" t="s">
        <v>310</v>
      </c>
      <c r="G45" s="216" t="s">
        <v>873</v>
      </c>
      <c r="H45" s="216" t="s">
        <v>1512</v>
      </c>
      <c r="I45" s="216" t="s">
        <v>407</v>
      </c>
      <c r="J45">
        <v>4</v>
      </c>
      <c r="K45">
        <v>4</v>
      </c>
      <c r="L45" s="216" t="s">
        <v>874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6"/>
      <c r="S45" s="216" t="s">
        <v>359</v>
      </c>
      <c r="T45" s="216"/>
      <c r="U45" s="216"/>
      <c r="V45" s="216" t="s">
        <v>359</v>
      </c>
      <c r="W45">
        <v>50</v>
      </c>
      <c r="X45" s="216" t="s">
        <v>374</v>
      </c>
      <c r="Y45" s="216" t="s">
        <v>239</v>
      </c>
      <c r="Z45" t="s">
        <v>1429</v>
      </c>
      <c r="AB45" s="216" t="s">
        <v>351</v>
      </c>
      <c r="AC45" t="s">
        <v>351</v>
      </c>
      <c r="AD45" s="216" t="s">
        <v>374</v>
      </c>
      <c r="AE45" s="216" t="s">
        <v>239</v>
      </c>
      <c r="AF45" t="s">
        <v>1528</v>
      </c>
      <c r="AG45" t="s">
        <v>249</v>
      </c>
      <c r="AH45">
        <v>1</v>
      </c>
      <c r="AI45" s="216" t="s">
        <v>250</v>
      </c>
      <c r="AJ45" s="216" t="s">
        <v>248</v>
      </c>
      <c r="AK45" t="s">
        <v>1431</v>
      </c>
      <c r="AL45" s="216" t="s">
        <v>156</v>
      </c>
      <c r="AM45" t="s">
        <v>1460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513</v>
      </c>
      <c r="AU45" t="s">
        <v>1433</v>
      </c>
      <c r="AV45" t="s">
        <v>1461</v>
      </c>
      <c r="AX45">
        <v>1</v>
      </c>
      <c r="AY45" s="216" t="s">
        <v>89</v>
      </c>
      <c r="AZ45" s="216" t="s">
        <v>90</v>
      </c>
      <c r="BA45" s="216" t="s">
        <v>217</v>
      </c>
      <c r="BB45" t="s">
        <v>1502</v>
      </c>
      <c r="BC45">
        <v>16.3</v>
      </c>
      <c r="BD45">
        <v>0</v>
      </c>
      <c r="BE45">
        <v>1</v>
      </c>
    </row>
    <row r="46" spans="1:57" x14ac:dyDescent="0.3">
      <c r="A46" s="211">
        <v>46260</v>
      </c>
      <c r="B46" s="216" t="s">
        <v>142</v>
      </c>
      <c r="C46" s="216" t="s">
        <v>348</v>
      </c>
      <c r="D46" s="216" t="s">
        <v>48</v>
      </c>
      <c r="E46" s="216" t="s">
        <v>68</v>
      </c>
      <c r="F46" s="216" t="s">
        <v>310</v>
      </c>
      <c r="G46" s="216" t="s">
        <v>875</v>
      </c>
      <c r="H46" s="216" t="s">
        <v>1512</v>
      </c>
      <c r="I46" s="216" t="s">
        <v>407</v>
      </c>
      <c r="J46">
        <v>1</v>
      </c>
      <c r="K46">
        <v>1</v>
      </c>
      <c r="L46" s="216" t="s">
        <v>876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6"/>
      <c r="S46" s="216" t="s">
        <v>359</v>
      </c>
      <c r="T46" s="216"/>
      <c r="U46" s="216"/>
      <c r="V46" s="216" t="s">
        <v>359</v>
      </c>
      <c r="W46">
        <v>50</v>
      </c>
      <c r="X46" s="216" t="s">
        <v>374</v>
      </c>
      <c r="Y46" s="216" t="s">
        <v>239</v>
      </c>
      <c r="Z46" t="s">
        <v>1429</v>
      </c>
      <c r="AB46" s="216" t="s">
        <v>351</v>
      </c>
      <c r="AC46" t="s">
        <v>351</v>
      </c>
      <c r="AD46" s="216" t="s">
        <v>374</v>
      </c>
      <c r="AE46" s="216" t="s">
        <v>239</v>
      </c>
      <c r="AF46" t="s">
        <v>1529</v>
      </c>
      <c r="AG46" t="s">
        <v>249</v>
      </c>
      <c r="AH46">
        <v>1</v>
      </c>
      <c r="AI46" s="216" t="s">
        <v>250</v>
      </c>
      <c r="AJ46" s="216" t="s">
        <v>248</v>
      </c>
      <c r="AK46" t="s">
        <v>1431</v>
      </c>
      <c r="AL46" s="216" t="s">
        <v>156</v>
      </c>
      <c r="AM46" t="s">
        <v>1460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1493</v>
      </c>
      <c r="AV46" t="s">
        <v>1461</v>
      </c>
      <c r="AX46">
        <v>1</v>
      </c>
      <c r="AY46" s="216" t="s">
        <v>89</v>
      </c>
      <c r="AZ46" s="216" t="s">
        <v>90</v>
      </c>
      <c r="BA46" s="216" t="s">
        <v>217</v>
      </c>
      <c r="BB46" t="s">
        <v>1502</v>
      </c>
      <c r="BC46">
        <v>16.3</v>
      </c>
      <c r="BD46">
        <v>0</v>
      </c>
      <c r="BE46">
        <v>1</v>
      </c>
    </row>
    <row r="47" spans="1:57" x14ac:dyDescent="0.3">
      <c r="A47" s="211">
        <v>46260</v>
      </c>
      <c r="B47" s="216" t="s">
        <v>142</v>
      </c>
      <c r="C47" s="216" t="s">
        <v>348</v>
      </c>
      <c r="D47" s="216" t="s">
        <v>48</v>
      </c>
      <c r="E47" s="216" t="s">
        <v>68</v>
      </c>
      <c r="F47" s="216" t="s">
        <v>310</v>
      </c>
      <c r="G47" s="216" t="s">
        <v>877</v>
      </c>
      <c r="H47" s="216" t="s">
        <v>1512</v>
      </c>
      <c r="I47" s="216" t="s">
        <v>407</v>
      </c>
      <c r="J47">
        <v>3</v>
      </c>
      <c r="K47">
        <v>3</v>
      </c>
      <c r="L47" s="216" t="s">
        <v>878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6"/>
      <c r="S47" s="216" t="s">
        <v>359</v>
      </c>
      <c r="T47" s="216"/>
      <c r="U47" s="216"/>
      <c r="V47" s="216" t="s">
        <v>359</v>
      </c>
      <c r="W47">
        <v>50</v>
      </c>
      <c r="X47" s="216" t="s">
        <v>374</v>
      </c>
      <c r="Y47" s="216" t="s">
        <v>239</v>
      </c>
      <c r="Z47" t="s">
        <v>1429</v>
      </c>
      <c r="AB47" s="216" t="s">
        <v>351</v>
      </c>
      <c r="AC47" t="s">
        <v>351</v>
      </c>
      <c r="AD47" s="216" t="s">
        <v>374</v>
      </c>
      <c r="AE47" s="216" t="s">
        <v>239</v>
      </c>
      <c r="AF47" t="s">
        <v>1530</v>
      </c>
      <c r="AG47" t="s">
        <v>249</v>
      </c>
      <c r="AH47">
        <v>1</v>
      </c>
      <c r="AI47" s="216" t="s">
        <v>250</v>
      </c>
      <c r="AJ47" s="216" t="s">
        <v>248</v>
      </c>
      <c r="AK47" t="s">
        <v>1431</v>
      </c>
      <c r="AL47" s="216" t="s">
        <v>156</v>
      </c>
      <c r="AM47" t="s">
        <v>1460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514</v>
      </c>
      <c r="AU47" t="s">
        <v>1433</v>
      </c>
      <c r="AV47" t="s">
        <v>1461</v>
      </c>
      <c r="AX47">
        <v>1</v>
      </c>
      <c r="AY47" s="216" t="s">
        <v>89</v>
      </c>
      <c r="AZ47" s="216" t="s">
        <v>90</v>
      </c>
      <c r="BA47" s="216" t="s">
        <v>217</v>
      </c>
      <c r="BB47" t="s">
        <v>1502</v>
      </c>
      <c r="BC47">
        <v>16.3</v>
      </c>
      <c r="BD47">
        <v>0</v>
      </c>
      <c r="BE47">
        <v>1</v>
      </c>
    </row>
    <row r="48" spans="1:57" x14ac:dyDescent="0.3">
      <c r="A48" s="211">
        <v>46260</v>
      </c>
      <c r="B48" s="216" t="s">
        <v>142</v>
      </c>
      <c r="C48" s="216" t="s">
        <v>348</v>
      </c>
      <c r="D48" s="216" t="s">
        <v>43</v>
      </c>
      <c r="E48" s="216" t="s">
        <v>105</v>
      </c>
      <c r="F48" s="216" t="s">
        <v>310</v>
      </c>
      <c r="G48" s="216" t="s">
        <v>879</v>
      </c>
      <c r="H48" s="216" t="s">
        <v>1512</v>
      </c>
      <c r="I48" s="216" t="s">
        <v>407</v>
      </c>
      <c r="J48">
        <v>1</v>
      </c>
      <c r="K48">
        <v>1</v>
      </c>
      <c r="L48" s="216" t="s">
        <v>880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6"/>
      <c r="S48" s="216" t="s">
        <v>359</v>
      </c>
      <c r="T48" s="216"/>
      <c r="U48" s="216" t="s">
        <v>1531</v>
      </c>
      <c r="V48" s="216" t="s">
        <v>359</v>
      </c>
      <c r="W48">
        <v>50</v>
      </c>
      <c r="X48" s="216" t="s">
        <v>374</v>
      </c>
      <c r="Y48" s="216" t="s">
        <v>239</v>
      </c>
      <c r="Z48" t="s">
        <v>1429</v>
      </c>
      <c r="AB48" s="216" t="s">
        <v>351</v>
      </c>
      <c r="AC48" t="s">
        <v>351</v>
      </c>
      <c r="AD48" s="216" t="s">
        <v>374</v>
      </c>
      <c r="AE48" s="216" t="s">
        <v>239</v>
      </c>
      <c r="AF48" t="s">
        <v>1532</v>
      </c>
      <c r="AG48" t="s">
        <v>249</v>
      </c>
      <c r="AH48">
        <v>1</v>
      </c>
      <c r="AI48" s="216" t="s">
        <v>250</v>
      </c>
      <c r="AJ48" s="216" t="s">
        <v>248</v>
      </c>
      <c r="AK48" t="s">
        <v>1431</v>
      </c>
      <c r="AL48" s="216" t="s">
        <v>156</v>
      </c>
      <c r="AM48" t="s">
        <v>1488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514</v>
      </c>
      <c r="AU48" t="s">
        <v>1433</v>
      </c>
      <c r="AV48" t="s">
        <v>1489</v>
      </c>
      <c r="AX48">
        <v>1</v>
      </c>
      <c r="AY48" s="216" t="s">
        <v>89</v>
      </c>
      <c r="AZ48" s="216" t="s">
        <v>67</v>
      </c>
      <c r="BA48" s="216" t="s">
        <v>217</v>
      </c>
      <c r="BB48" t="s">
        <v>1502</v>
      </c>
      <c r="BC48">
        <v>16.3</v>
      </c>
    </row>
    <row r="49" spans="1:57" x14ac:dyDescent="0.3">
      <c r="A49" s="211">
        <v>46260</v>
      </c>
      <c r="B49" s="216" t="s">
        <v>142</v>
      </c>
      <c r="C49" s="216" t="s">
        <v>348</v>
      </c>
      <c r="D49" s="216" t="s">
        <v>43</v>
      </c>
      <c r="E49" s="216" t="s">
        <v>105</v>
      </c>
      <c r="F49" s="216" t="s">
        <v>310</v>
      </c>
      <c r="G49" s="216" t="s">
        <v>879</v>
      </c>
      <c r="H49" s="216" t="s">
        <v>1512</v>
      </c>
      <c r="I49" s="216" t="s">
        <v>407</v>
      </c>
      <c r="J49">
        <v>7</v>
      </c>
      <c r="K49">
        <v>7</v>
      </c>
      <c r="L49" s="216" t="s">
        <v>881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6"/>
      <c r="S49" s="216" t="s">
        <v>359</v>
      </c>
      <c r="T49" s="216"/>
      <c r="U49" s="216"/>
      <c r="V49" s="216" t="s">
        <v>359</v>
      </c>
      <c r="W49">
        <v>50</v>
      </c>
      <c r="X49" s="216" t="s">
        <v>374</v>
      </c>
      <c r="Y49" s="216" t="s">
        <v>239</v>
      </c>
      <c r="Z49" t="s">
        <v>1429</v>
      </c>
      <c r="AB49" s="216" t="s">
        <v>351</v>
      </c>
      <c r="AC49" t="s">
        <v>351</v>
      </c>
      <c r="AD49" s="216" t="s">
        <v>374</v>
      </c>
      <c r="AE49" s="216" t="s">
        <v>239</v>
      </c>
      <c r="AF49" t="s">
        <v>1533</v>
      </c>
      <c r="AG49" t="s">
        <v>249</v>
      </c>
      <c r="AH49">
        <v>1</v>
      </c>
      <c r="AI49" s="216" t="s">
        <v>250</v>
      </c>
      <c r="AJ49" s="216" t="s">
        <v>248</v>
      </c>
      <c r="AK49" t="s">
        <v>1431</v>
      </c>
      <c r="AL49" s="216" t="s">
        <v>156</v>
      </c>
      <c r="AM49" t="s">
        <v>1488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514</v>
      </c>
      <c r="AU49" t="s">
        <v>1433</v>
      </c>
      <c r="AV49" t="s">
        <v>1489</v>
      </c>
      <c r="AX49">
        <v>1</v>
      </c>
      <c r="AY49" s="216" t="s">
        <v>89</v>
      </c>
      <c r="AZ49" s="216" t="s">
        <v>67</v>
      </c>
      <c r="BA49" s="216" t="s">
        <v>217</v>
      </c>
      <c r="BB49" t="s">
        <v>1502</v>
      </c>
      <c r="BC49">
        <v>16.3</v>
      </c>
    </row>
    <row r="50" spans="1:57" x14ac:dyDescent="0.3">
      <c r="A50" s="211">
        <v>46260</v>
      </c>
      <c r="B50" s="216" t="s">
        <v>142</v>
      </c>
      <c r="C50" s="216" t="s">
        <v>348</v>
      </c>
      <c r="D50" s="216" t="s">
        <v>48</v>
      </c>
      <c r="E50" s="216" t="s">
        <v>68</v>
      </c>
      <c r="F50" s="216" t="s">
        <v>310</v>
      </c>
      <c r="G50" s="216" t="s">
        <v>882</v>
      </c>
      <c r="H50" s="216" t="s">
        <v>1512</v>
      </c>
      <c r="I50" s="216" t="s">
        <v>407</v>
      </c>
      <c r="J50">
        <v>1</v>
      </c>
      <c r="K50">
        <v>1</v>
      </c>
      <c r="L50" s="216" t="s">
        <v>883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6"/>
      <c r="S50" s="216" t="s">
        <v>359</v>
      </c>
      <c r="T50" s="216"/>
      <c r="U50" s="216"/>
      <c r="V50" s="216" t="s">
        <v>359</v>
      </c>
      <c r="W50">
        <v>50</v>
      </c>
      <c r="X50" s="216" t="s">
        <v>374</v>
      </c>
      <c r="Y50" s="216" t="s">
        <v>239</v>
      </c>
      <c r="Z50" t="s">
        <v>1429</v>
      </c>
      <c r="AB50" s="216" t="s">
        <v>351</v>
      </c>
      <c r="AC50" t="s">
        <v>351</v>
      </c>
      <c r="AD50" s="216" t="s">
        <v>374</v>
      </c>
      <c r="AE50" s="216" t="s">
        <v>239</v>
      </c>
      <c r="AF50" t="s">
        <v>1534</v>
      </c>
      <c r="AG50" t="s">
        <v>249</v>
      </c>
      <c r="AH50">
        <v>1</v>
      </c>
      <c r="AI50" s="216" t="s">
        <v>250</v>
      </c>
      <c r="AJ50" s="216" t="s">
        <v>248</v>
      </c>
      <c r="AK50" t="s">
        <v>1431</v>
      </c>
      <c r="AL50" s="216" t="s">
        <v>156</v>
      </c>
      <c r="AM50" t="s">
        <v>1460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514</v>
      </c>
      <c r="AU50" t="s">
        <v>1433</v>
      </c>
      <c r="AV50" t="s">
        <v>1461</v>
      </c>
      <c r="AX50">
        <v>1</v>
      </c>
      <c r="AY50" s="216" t="s">
        <v>89</v>
      </c>
      <c r="AZ50" s="216" t="s">
        <v>90</v>
      </c>
      <c r="BA50" s="216" t="s">
        <v>217</v>
      </c>
      <c r="BB50" t="s">
        <v>1502</v>
      </c>
      <c r="BC50">
        <v>16.3</v>
      </c>
      <c r="BD50">
        <v>0</v>
      </c>
      <c r="BE50">
        <v>1</v>
      </c>
    </row>
    <row r="51" spans="1:57" x14ac:dyDescent="0.3">
      <c r="A51" s="211">
        <v>46260</v>
      </c>
      <c r="B51" s="216" t="s">
        <v>142</v>
      </c>
      <c r="C51" s="216" t="s">
        <v>348</v>
      </c>
      <c r="D51" s="216" t="s">
        <v>48</v>
      </c>
      <c r="E51" s="216" t="s">
        <v>68</v>
      </c>
      <c r="F51" s="216" t="s">
        <v>310</v>
      </c>
      <c r="G51" s="216" t="s">
        <v>886</v>
      </c>
      <c r="H51" s="216" t="s">
        <v>1512</v>
      </c>
      <c r="I51" s="216" t="s">
        <v>407</v>
      </c>
      <c r="J51">
        <v>1</v>
      </c>
      <c r="K51">
        <v>1</v>
      </c>
      <c r="L51" s="216" t="s">
        <v>887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6"/>
      <c r="S51" s="216" t="s">
        <v>359</v>
      </c>
      <c r="T51" s="216" t="s">
        <v>1478</v>
      </c>
      <c r="U51" s="216"/>
      <c r="V51" s="216" t="s">
        <v>359</v>
      </c>
      <c r="W51">
        <v>50</v>
      </c>
      <c r="X51" s="216" t="s">
        <v>374</v>
      </c>
      <c r="Y51" s="216" t="s">
        <v>239</v>
      </c>
      <c r="Z51" t="s">
        <v>1429</v>
      </c>
      <c r="AB51" s="216" t="s">
        <v>351</v>
      </c>
      <c r="AC51" t="s">
        <v>351</v>
      </c>
      <c r="AD51" s="216" t="s">
        <v>374</v>
      </c>
      <c r="AE51" s="216" t="s">
        <v>239</v>
      </c>
      <c r="AF51" t="s">
        <v>1535</v>
      </c>
      <c r="AG51" t="s">
        <v>249</v>
      </c>
      <c r="AH51">
        <v>1</v>
      </c>
      <c r="AI51" s="216" t="s">
        <v>250</v>
      </c>
      <c r="AJ51" s="216" t="s">
        <v>248</v>
      </c>
      <c r="AK51" t="s">
        <v>1431</v>
      </c>
      <c r="AL51" s="216" t="s">
        <v>156</v>
      </c>
      <c r="AM51" t="s">
        <v>1460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514</v>
      </c>
      <c r="AU51" t="s">
        <v>1433</v>
      </c>
      <c r="AV51" t="s">
        <v>1461</v>
      </c>
      <c r="AX51">
        <v>1</v>
      </c>
      <c r="AY51" s="216" t="s">
        <v>89</v>
      </c>
      <c r="AZ51" s="216" t="s">
        <v>90</v>
      </c>
      <c r="BA51" s="216" t="s">
        <v>217</v>
      </c>
      <c r="BB51" t="s">
        <v>1502</v>
      </c>
      <c r="BC51">
        <v>16.3</v>
      </c>
    </row>
    <row r="52" spans="1:57" x14ac:dyDescent="0.3">
      <c r="A52" s="211">
        <v>46260</v>
      </c>
      <c r="B52" s="216" t="s">
        <v>142</v>
      </c>
      <c r="C52" s="216" t="s">
        <v>348</v>
      </c>
      <c r="D52" s="216" t="s">
        <v>48</v>
      </c>
      <c r="E52" s="216" t="s">
        <v>68</v>
      </c>
      <c r="F52" s="216" t="s">
        <v>310</v>
      </c>
      <c r="G52" s="216" t="s">
        <v>888</v>
      </c>
      <c r="H52" s="216" t="s">
        <v>1512</v>
      </c>
      <c r="I52" s="216" t="s">
        <v>407</v>
      </c>
      <c r="J52">
        <v>1</v>
      </c>
      <c r="K52">
        <v>1</v>
      </c>
      <c r="L52" s="216" t="s">
        <v>889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6"/>
      <c r="S52" s="216" t="s">
        <v>359</v>
      </c>
      <c r="T52" s="216" t="s">
        <v>1478</v>
      </c>
      <c r="U52" s="216"/>
      <c r="V52" s="216" t="s">
        <v>359</v>
      </c>
      <c r="W52">
        <v>50</v>
      </c>
      <c r="X52" s="216" t="s">
        <v>374</v>
      </c>
      <c r="Y52" s="216" t="s">
        <v>239</v>
      </c>
      <c r="Z52" t="s">
        <v>1429</v>
      </c>
      <c r="AB52" s="216" t="s">
        <v>351</v>
      </c>
      <c r="AC52" t="s">
        <v>351</v>
      </c>
      <c r="AD52" s="216" t="s">
        <v>374</v>
      </c>
      <c r="AE52" s="216" t="s">
        <v>239</v>
      </c>
      <c r="AF52" t="s">
        <v>1536</v>
      </c>
      <c r="AG52" t="s">
        <v>249</v>
      </c>
      <c r="AH52">
        <v>1</v>
      </c>
      <c r="AI52" s="216" t="s">
        <v>250</v>
      </c>
      <c r="AJ52" s="216" t="s">
        <v>248</v>
      </c>
      <c r="AK52" t="s">
        <v>1431</v>
      </c>
      <c r="AL52" s="216" t="s">
        <v>156</v>
      </c>
      <c r="AM52" t="s">
        <v>1460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514</v>
      </c>
      <c r="AU52" t="s">
        <v>1433</v>
      </c>
      <c r="AV52" t="s">
        <v>1461</v>
      </c>
      <c r="AX52">
        <v>1</v>
      </c>
      <c r="AY52" s="216" t="s">
        <v>89</v>
      </c>
      <c r="AZ52" s="216" t="s">
        <v>90</v>
      </c>
      <c r="BA52" s="216" t="s">
        <v>217</v>
      </c>
      <c r="BB52" t="s">
        <v>1502</v>
      </c>
      <c r="BC52">
        <v>16.3</v>
      </c>
      <c r="BD52">
        <v>0</v>
      </c>
      <c r="BE52">
        <v>1</v>
      </c>
    </row>
    <row r="53" spans="1:57" x14ac:dyDescent="0.3">
      <c r="A53" s="211">
        <v>46260</v>
      </c>
      <c r="B53" s="216" t="s">
        <v>142</v>
      </c>
      <c r="C53" s="216" t="s">
        <v>348</v>
      </c>
      <c r="D53" s="216" t="s">
        <v>48</v>
      </c>
      <c r="E53" s="216" t="s">
        <v>68</v>
      </c>
      <c r="F53" s="216" t="s">
        <v>310</v>
      </c>
      <c r="G53" s="216" t="s">
        <v>890</v>
      </c>
      <c r="H53" s="216" t="s">
        <v>1512</v>
      </c>
      <c r="I53" s="216" t="s">
        <v>407</v>
      </c>
      <c r="J53">
        <v>1</v>
      </c>
      <c r="K53">
        <v>1</v>
      </c>
      <c r="L53" s="216" t="s">
        <v>891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6"/>
      <c r="S53" s="216" t="s">
        <v>359</v>
      </c>
      <c r="T53" s="216" t="s">
        <v>1537</v>
      </c>
      <c r="U53" s="216"/>
      <c r="V53" s="216" t="s">
        <v>359</v>
      </c>
      <c r="W53">
        <v>50</v>
      </c>
      <c r="X53" s="216" t="s">
        <v>374</v>
      </c>
      <c r="Y53" s="216" t="s">
        <v>239</v>
      </c>
      <c r="Z53" t="s">
        <v>1429</v>
      </c>
      <c r="AB53" s="216" t="s">
        <v>351</v>
      </c>
      <c r="AC53" t="s">
        <v>351</v>
      </c>
      <c r="AD53" s="216" t="s">
        <v>374</v>
      </c>
      <c r="AE53" s="216" t="s">
        <v>239</v>
      </c>
      <c r="AF53" t="s">
        <v>1538</v>
      </c>
      <c r="AG53" t="s">
        <v>249</v>
      </c>
      <c r="AH53">
        <v>1</v>
      </c>
      <c r="AI53" s="216" t="s">
        <v>250</v>
      </c>
      <c r="AJ53" s="216" t="s">
        <v>248</v>
      </c>
      <c r="AK53" t="s">
        <v>1431</v>
      </c>
      <c r="AL53" s="216" t="s">
        <v>156</v>
      </c>
      <c r="AM53" t="s">
        <v>1460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513</v>
      </c>
      <c r="AU53" t="s">
        <v>1433</v>
      </c>
      <c r="AV53" t="s">
        <v>1461</v>
      </c>
      <c r="AX53">
        <v>1</v>
      </c>
      <c r="AY53" s="216" t="s">
        <v>89</v>
      </c>
      <c r="AZ53" s="216" t="s">
        <v>90</v>
      </c>
      <c r="BA53" s="216" t="s">
        <v>217</v>
      </c>
      <c r="BB53" t="s">
        <v>1502</v>
      </c>
      <c r="BC53">
        <v>16.3</v>
      </c>
      <c r="BD53">
        <v>0</v>
      </c>
      <c r="BE53">
        <v>1</v>
      </c>
    </row>
    <row r="54" spans="1:57" x14ac:dyDescent="0.3">
      <c r="A54" s="211">
        <v>46260</v>
      </c>
      <c r="B54" s="216" t="s">
        <v>142</v>
      </c>
      <c r="C54" s="216" t="s">
        <v>348</v>
      </c>
      <c r="D54" s="216" t="s">
        <v>48</v>
      </c>
      <c r="E54" s="216" t="s">
        <v>68</v>
      </c>
      <c r="F54" s="216" t="s">
        <v>310</v>
      </c>
      <c r="G54" s="216" t="s">
        <v>892</v>
      </c>
      <c r="H54" s="216" t="s">
        <v>1512</v>
      </c>
      <c r="I54" s="216" t="s">
        <v>407</v>
      </c>
      <c r="J54">
        <v>1</v>
      </c>
      <c r="K54">
        <v>1</v>
      </c>
      <c r="L54" s="216" t="s">
        <v>893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6"/>
      <c r="S54" s="216" t="s">
        <v>359</v>
      </c>
      <c r="T54" s="216" t="s">
        <v>1478</v>
      </c>
      <c r="U54" s="216"/>
      <c r="V54" s="216" t="s">
        <v>359</v>
      </c>
      <c r="W54">
        <v>50</v>
      </c>
      <c r="X54" s="216" t="s">
        <v>374</v>
      </c>
      <c r="Y54" s="216" t="s">
        <v>239</v>
      </c>
      <c r="Z54" t="s">
        <v>1429</v>
      </c>
      <c r="AB54" s="216" t="s">
        <v>351</v>
      </c>
      <c r="AC54" t="s">
        <v>351</v>
      </c>
      <c r="AD54" s="216" t="s">
        <v>374</v>
      </c>
      <c r="AE54" s="216" t="s">
        <v>239</v>
      </c>
      <c r="AF54" t="s">
        <v>1539</v>
      </c>
      <c r="AG54" t="s">
        <v>249</v>
      </c>
      <c r="AH54">
        <v>1</v>
      </c>
      <c r="AI54" s="216" t="s">
        <v>250</v>
      </c>
      <c r="AJ54" s="216" t="s">
        <v>248</v>
      </c>
      <c r="AK54" t="s">
        <v>1431</v>
      </c>
      <c r="AL54" s="216" t="s">
        <v>156</v>
      </c>
      <c r="AM54" t="s">
        <v>1460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514</v>
      </c>
      <c r="AU54" t="s">
        <v>1433</v>
      </c>
      <c r="AV54" t="s">
        <v>1461</v>
      </c>
      <c r="AX54">
        <v>1</v>
      </c>
      <c r="AY54" s="216" t="s">
        <v>89</v>
      </c>
      <c r="AZ54" s="216" t="s">
        <v>90</v>
      </c>
      <c r="BA54" s="216" t="s">
        <v>217</v>
      </c>
      <c r="BB54" t="s">
        <v>1502</v>
      </c>
      <c r="BC54">
        <v>16.3</v>
      </c>
      <c r="BD54">
        <v>0</v>
      </c>
      <c r="BE54">
        <v>1</v>
      </c>
    </row>
    <row r="55" spans="1:57" x14ac:dyDescent="0.3">
      <c r="A55" s="211">
        <v>46260</v>
      </c>
      <c r="B55" s="216" t="s">
        <v>142</v>
      </c>
      <c r="C55" s="216" t="s">
        <v>348</v>
      </c>
      <c r="D55" s="216" t="s">
        <v>48</v>
      </c>
      <c r="E55" s="216" t="s">
        <v>68</v>
      </c>
      <c r="F55" s="216" t="s">
        <v>310</v>
      </c>
      <c r="G55" s="216" t="s">
        <v>894</v>
      </c>
      <c r="H55" s="216" t="s">
        <v>1540</v>
      </c>
      <c r="I55" s="216" t="s">
        <v>407</v>
      </c>
      <c r="J55">
        <v>5</v>
      </c>
      <c r="K55">
        <v>5</v>
      </c>
      <c r="L55" s="216" t="s">
        <v>895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6"/>
      <c r="S55" s="216" t="s">
        <v>360</v>
      </c>
      <c r="T55" s="216"/>
      <c r="U55" s="216"/>
      <c r="V55" s="216" t="s">
        <v>360</v>
      </c>
      <c r="W55">
        <v>2200</v>
      </c>
      <c r="X55" s="216" t="s">
        <v>374</v>
      </c>
      <c r="Y55" s="216" t="s">
        <v>239</v>
      </c>
      <c r="Z55" t="s">
        <v>1429</v>
      </c>
      <c r="AB55" s="216" t="s">
        <v>351</v>
      </c>
      <c r="AC55" t="s">
        <v>351</v>
      </c>
      <c r="AD55" s="216" t="s">
        <v>374</v>
      </c>
      <c r="AE55" s="216" t="s">
        <v>239</v>
      </c>
      <c r="AF55" t="s">
        <v>1541</v>
      </c>
      <c r="AG55" t="s">
        <v>249</v>
      </c>
      <c r="AH55">
        <v>1</v>
      </c>
      <c r="AI55" s="216" t="s">
        <v>250</v>
      </c>
      <c r="AJ55" s="216" t="s">
        <v>248</v>
      </c>
      <c r="AK55" t="s">
        <v>1431</v>
      </c>
      <c r="AL55" s="216" t="s">
        <v>156</v>
      </c>
      <c r="AM55" t="s">
        <v>1460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513</v>
      </c>
      <c r="AU55" t="s">
        <v>1433</v>
      </c>
      <c r="AV55" t="s">
        <v>1461</v>
      </c>
      <c r="AX55">
        <v>1</v>
      </c>
      <c r="AY55" s="216" t="s">
        <v>89</v>
      </c>
      <c r="AZ55" s="216" t="s">
        <v>90</v>
      </c>
      <c r="BA55" s="216" t="s">
        <v>217</v>
      </c>
      <c r="BB55" t="s">
        <v>1542</v>
      </c>
      <c r="BC55">
        <v>23.5</v>
      </c>
      <c r="BD55">
        <v>0</v>
      </c>
      <c r="BE55">
        <v>1</v>
      </c>
    </row>
    <row r="56" spans="1:57" x14ac:dyDescent="0.3">
      <c r="A56" s="211">
        <v>46260</v>
      </c>
      <c r="B56" s="216" t="s">
        <v>142</v>
      </c>
      <c r="C56" s="216" t="s">
        <v>348</v>
      </c>
      <c r="D56" s="216" t="s">
        <v>48</v>
      </c>
      <c r="E56" s="216" t="s">
        <v>68</v>
      </c>
      <c r="F56" s="216" t="s">
        <v>310</v>
      </c>
      <c r="G56" s="216" t="s">
        <v>896</v>
      </c>
      <c r="H56" s="216" t="s">
        <v>1540</v>
      </c>
      <c r="I56" s="216" t="s">
        <v>407</v>
      </c>
      <c r="J56">
        <v>1</v>
      </c>
      <c r="K56">
        <v>1</v>
      </c>
      <c r="L56" s="216" t="s">
        <v>897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6"/>
      <c r="S56" s="216" t="s">
        <v>360</v>
      </c>
      <c r="T56" s="216" t="s">
        <v>1543</v>
      </c>
      <c r="U56" s="216"/>
      <c r="V56" s="216" t="s">
        <v>360</v>
      </c>
      <c r="W56">
        <v>2200</v>
      </c>
      <c r="X56" s="216" t="s">
        <v>374</v>
      </c>
      <c r="Y56" s="216" t="s">
        <v>239</v>
      </c>
      <c r="Z56" t="s">
        <v>1429</v>
      </c>
      <c r="AB56" s="216" t="s">
        <v>351</v>
      </c>
      <c r="AC56" t="s">
        <v>351</v>
      </c>
      <c r="AD56" s="216" t="s">
        <v>374</v>
      </c>
      <c r="AE56" s="216" t="s">
        <v>239</v>
      </c>
      <c r="AF56" t="s">
        <v>1544</v>
      </c>
      <c r="AG56" t="s">
        <v>249</v>
      </c>
      <c r="AH56">
        <v>1</v>
      </c>
      <c r="AI56" s="216" t="s">
        <v>250</v>
      </c>
      <c r="AJ56" s="216" t="s">
        <v>248</v>
      </c>
      <c r="AK56" t="s">
        <v>1431</v>
      </c>
      <c r="AL56" s="216" t="s">
        <v>156</v>
      </c>
      <c r="AM56" t="s">
        <v>1460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513</v>
      </c>
      <c r="AU56" t="s">
        <v>1433</v>
      </c>
      <c r="AV56" t="s">
        <v>1461</v>
      </c>
      <c r="AX56">
        <v>1</v>
      </c>
      <c r="AY56" s="216" t="s">
        <v>89</v>
      </c>
      <c r="AZ56" s="216" t="s">
        <v>90</v>
      </c>
      <c r="BA56" s="216" t="s">
        <v>217</v>
      </c>
      <c r="BB56" t="s">
        <v>1542</v>
      </c>
      <c r="BC56">
        <v>23.5</v>
      </c>
      <c r="BD56">
        <v>0</v>
      </c>
      <c r="BE56">
        <v>1</v>
      </c>
    </row>
    <row r="57" spans="1:57" x14ac:dyDescent="0.3">
      <c r="A57" s="211">
        <v>46260</v>
      </c>
      <c r="B57" s="216" t="s">
        <v>142</v>
      </c>
      <c r="C57" s="216" t="s">
        <v>348</v>
      </c>
      <c r="D57" s="216" t="s">
        <v>48</v>
      </c>
      <c r="E57" s="216" t="s">
        <v>68</v>
      </c>
      <c r="F57" s="216" t="s">
        <v>310</v>
      </c>
      <c r="G57" s="216" t="s">
        <v>896</v>
      </c>
      <c r="H57" s="216" t="s">
        <v>1540</v>
      </c>
      <c r="I57" s="216" t="s">
        <v>407</v>
      </c>
      <c r="J57">
        <v>1</v>
      </c>
      <c r="K57">
        <v>1</v>
      </c>
      <c r="L57" s="216" t="s">
        <v>898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6"/>
      <c r="S57" s="216" t="s">
        <v>360</v>
      </c>
      <c r="T57" s="216" t="s">
        <v>1545</v>
      </c>
      <c r="U57" s="216"/>
      <c r="V57" s="216" t="s">
        <v>360</v>
      </c>
      <c r="W57">
        <v>2200</v>
      </c>
      <c r="X57" s="216" t="s">
        <v>374</v>
      </c>
      <c r="Y57" s="216" t="s">
        <v>239</v>
      </c>
      <c r="Z57" t="s">
        <v>1429</v>
      </c>
      <c r="AB57" s="216" t="s">
        <v>351</v>
      </c>
      <c r="AC57" t="s">
        <v>351</v>
      </c>
      <c r="AD57" s="216" t="s">
        <v>374</v>
      </c>
      <c r="AE57" s="216" t="s">
        <v>239</v>
      </c>
      <c r="AF57" t="s">
        <v>1546</v>
      </c>
      <c r="AG57" t="s">
        <v>249</v>
      </c>
      <c r="AH57">
        <v>1</v>
      </c>
      <c r="AI57" s="216" t="s">
        <v>250</v>
      </c>
      <c r="AJ57" s="216" t="s">
        <v>248</v>
      </c>
      <c r="AK57" t="s">
        <v>1431</v>
      </c>
      <c r="AL57" s="216" t="s">
        <v>156</v>
      </c>
      <c r="AM57" t="s">
        <v>1460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513</v>
      </c>
      <c r="AU57" t="s">
        <v>1433</v>
      </c>
      <c r="AV57" t="s">
        <v>1461</v>
      </c>
      <c r="AX57">
        <v>1</v>
      </c>
      <c r="AY57" s="216" t="s">
        <v>89</v>
      </c>
      <c r="AZ57" s="216" t="s">
        <v>90</v>
      </c>
      <c r="BA57" s="216" t="s">
        <v>217</v>
      </c>
      <c r="BB57" t="s">
        <v>1542</v>
      </c>
      <c r="BC57">
        <v>23.5</v>
      </c>
      <c r="BD57">
        <v>0</v>
      </c>
      <c r="BE57">
        <v>1</v>
      </c>
    </row>
    <row r="58" spans="1:57" x14ac:dyDescent="0.3">
      <c r="A58" s="211">
        <v>46260</v>
      </c>
      <c r="B58" s="216" t="s">
        <v>142</v>
      </c>
      <c r="C58" s="216" t="s">
        <v>348</v>
      </c>
      <c r="D58" s="216" t="s">
        <v>48</v>
      </c>
      <c r="E58" s="216" t="s">
        <v>68</v>
      </c>
      <c r="F58" s="216" t="s">
        <v>310</v>
      </c>
      <c r="G58" s="216" t="s">
        <v>899</v>
      </c>
      <c r="H58" s="216" t="s">
        <v>1512</v>
      </c>
      <c r="I58" s="216" t="s">
        <v>407</v>
      </c>
      <c r="J58">
        <v>1</v>
      </c>
      <c r="K58">
        <v>1</v>
      </c>
      <c r="L58" s="216" t="s">
        <v>900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6"/>
      <c r="S58" s="216" t="s">
        <v>360</v>
      </c>
      <c r="T58" s="216"/>
      <c r="U58" s="216"/>
      <c r="V58" s="216" t="s">
        <v>360</v>
      </c>
      <c r="W58">
        <v>2200</v>
      </c>
      <c r="X58" s="216" t="s">
        <v>374</v>
      </c>
      <c r="Y58" s="216" t="s">
        <v>239</v>
      </c>
      <c r="Z58" t="s">
        <v>1429</v>
      </c>
      <c r="AB58" s="216" t="s">
        <v>351</v>
      </c>
      <c r="AC58" t="s">
        <v>351</v>
      </c>
      <c r="AD58" s="216" t="s">
        <v>374</v>
      </c>
      <c r="AE58" s="216" t="s">
        <v>239</v>
      </c>
      <c r="AF58" t="s">
        <v>1547</v>
      </c>
      <c r="AG58" t="s">
        <v>249</v>
      </c>
      <c r="AH58">
        <v>1</v>
      </c>
      <c r="AI58" s="216" t="s">
        <v>250</v>
      </c>
      <c r="AJ58" s="216" t="s">
        <v>248</v>
      </c>
      <c r="AK58" t="s">
        <v>1431</v>
      </c>
      <c r="AL58" s="216" t="s">
        <v>156</v>
      </c>
      <c r="AM58" t="s">
        <v>1460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513</v>
      </c>
      <c r="AU58" t="s">
        <v>1433</v>
      </c>
      <c r="AV58" t="s">
        <v>1461</v>
      </c>
      <c r="AX58">
        <v>1</v>
      </c>
      <c r="AY58" s="216" t="s">
        <v>89</v>
      </c>
      <c r="AZ58" s="216" t="s">
        <v>90</v>
      </c>
      <c r="BA58" s="216" t="s">
        <v>217</v>
      </c>
      <c r="BB58" t="s">
        <v>1542</v>
      </c>
      <c r="BC58">
        <v>23.5</v>
      </c>
      <c r="BD58">
        <v>0</v>
      </c>
      <c r="BE58">
        <v>1</v>
      </c>
    </row>
    <row r="59" spans="1:57" x14ac:dyDescent="0.3">
      <c r="A59" s="211">
        <v>46260</v>
      </c>
      <c r="B59" s="216" t="s">
        <v>142</v>
      </c>
      <c r="C59" s="216" t="s">
        <v>348</v>
      </c>
      <c r="D59" s="216" t="s">
        <v>48</v>
      </c>
      <c r="E59" s="216" t="s">
        <v>68</v>
      </c>
      <c r="F59" s="216" t="s">
        <v>310</v>
      </c>
      <c r="G59" s="216" t="s">
        <v>901</v>
      </c>
      <c r="H59" s="216" t="s">
        <v>1540</v>
      </c>
      <c r="I59" s="216" t="s">
        <v>407</v>
      </c>
      <c r="J59">
        <v>2</v>
      </c>
      <c r="K59">
        <v>2</v>
      </c>
      <c r="L59" s="216" t="s">
        <v>902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6"/>
      <c r="S59" s="216" t="s">
        <v>360</v>
      </c>
      <c r="T59" s="216"/>
      <c r="U59" s="216"/>
      <c r="V59" s="216" t="s">
        <v>360</v>
      </c>
      <c r="W59">
        <v>2200</v>
      </c>
      <c r="X59" s="216" t="s">
        <v>374</v>
      </c>
      <c r="Y59" s="216" t="s">
        <v>239</v>
      </c>
      <c r="Z59" t="s">
        <v>1429</v>
      </c>
      <c r="AB59" s="216" t="s">
        <v>351</v>
      </c>
      <c r="AC59" t="s">
        <v>351</v>
      </c>
      <c r="AD59" s="216" t="s">
        <v>374</v>
      </c>
      <c r="AE59" s="216" t="s">
        <v>239</v>
      </c>
      <c r="AF59" t="s">
        <v>1548</v>
      </c>
      <c r="AG59" t="s">
        <v>249</v>
      </c>
      <c r="AH59">
        <v>1</v>
      </c>
      <c r="AI59" s="216" t="s">
        <v>250</v>
      </c>
      <c r="AJ59" s="216" t="s">
        <v>248</v>
      </c>
      <c r="AK59" t="s">
        <v>1431</v>
      </c>
      <c r="AL59" s="216" t="s">
        <v>156</v>
      </c>
      <c r="AM59" t="s">
        <v>1460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514</v>
      </c>
      <c r="AU59" t="s">
        <v>1433</v>
      </c>
      <c r="AV59" t="s">
        <v>1461</v>
      </c>
      <c r="AX59">
        <v>1</v>
      </c>
      <c r="AY59" s="216" t="s">
        <v>89</v>
      </c>
      <c r="AZ59" s="216" t="s">
        <v>90</v>
      </c>
      <c r="BA59" s="216" t="s">
        <v>217</v>
      </c>
      <c r="BB59" t="s">
        <v>1542</v>
      </c>
      <c r="BC59">
        <v>23.5</v>
      </c>
      <c r="BD59">
        <v>0</v>
      </c>
      <c r="BE59">
        <v>1</v>
      </c>
    </row>
    <row r="60" spans="1:57" x14ac:dyDescent="0.3">
      <c r="A60" s="211">
        <v>46260</v>
      </c>
      <c r="B60" s="216" t="s">
        <v>142</v>
      </c>
      <c r="C60" s="216" t="s">
        <v>348</v>
      </c>
      <c r="D60" s="216" t="s">
        <v>48</v>
      </c>
      <c r="E60" s="216" t="s">
        <v>68</v>
      </c>
      <c r="F60" s="216" t="s">
        <v>310</v>
      </c>
      <c r="G60" s="216" t="s">
        <v>896</v>
      </c>
      <c r="H60" s="216" t="s">
        <v>1540</v>
      </c>
      <c r="I60" s="216" t="s">
        <v>407</v>
      </c>
      <c r="J60">
        <v>1</v>
      </c>
      <c r="K60">
        <v>1</v>
      </c>
      <c r="L60" s="216" t="s">
        <v>903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6"/>
      <c r="S60" s="216" t="s">
        <v>360</v>
      </c>
      <c r="T60" s="216"/>
      <c r="U60" s="216"/>
      <c r="V60" s="216" t="s">
        <v>360</v>
      </c>
      <c r="W60">
        <v>2200</v>
      </c>
      <c r="X60" s="216" t="s">
        <v>374</v>
      </c>
      <c r="Y60" s="216" t="s">
        <v>239</v>
      </c>
      <c r="Z60" t="s">
        <v>1429</v>
      </c>
      <c r="AB60" s="216" t="s">
        <v>351</v>
      </c>
      <c r="AC60" t="s">
        <v>351</v>
      </c>
      <c r="AD60" s="216" t="s">
        <v>374</v>
      </c>
      <c r="AE60" s="216" t="s">
        <v>239</v>
      </c>
      <c r="AF60" t="s">
        <v>1549</v>
      </c>
      <c r="AG60" t="s">
        <v>249</v>
      </c>
      <c r="AH60">
        <v>1</v>
      </c>
      <c r="AI60" s="216" t="s">
        <v>250</v>
      </c>
      <c r="AJ60" s="216" t="s">
        <v>248</v>
      </c>
      <c r="AK60" t="s">
        <v>1431</v>
      </c>
      <c r="AL60" s="216" t="s">
        <v>156</v>
      </c>
      <c r="AM60" t="s">
        <v>1460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513</v>
      </c>
      <c r="AU60" t="s">
        <v>1433</v>
      </c>
      <c r="AV60" t="s">
        <v>1461</v>
      </c>
      <c r="AX60">
        <v>1</v>
      </c>
      <c r="AY60" s="216" t="s">
        <v>89</v>
      </c>
      <c r="AZ60" s="216" t="s">
        <v>90</v>
      </c>
      <c r="BA60" s="216" t="s">
        <v>217</v>
      </c>
      <c r="BB60" t="s">
        <v>1542</v>
      </c>
      <c r="BC60">
        <v>23.5</v>
      </c>
      <c r="BD60">
        <v>0</v>
      </c>
      <c r="BE60">
        <v>1</v>
      </c>
    </row>
    <row r="61" spans="1:57" x14ac:dyDescent="0.3">
      <c r="A61" s="211">
        <v>46260</v>
      </c>
      <c r="B61" s="216" t="s">
        <v>142</v>
      </c>
      <c r="C61" s="216" t="s">
        <v>348</v>
      </c>
      <c r="D61" s="216" t="s">
        <v>48</v>
      </c>
      <c r="E61" s="216" t="s">
        <v>68</v>
      </c>
      <c r="F61" s="216" t="s">
        <v>310</v>
      </c>
      <c r="G61" s="216" t="s">
        <v>904</v>
      </c>
      <c r="H61" s="216" t="s">
        <v>1540</v>
      </c>
      <c r="I61" s="216" t="s">
        <v>407</v>
      </c>
      <c r="J61">
        <v>5</v>
      </c>
      <c r="K61">
        <v>5</v>
      </c>
      <c r="L61" s="216" t="s">
        <v>905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6"/>
      <c r="S61" s="216" t="s">
        <v>360</v>
      </c>
      <c r="T61" s="216"/>
      <c r="U61" s="216"/>
      <c r="V61" s="216" t="s">
        <v>360</v>
      </c>
      <c r="W61">
        <v>2200</v>
      </c>
      <c r="X61" s="216" t="s">
        <v>374</v>
      </c>
      <c r="Y61" s="216" t="s">
        <v>239</v>
      </c>
      <c r="Z61" t="s">
        <v>1429</v>
      </c>
      <c r="AB61" s="216" t="s">
        <v>351</v>
      </c>
      <c r="AC61" t="s">
        <v>351</v>
      </c>
      <c r="AD61" s="216" t="s">
        <v>374</v>
      </c>
      <c r="AE61" s="216" t="s">
        <v>239</v>
      </c>
      <c r="AF61" t="s">
        <v>1550</v>
      </c>
      <c r="AG61" t="s">
        <v>249</v>
      </c>
      <c r="AH61">
        <v>1</v>
      </c>
      <c r="AI61" s="216" t="s">
        <v>250</v>
      </c>
      <c r="AJ61" s="216" t="s">
        <v>248</v>
      </c>
      <c r="AK61" t="s">
        <v>1431</v>
      </c>
      <c r="AL61" s="216" t="s">
        <v>156</v>
      </c>
      <c r="AM61" t="s">
        <v>1460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513</v>
      </c>
      <c r="AU61" t="s">
        <v>1433</v>
      </c>
      <c r="AV61" t="s">
        <v>1461</v>
      </c>
      <c r="AX61">
        <v>1</v>
      </c>
      <c r="AY61" s="216" t="s">
        <v>89</v>
      </c>
      <c r="AZ61" s="216" t="s">
        <v>90</v>
      </c>
      <c r="BA61" s="216" t="s">
        <v>217</v>
      </c>
      <c r="BB61" t="s">
        <v>1542</v>
      </c>
      <c r="BC61">
        <v>23.5</v>
      </c>
    </row>
    <row r="62" spans="1:57" x14ac:dyDescent="0.3">
      <c r="A62" s="211">
        <v>46260</v>
      </c>
      <c r="B62" s="216" t="s">
        <v>142</v>
      </c>
      <c r="C62" s="216" t="s">
        <v>348</v>
      </c>
      <c r="D62" s="216" t="s">
        <v>48</v>
      </c>
      <c r="E62" s="216" t="s">
        <v>68</v>
      </c>
      <c r="F62" s="216" t="s">
        <v>310</v>
      </c>
      <c r="G62" s="216" t="s">
        <v>906</v>
      </c>
      <c r="H62" s="216" t="s">
        <v>1505</v>
      </c>
      <c r="I62" s="216" t="s">
        <v>406</v>
      </c>
      <c r="J62">
        <v>1</v>
      </c>
      <c r="K62">
        <v>1</v>
      </c>
      <c r="L62" s="216" t="s">
        <v>907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6"/>
      <c r="S62" s="216" t="s">
        <v>362</v>
      </c>
      <c r="T62" s="216"/>
      <c r="U62" s="216"/>
      <c r="V62" s="216" t="s">
        <v>362</v>
      </c>
      <c r="W62">
        <v>101</v>
      </c>
      <c r="X62" s="216" t="s">
        <v>374</v>
      </c>
      <c r="Y62" s="216" t="s">
        <v>239</v>
      </c>
      <c r="Z62" t="s">
        <v>1429</v>
      </c>
      <c r="AB62" s="216" t="s">
        <v>351</v>
      </c>
      <c r="AC62" t="s">
        <v>351</v>
      </c>
      <c r="AD62" s="216" t="s">
        <v>374</v>
      </c>
      <c r="AE62" s="216" t="s">
        <v>239</v>
      </c>
      <c r="AF62" t="s">
        <v>1551</v>
      </c>
      <c r="AG62" t="s">
        <v>249</v>
      </c>
      <c r="AH62">
        <v>1</v>
      </c>
      <c r="AI62" s="216" t="s">
        <v>250</v>
      </c>
      <c r="AJ62" s="216" t="s">
        <v>248</v>
      </c>
      <c r="AK62" t="s">
        <v>1431</v>
      </c>
      <c r="AL62" s="216" t="s">
        <v>156</v>
      </c>
      <c r="AM62" t="s">
        <v>1460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513</v>
      </c>
      <c r="AU62" t="s">
        <v>1433</v>
      </c>
      <c r="AV62" t="s">
        <v>1461</v>
      </c>
      <c r="AX62">
        <v>1</v>
      </c>
      <c r="AY62" s="216" t="s">
        <v>89</v>
      </c>
      <c r="AZ62" s="216" t="s">
        <v>90</v>
      </c>
      <c r="BA62" s="216" t="s">
        <v>217</v>
      </c>
      <c r="BB62" t="s">
        <v>1552</v>
      </c>
      <c r="BC62">
        <v>23</v>
      </c>
      <c r="BD62">
        <v>0</v>
      </c>
      <c r="BE62">
        <v>1</v>
      </c>
    </row>
    <row r="63" spans="1:57" x14ac:dyDescent="0.3">
      <c r="A63" s="211">
        <v>46260</v>
      </c>
      <c r="B63" s="216" t="s">
        <v>142</v>
      </c>
      <c r="C63" s="216" t="s">
        <v>348</v>
      </c>
      <c r="D63" s="216" t="s">
        <v>48</v>
      </c>
      <c r="E63" s="216" t="s">
        <v>68</v>
      </c>
      <c r="F63" s="216" t="s">
        <v>310</v>
      </c>
      <c r="G63" s="216" t="s">
        <v>908</v>
      </c>
      <c r="H63" s="216" t="s">
        <v>1505</v>
      </c>
      <c r="I63" s="216" t="s">
        <v>406</v>
      </c>
      <c r="J63">
        <v>1</v>
      </c>
      <c r="K63">
        <v>1</v>
      </c>
      <c r="L63" s="216" t="s">
        <v>907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6"/>
      <c r="S63" s="216" t="s">
        <v>362</v>
      </c>
      <c r="T63" s="216"/>
      <c r="U63" s="216"/>
      <c r="V63" s="216" t="s">
        <v>362</v>
      </c>
      <c r="W63">
        <v>101</v>
      </c>
      <c r="X63" s="216" t="s">
        <v>374</v>
      </c>
      <c r="Y63" s="216" t="s">
        <v>239</v>
      </c>
      <c r="Z63" t="s">
        <v>1429</v>
      </c>
      <c r="AB63" s="216" t="s">
        <v>351</v>
      </c>
      <c r="AC63" t="s">
        <v>351</v>
      </c>
      <c r="AD63" s="216" t="s">
        <v>374</v>
      </c>
      <c r="AE63" s="216" t="s">
        <v>239</v>
      </c>
      <c r="AF63" t="s">
        <v>1553</v>
      </c>
      <c r="AG63" t="s">
        <v>249</v>
      </c>
      <c r="AH63">
        <v>1</v>
      </c>
      <c r="AI63" s="216" t="s">
        <v>250</v>
      </c>
      <c r="AJ63" s="216" t="s">
        <v>248</v>
      </c>
      <c r="AK63" t="s">
        <v>1431</v>
      </c>
      <c r="AL63" s="216" t="s">
        <v>156</v>
      </c>
      <c r="AM63" t="s">
        <v>1460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513</v>
      </c>
      <c r="AU63" t="s">
        <v>1433</v>
      </c>
      <c r="AV63" t="s">
        <v>1461</v>
      </c>
      <c r="AX63">
        <v>1</v>
      </c>
      <c r="AY63" s="216" t="s">
        <v>89</v>
      </c>
      <c r="AZ63" s="216" t="s">
        <v>90</v>
      </c>
      <c r="BA63" s="216" t="s">
        <v>217</v>
      </c>
      <c r="BB63" t="s">
        <v>1552</v>
      </c>
      <c r="BC63">
        <v>23</v>
      </c>
    </row>
    <row r="64" spans="1:57" x14ac:dyDescent="0.3">
      <c r="A64" s="211">
        <v>46260</v>
      </c>
      <c r="B64" s="216" t="s">
        <v>142</v>
      </c>
      <c r="C64" s="216" t="s">
        <v>348</v>
      </c>
      <c r="D64" s="216" t="s">
        <v>48</v>
      </c>
      <c r="E64" s="216" t="s">
        <v>68</v>
      </c>
      <c r="F64" s="216" t="s">
        <v>310</v>
      </c>
      <c r="G64" s="216" t="s">
        <v>909</v>
      </c>
      <c r="H64" s="216" t="s">
        <v>1505</v>
      </c>
      <c r="I64" s="216" t="s">
        <v>406</v>
      </c>
      <c r="J64">
        <v>1</v>
      </c>
      <c r="K64">
        <v>1</v>
      </c>
      <c r="L64" s="216" t="s">
        <v>910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6"/>
      <c r="S64" s="216" t="s">
        <v>362</v>
      </c>
      <c r="T64" s="216"/>
      <c r="U64" s="216"/>
      <c r="V64" s="216" t="s">
        <v>362</v>
      </c>
      <c r="W64">
        <v>101</v>
      </c>
      <c r="X64" s="216" t="s">
        <v>374</v>
      </c>
      <c r="Y64" s="216" t="s">
        <v>239</v>
      </c>
      <c r="Z64" t="s">
        <v>1429</v>
      </c>
      <c r="AB64" s="216" t="s">
        <v>351</v>
      </c>
      <c r="AC64" t="s">
        <v>351</v>
      </c>
      <c r="AD64" s="216" t="s">
        <v>374</v>
      </c>
      <c r="AE64" s="216" t="s">
        <v>239</v>
      </c>
      <c r="AF64" t="s">
        <v>1554</v>
      </c>
      <c r="AG64" t="s">
        <v>249</v>
      </c>
      <c r="AH64">
        <v>1</v>
      </c>
      <c r="AI64" s="216" t="s">
        <v>250</v>
      </c>
      <c r="AJ64" s="216" t="s">
        <v>248</v>
      </c>
      <c r="AK64" t="s">
        <v>1431</v>
      </c>
      <c r="AL64" s="216" t="s">
        <v>156</v>
      </c>
      <c r="AM64" t="s">
        <v>1460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513</v>
      </c>
      <c r="AU64" t="s">
        <v>1433</v>
      </c>
      <c r="AV64" t="s">
        <v>1461</v>
      </c>
      <c r="AX64">
        <v>1</v>
      </c>
      <c r="AY64" s="216" t="s">
        <v>89</v>
      </c>
      <c r="AZ64" s="216" t="s">
        <v>90</v>
      </c>
      <c r="BA64" s="216" t="s">
        <v>217</v>
      </c>
      <c r="BB64" t="s">
        <v>1552</v>
      </c>
      <c r="BC64">
        <v>23</v>
      </c>
    </row>
    <row r="65" spans="1:57" x14ac:dyDescent="0.3">
      <c r="A65" s="211">
        <v>46260</v>
      </c>
      <c r="B65" s="216" t="s">
        <v>142</v>
      </c>
      <c r="C65" s="216" t="s">
        <v>348</v>
      </c>
      <c r="D65" s="216" t="s">
        <v>48</v>
      </c>
      <c r="E65" s="216" t="s">
        <v>68</v>
      </c>
      <c r="F65" s="216" t="s">
        <v>310</v>
      </c>
      <c r="G65" s="216" t="s">
        <v>911</v>
      </c>
      <c r="H65" s="216" t="s">
        <v>1505</v>
      </c>
      <c r="I65" s="216" t="s">
        <v>406</v>
      </c>
      <c r="J65">
        <v>1</v>
      </c>
      <c r="K65">
        <v>1</v>
      </c>
      <c r="L65" s="216" t="s">
        <v>910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6"/>
      <c r="S65" s="216" t="s">
        <v>362</v>
      </c>
      <c r="T65" s="216"/>
      <c r="U65" s="216"/>
      <c r="V65" s="216" t="s">
        <v>362</v>
      </c>
      <c r="W65">
        <v>101</v>
      </c>
      <c r="X65" s="216" t="s">
        <v>374</v>
      </c>
      <c r="Y65" s="216" t="s">
        <v>239</v>
      </c>
      <c r="Z65" t="s">
        <v>1429</v>
      </c>
      <c r="AB65" s="216" t="s">
        <v>351</v>
      </c>
      <c r="AC65" t="s">
        <v>351</v>
      </c>
      <c r="AD65" s="216" t="s">
        <v>374</v>
      </c>
      <c r="AE65" s="216" t="s">
        <v>239</v>
      </c>
      <c r="AF65" t="s">
        <v>1555</v>
      </c>
      <c r="AG65" t="s">
        <v>249</v>
      </c>
      <c r="AH65">
        <v>1</v>
      </c>
      <c r="AI65" s="216" t="s">
        <v>250</v>
      </c>
      <c r="AJ65" s="216" t="s">
        <v>248</v>
      </c>
      <c r="AK65" t="s">
        <v>1431</v>
      </c>
      <c r="AL65" s="216" t="s">
        <v>156</v>
      </c>
      <c r="AM65" t="s">
        <v>1460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513</v>
      </c>
      <c r="AU65" t="s">
        <v>1433</v>
      </c>
      <c r="AV65" t="s">
        <v>1461</v>
      </c>
      <c r="AX65">
        <v>1</v>
      </c>
      <c r="AY65" s="216" t="s">
        <v>89</v>
      </c>
      <c r="AZ65" s="216" t="s">
        <v>90</v>
      </c>
      <c r="BA65" s="216" t="s">
        <v>217</v>
      </c>
      <c r="BB65" t="s">
        <v>1552</v>
      </c>
      <c r="BC65">
        <v>23</v>
      </c>
    </row>
    <row r="66" spans="1:57" x14ac:dyDescent="0.3">
      <c r="A66" s="211">
        <v>46260</v>
      </c>
      <c r="B66" s="216" t="s">
        <v>142</v>
      </c>
      <c r="C66" s="216" t="s">
        <v>348</v>
      </c>
      <c r="D66" s="216" t="s">
        <v>48</v>
      </c>
      <c r="E66" s="216" t="s">
        <v>68</v>
      </c>
      <c r="F66" s="216" t="s">
        <v>310</v>
      </c>
      <c r="G66" s="216" t="s">
        <v>912</v>
      </c>
      <c r="H66" s="216" t="s">
        <v>1505</v>
      </c>
      <c r="I66" s="216" t="s">
        <v>406</v>
      </c>
      <c r="J66">
        <v>1</v>
      </c>
      <c r="K66">
        <v>1</v>
      </c>
      <c r="L66" s="216" t="s">
        <v>913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6"/>
      <c r="S66" s="216" t="s">
        <v>362</v>
      </c>
      <c r="T66" s="216" t="s">
        <v>1556</v>
      </c>
      <c r="U66" s="216"/>
      <c r="V66" s="216" t="s">
        <v>362</v>
      </c>
      <c r="W66">
        <v>101</v>
      </c>
      <c r="X66" s="216" t="s">
        <v>374</v>
      </c>
      <c r="Y66" s="216" t="s">
        <v>239</v>
      </c>
      <c r="Z66" t="s">
        <v>1429</v>
      </c>
      <c r="AB66" s="216" t="s">
        <v>351</v>
      </c>
      <c r="AC66" t="s">
        <v>351</v>
      </c>
      <c r="AD66" s="216" t="s">
        <v>374</v>
      </c>
      <c r="AE66" s="216" t="s">
        <v>239</v>
      </c>
      <c r="AF66" t="s">
        <v>1557</v>
      </c>
      <c r="AG66" t="s">
        <v>249</v>
      </c>
      <c r="AH66">
        <v>1</v>
      </c>
      <c r="AI66" s="216" t="s">
        <v>250</v>
      </c>
      <c r="AJ66" s="216" t="s">
        <v>248</v>
      </c>
      <c r="AK66" t="s">
        <v>1431</v>
      </c>
      <c r="AL66" s="216" t="s">
        <v>156</v>
      </c>
      <c r="AM66" t="s">
        <v>1460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513</v>
      </c>
      <c r="AU66" t="s">
        <v>1433</v>
      </c>
      <c r="AV66" t="s">
        <v>1461</v>
      </c>
      <c r="AX66">
        <v>1</v>
      </c>
      <c r="AY66" s="216" t="s">
        <v>89</v>
      </c>
      <c r="AZ66" s="216" t="s">
        <v>90</v>
      </c>
      <c r="BA66" s="216" t="s">
        <v>217</v>
      </c>
      <c r="BB66" t="s">
        <v>1552</v>
      </c>
      <c r="BC66">
        <v>23</v>
      </c>
    </row>
    <row r="67" spans="1:57" x14ac:dyDescent="0.3">
      <c r="A67" s="211">
        <v>46260</v>
      </c>
      <c r="B67" s="216" t="s">
        <v>142</v>
      </c>
      <c r="C67" s="216" t="s">
        <v>348</v>
      </c>
      <c r="D67" s="216" t="s">
        <v>43</v>
      </c>
      <c r="E67" s="216" t="s">
        <v>105</v>
      </c>
      <c r="F67" s="216" t="s">
        <v>310</v>
      </c>
      <c r="G67" s="216" t="s">
        <v>914</v>
      </c>
      <c r="H67" s="216" t="s">
        <v>1505</v>
      </c>
      <c r="I67" s="216" t="s">
        <v>406</v>
      </c>
      <c r="J67">
        <v>6</v>
      </c>
      <c r="K67">
        <v>6</v>
      </c>
      <c r="L67" s="216" t="s">
        <v>915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6"/>
      <c r="S67" s="216" t="s">
        <v>362</v>
      </c>
      <c r="T67" s="216"/>
      <c r="U67" s="216"/>
      <c r="V67" s="216" t="s">
        <v>362</v>
      </c>
      <c r="W67">
        <v>101</v>
      </c>
      <c r="X67" s="216" t="s">
        <v>374</v>
      </c>
      <c r="Y67" s="216" t="s">
        <v>239</v>
      </c>
      <c r="Z67" t="s">
        <v>1429</v>
      </c>
      <c r="AB67" s="216" t="s">
        <v>351</v>
      </c>
      <c r="AC67" t="s">
        <v>351</v>
      </c>
      <c r="AD67" s="216" t="s">
        <v>374</v>
      </c>
      <c r="AE67" s="216" t="s">
        <v>239</v>
      </c>
      <c r="AF67" t="s">
        <v>1558</v>
      </c>
      <c r="AG67" t="s">
        <v>249</v>
      </c>
      <c r="AH67">
        <v>1</v>
      </c>
      <c r="AI67" s="216" t="s">
        <v>250</v>
      </c>
      <c r="AJ67" s="216" t="s">
        <v>248</v>
      </c>
      <c r="AK67" t="s">
        <v>1431</v>
      </c>
      <c r="AL67" s="216" t="s">
        <v>156</v>
      </c>
      <c r="AM67" t="s">
        <v>1488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514</v>
      </c>
      <c r="AU67" t="s">
        <v>1433</v>
      </c>
      <c r="AV67" t="s">
        <v>1489</v>
      </c>
      <c r="AX67">
        <v>1</v>
      </c>
      <c r="AY67" s="216" t="s">
        <v>89</v>
      </c>
      <c r="AZ67" s="216" t="s">
        <v>67</v>
      </c>
      <c r="BA67" s="216" t="s">
        <v>217</v>
      </c>
      <c r="BB67" t="s">
        <v>1552</v>
      </c>
      <c r="BC67">
        <v>23</v>
      </c>
    </row>
    <row r="68" spans="1:57" x14ac:dyDescent="0.3">
      <c r="A68" s="211">
        <v>46260</v>
      </c>
      <c r="B68" s="216" t="s">
        <v>142</v>
      </c>
      <c r="C68" s="216" t="s">
        <v>348</v>
      </c>
      <c r="D68" s="216" t="s">
        <v>48</v>
      </c>
      <c r="E68" s="216" t="s">
        <v>68</v>
      </c>
      <c r="F68" s="216" t="s">
        <v>310</v>
      </c>
      <c r="G68" s="216" t="s">
        <v>916</v>
      </c>
      <c r="H68" s="216" t="s">
        <v>1505</v>
      </c>
      <c r="I68" s="216" t="s">
        <v>406</v>
      </c>
      <c r="J68">
        <v>2</v>
      </c>
      <c r="K68">
        <v>2</v>
      </c>
      <c r="L68" s="216" t="s">
        <v>917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6"/>
      <c r="S68" s="216" t="s">
        <v>362</v>
      </c>
      <c r="T68" s="216"/>
      <c r="U68" s="216"/>
      <c r="V68" s="216" t="s">
        <v>362</v>
      </c>
      <c r="W68">
        <v>101</v>
      </c>
      <c r="X68" s="216" t="s">
        <v>374</v>
      </c>
      <c r="Y68" s="216" t="s">
        <v>239</v>
      </c>
      <c r="Z68" t="s">
        <v>1429</v>
      </c>
      <c r="AB68" s="216" t="s">
        <v>351</v>
      </c>
      <c r="AC68" t="s">
        <v>351</v>
      </c>
      <c r="AD68" s="216" t="s">
        <v>374</v>
      </c>
      <c r="AE68" s="216" t="s">
        <v>239</v>
      </c>
      <c r="AF68" t="s">
        <v>1559</v>
      </c>
      <c r="AG68" t="s">
        <v>249</v>
      </c>
      <c r="AH68">
        <v>1</v>
      </c>
      <c r="AI68" s="216" t="s">
        <v>250</v>
      </c>
      <c r="AJ68" s="216" t="s">
        <v>248</v>
      </c>
      <c r="AK68" t="s">
        <v>1431</v>
      </c>
      <c r="AL68" s="216" t="s">
        <v>156</v>
      </c>
      <c r="AM68" t="s">
        <v>1460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514</v>
      </c>
      <c r="AU68" t="s">
        <v>1433</v>
      </c>
      <c r="AV68" t="s">
        <v>1461</v>
      </c>
      <c r="AX68">
        <v>1</v>
      </c>
      <c r="AY68" s="216" t="s">
        <v>89</v>
      </c>
      <c r="AZ68" s="216" t="s">
        <v>90</v>
      </c>
      <c r="BA68" s="216" t="s">
        <v>217</v>
      </c>
      <c r="BB68" t="s">
        <v>1552</v>
      </c>
      <c r="BC68">
        <v>23</v>
      </c>
      <c r="BD68">
        <v>0</v>
      </c>
      <c r="BE68">
        <v>1</v>
      </c>
    </row>
    <row r="69" spans="1:57" x14ac:dyDescent="0.3">
      <c r="A69" s="211">
        <v>46260</v>
      </c>
      <c r="B69" s="216" t="s">
        <v>142</v>
      </c>
      <c r="C69" s="216" t="s">
        <v>348</v>
      </c>
      <c r="D69" s="216" t="s">
        <v>48</v>
      </c>
      <c r="E69" s="216" t="s">
        <v>68</v>
      </c>
      <c r="F69" s="216" t="s">
        <v>310</v>
      </c>
      <c r="G69" s="216" t="s">
        <v>918</v>
      </c>
      <c r="H69" s="216" t="s">
        <v>1505</v>
      </c>
      <c r="I69" s="216" t="s">
        <v>406</v>
      </c>
      <c r="J69">
        <v>1</v>
      </c>
      <c r="K69">
        <v>1</v>
      </c>
      <c r="L69" s="216" t="s">
        <v>917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6"/>
      <c r="S69" s="216" t="s">
        <v>362</v>
      </c>
      <c r="T69" s="216"/>
      <c r="U69" s="216"/>
      <c r="V69" s="216" t="s">
        <v>362</v>
      </c>
      <c r="W69">
        <v>101</v>
      </c>
      <c r="X69" s="216" t="s">
        <v>374</v>
      </c>
      <c r="Y69" s="216" t="s">
        <v>239</v>
      </c>
      <c r="Z69" t="s">
        <v>1429</v>
      </c>
      <c r="AB69" s="216" t="s">
        <v>351</v>
      </c>
      <c r="AC69" t="s">
        <v>351</v>
      </c>
      <c r="AD69" s="216" t="s">
        <v>374</v>
      </c>
      <c r="AE69" s="216" t="s">
        <v>239</v>
      </c>
      <c r="AF69" t="s">
        <v>1560</v>
      </c>
      <c r="AG69" t="s">
        <v>249</v>
      </c>
      <c r="AH69">
        <v>1</v>
      </c>
      <c r="AI69" s="216" t="s">
        <v>250</v>
      </c>
      <c r="AJ69" s="216" t="s">
        <v>248</v>
      </c>
      <c r="AK69" t="s">
        <v>1431</v>
      </c>
      <c r="AL69" s="216" t="s">
        <v>156</v>
      </c>
      <c r="AM69" t="s">
        <v>1460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514</v>
      </c>
      <c r="AU69" t="s">
        <v>1433</v>
      </c>
      <c r="AV69" t="s">
        <v>1461</v>
      </c>
      <c r="AX69">
        <v>1</v>
      </c>
      <c r="AY69" s="216" t="s">
        <v>89</v>
      </c>
      <c r="AZ69" s="216" t="s">
        <v>90</v>
      </c>
      <c r="BA69" s="216" t="s">
        <v>217</v>
      </c>
      <c r="BB69" t="s">
        <v>1552</v>
      </c>
      <c r="BC69">
        <v>23</v>
      </c>
    </row>
    <row r="70" spans="1:57" x14ac:dyDescent="0.3">
      <c r="A70" s="211">
        <v>46260</v>
      </c>
      <c r="B70" s="216" t="s">
        <v>142</v>
      </c>
      <c r="C70" s="216" t="s">
        <v>348</v>
      </c>
      <c r="D70" s="216" t="s">
        <v>48</v>
      </c>
      <c r="E70" s="216" t="s">
        <v>68</v>
      </c>
      <c r="F70" s="216" t="s">
        <v>310</v>
      </c>
      <c r="G70" s="216" t="s">
        <v>919</v>
      </c>
      <c r="H70" s="216" t="s">
        <v>1505</v>
      </c>
      <c r="I70" s="216" t="s">
        <v>406</v>
      </c>
      <c r="J70">
        <v>1</v>
      </c>
      <c r="K70">
        <v>1</v>
      </c>
      <c r="L70" s="216" t="s">
        <v>917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6"/>
      <c r="S70" s="216" t="s">
        <v>362</v>
      </c>
      <c r="T70" s="216"/>
      <c r="U70" s="216" t="s">
        <v>1561</v>
      </c>
      <c r="V70" s="216" t="s">
        <v>362</v>
      </c>
      <c r="W70">
        <v>101</v>
      </c>
      <c r="X70" s="216" t="s">
        <v>374</v>
      </c>
      <c r="Y70" s="216" t="s">
        <v>239</v>
      </c>
      <c r="Z70" t="s">
        <v>1429</v>
      </c>
      <c r="AB70" s="216" t="s">
        <v>351</v>
      </c>
      <c r="AC70" t="s">
        <v>351</v>
      </c>
      <c r="AD70" s="216" t="s">
        <v>374</v>
      </c>
      <c r="AE70" s="216" t="s">
        <v>239</v>
      </c>
      <c r="AF70" t="s">
        <v>1562</v>
      </c>
      <c r="AG70" t="s">
        <v>249</v>
      </c>
      <c r="AH70">
        <v>1</v>
      </c>
      <c r="AI70" s="216" t="s">
        <v>250</v>
      </c>
      <c r="AJ70" s="216" t="s">
        <v>248</v>
      </c>
      <c r="AK70" t="s">
        <v>1431</v>
      </c>
      <c r="AL70" s="216" t="s">
        <v>156</v>
      </c>
      <c r="AM70" t="s">
        <v>1460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514</v>
      </c>
      <c r="AU70" t="s">
        <v>1433</v>
      </c>
      <c r="AV70" t="s">
        <v>1461</v>
      </c>
      <c r="AX70">
        <v>1</v>
      </c>
      <c r="AY70" s="216" t="s">
        <v>89</v>
      </c>
      <c r="AZ70" s="216" t="s">
        <v>90</v>
      </c>
      <c r="BA70" s="216" t="s">
        <v>217</v>
      </c>
      <c r="BB70" t="s">
        <v>1552</v>
      </c>
      <c r="BC70">
        <v>23</v>
      </c>
    </row>
    <row r="71" spans="1:57" x14ac:dyDescent="0.3">
      <c r="A71" s="211">
        <v>46260</v>
      </c>
      <c r="B71" s="216" t="s">
        <v>142</v>
      </c>
      <c r="C71" s="216" t="s">
        <v>348</v>
      </c>
      <c r="D71" s="216" t="s">
        <v>48</v>
      </c>
      <c r="E71" s="216" t="s">
        <v>68</v>
      </c>
      <c r="F71" s="216" t="s">
        <v>310</v>
      </c>
      <c r="G71" s="216" t="s">
        <v>920</v>
      </c>
      <c r="H71" s="216" t="s">
        <v>1505</v>
      </c>
      <c r="I71" s="216" t="s">
        <v>406</v>
      </c>
      <c r="J71">
        <v>1</v>
      </c>
      <c r="K71">
        <v>1</v>
      </c>
      <c r="L71" s="216" t="s">
        <v>917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6"/>
      <c r="S71" s="216" t="s">
        <v>362</v>
      </c>
      <c r="T71" s="216"/>
      <c r="U71" s="216"/>
      <c r="V71" s="216" t="s">
        <v>362</v>
      </c>
      <c r="W71">
        <v>101</v>
      </c>
      <c r="X71" s="216" t="s">
        <v>374</v>
      </c>
      <c r="Y71" s="216" t="s">
        <v>239</v>
      </c>
      <c r="Z71" t="s">
        <v>1429</v>
      </c>
      <c r="AB71" s="216" t="s">
        <v>351</v>
      </c>
      <c r="AC71" t="s">
        <v>351</v>
      </c>
      <c r="AD71" s="216" t="s">
        <v>374</v>
      </c>
      <c r="AE71" s="216" t="s">
        <v>239</v>
      </c>
      <c r="AF71" t="s">
        <v>1563</v>
      </c>
      <c r="AG71" t="s">
        <v>249</v>
      </c>
      <c r="AH71">
        <v>1</v>
      </c>
      <c r="AI71" s="216" t="s">
        <v>250</v>
      </c>
      <c r="AJ71" s="216" t="s">
        <v>248</v>
      </c>
      <c r="AK71" t="s">
        <v>1431</v>
      </c>
      <c r="AL71" s="216" t="s">
        <v>156</v>
      </c>
      <c r="AM71" t="s">
        <v>1460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514</v>
      </c>
      <c r="AU71" t="s">
        <v>1433</v>
      </c>
      <c r="AV71" t="s">
        <v>1461</v>
      </c>
      <c r="AX71">
        <v>1</v>
      </c>
      <c r="AY71" s="216" t="s">
        <v>89</v>
      </c>
      <c r="AZ71" s="216" t="s">
        <v>90</v>
      </c>
      <c r="BA71" s="216" t="s">
        <v>217</v>
      </c>
      <c r="BB71" t="s">
        <v>1552</v>
      </c>
      <c r="BC71">
        <v>23</v>
      </c>
    </row>
    <row r="72" spans="1:57" x14ac:dyDescent="0.3">
      <c r="A72" s="211">
        <v>46260</v>
      </c>
      <c r="B72" s="216" t="s">
        <v>142</v>
      </c>
      <c r="C72" s="216" t="s">
        <v>348</v>
      </c>
      <c r="D72" s="216" t="s">
        <v>48</v>
      </c>
      <c r="E72" s="216" t="s">
        <v>68</v>
      </c>
      <c r="F72" s="216" t="s">
        <v>310</v>
      </c>
      <c r="G72" s="216" t="s">
        <v>921</v>
      </c>
      <c r="H72" s="216" t="s">
        <v>1505</v>
      </c>
      <c r="I72" s="216" t="s">
        <v>406</v>
      </c>
      <c r="J72">
        <v>2</v>
      </c>
      <c r="K72">
        <v>2</v>
      </c>
      <c r="L72" s="216" t="s">
        <v>922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6"/>
      <c r="S72" s="216" t="s">
        <v>362</v>
      </c>
      <c r="T72" s="216"/>
      <c r="U72" s="216" t="s">
        <v>1561</v>
      </c>
      <c r="V72" s="216" t="s">
        <v>362</v>
      </c>
      <c r="W72">
        <v>101</v>
      </c>
      <c r="X72" s="216" t="s">
        <v>374</v>
      </c>
      <c r="Y72" s="216" t="s">
        <v>239</v>
      </c>
      <c r="Z72" t="s">
        <v>1429</v>
      </c>
      <c r="AB72" s="216" t="s">
        <v>351</v>
      </c>
      <c r="AC72" t="s">
        <v>351</v>
      </c>
      <c r="AD72" s="216" t="s">
        <v>374</v>
      </c>
      <c r="AE72" s="216" t="s">
        <v>239</v>
      </c>
      <c r="AF72" t="s">
        <v>1564</v>
      </c>
      <c r="AG72" t="s">
        <v>249</v>
      </c>
      <c r="AH72">
        <v>1</v>
      </c>
      <c r="AI72" s="216" t="s">
        <v>250</v>
      </c>
      <c r="AJ72" s="216" t="s">
        <v>248</v>
      </c>
      <c r="AK72" t="s">
        <v>1431</v>
      </c>
      <c r="AL72" s="216" t="s">
        <v>156</v>
      </c>
      <c r="AM72" t="s">
        <v>1460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513</v>
      </c>
      <c r="AU72" t="s">
        <v>1433</v>
      </c>
      <c r="AV72" t="s">
        <v>1461</v>
      </c>
      <c r="AX72">
        <v>1</v>
      </c>
      <c r="AY72" s="216" t="s">
        <v>89</v>
      </c>
      <c r="AZ72" s="216" t="s">
        <v>90</v>
      </c>
      <c r="BA72" s="216" t="s">
        <v>217</v>
      </c>
      <c r="BB72" t="s">
        <v>1552</v>
      </c>
      <c r="BC72">
        <v>23</v>
      </c>
    </row>
    <row r="73" spans="1:57" x14ac:dyDescent="0.3">
      <c r="A73" s="211">
        <v>46260</v>
      </c>
      <c r="B73" s="216" t="s">
        <v>142</v>
      </c>
      <c r="C73" s="216" t="s">
        <v>348</v>
      </c>
      <c r="D73" s="216" t="s">
        <v>48</v>
      </c>
      <c r="E73" s="216" t="s">
        <v>68</v>
      </c>
      <c r="F73" s="216" t="s">
        <v>310</v>
      </c>
      <c r="G73" s="216" t="s">
        <v>923</v>
      </c>
      <c r="H73" s="216" t="s">
        <v>1505</v>
      </c>
      <c r="I73" s="216" t="s">
        <v>406</v>
      </c>
      <c r="J73">
        <v>1</v>
      </c>
      <c r="K73">
        <v>1</v>
      </c>
      <c r="L73" s="216" t="s">
        <v>924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6"/>
      <c r="S73" s="216" t="s">
        <v>362</v>
      </c>
      <c r="T73" s="216"/>
      <c r="U73" s="216"/>
      <c r="V73" s="216" t="s">
        <v>362</v>
      </c>
      <c r="W73">
        <v>101</v>
      </c>
      <c r="X73" s="216" t="s">
        <v>374</v>
      </c>
      <c r="Y73" s="216" t="s">
        <v>239</v>
      </c>
      <c r="Z73" t="s">
        <v>1429</v>
      </c>
      <c r="AB73" s="216" t="s">
        <v>351</v>
      </c>
      <c r="AC73" t="s">
        <v>351</v>
      </c>
      <c r="AD73" s="216" t="s">
        <v>374</v>
      </c>
      <c r="AE73" s="216" t="s">
        <v>239</v>
      </c>
      <c r="AF73" t="s">
        <v>1565</v>
      </c>
      <c r="AG73" t="s">
        <v>249</v>
      </c>
      <c r="AH73">
        <v>1</v>
      </c>
      <c r="AI73" s="216" t="s">
        <v>250</v>
      </c>
      <c r="AJ73" s="216" t="s">
        <v>248</v>
      </c>
      <c r="AK73" t="s">
        <v>1431</v>
      </c>
      <c r="AL73" s="216" t="s">
        <v>156</v>
      </c>
      <c r="AM73" t="s">
        <v>1460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513</v>
      </c>
      <c r="AU73" t="s">
        <v>1433</v>
      </c>
      <c r="AV73" t="s">
        <v>1461</v>
      </c>
      <c r="AX73">
        <v>1</v>
      </c>
      <c r="AY73" s="216" t="s">
        <v>89</v>
      </c>
      <c r="AZ73" s="216" t="s">
        <v>90</v>
      </c>
      <c r="BA73" s="216" t="s">
        <v>217</v>
      </c>
      <c r="BB73" t="s">
        <v>1552</v>
      </c>
      <c r="BC73">
        <v>23</v>
      </c>
      <c r="BD73">
        <v>0</v>
      </c>
      <c r="BE73">
        <v>1</v>
      </c>
    </row>
    <row r="74" spans="1:57" x14ac:dyDescent="0.3">
      <c r="A74" s="211">
        <v>46260</v>
      </c>
      <c r="B74" s="216" t="s">
        <v>142</v>
      </c>
      <c r="C74" s="216" t="s">
        <v>348</v>
      </c>
      <c r="D74" s="216" t="s">
        <v>48</v>
      </c>
      <c r="E74" s="216" t="s">
        <v>68</v>
      </c>
      <c r="F74" s="216" t="s">
        <v>310</v>
      </c>
      <c r="G74" s="216" t="s">
        <v>925</v>
      </c>
      <c r="H74" s="216" t="s">
        <v>1505</v>
      </c>
      <c r="I74" s="216" t="s">
        <v>406</v>
      </c>
      <c r="J74">
        <v>1</v>
      </c>
      <c r="K74">
        <v>1</v>
      </c>
      <c r="L74" s="216" t="s">
        <v>756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6"/>
      <c r="S74" s="216" t="s">
        <v>362</v>
      </c>
      <c r="T74" s="216"/>
      <c r="U74" s="216"/>
      <c r="V74" s="216" t="s">
        <v>362</v>
      </c>
      <c r="W74">
        <v>101</v>
      </c>
      <c r="X74" s="216" t="s">
        <v>374</v>
      </c>
      <c r="Y74" s="216" t="s">
        <v>239</v>
      </c>
      <c r="Z74" t="s">
        <v>1429</v>
      </c>
      <c r="AB74" s="216" t="s">
        <v>351</v>
      </c>
      <c r="AC74" t="s">
        <v>351</v>
      </c>
      <c r="AD74" s="216" t="s">
        <v>374</v>
      </c>
      <c r="AE74" s="216" t="s">
        <v>239</v>
      </c>
      <c r="AF74" t="s">
        <v>1566</v>
      </c>
      <c r="AG74" t="s">
        <v>249</v>
      </c>
      <c r="AH74">
        <v>1</v>
      </c>
      <c r="AI74" s="216" t="s">
        <v>250</v>
      </c>
      <c r="AJ74" s="216" t="s">
        <v>248</v>
      </c>
      <c r="AK74" t="s">
        <v>1431</v>
      </c>
      <c r="AL74" s="216" t="s">
        <v>156</v>
      </c>
      <c r="AM74" t="s">
        <v>1460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513</v>
      </c>
      <c r="AU74" t="s">
        <v>1433</v>
      </c>
      <c r="AV74" t="s">
        <v>1461</v>
      </c>
      <c r="AX74">
        <v>1</v>
      </c>
      <c r="AY74" s="216" t="s">
        <v>89</v>
      </c>
      <c r="AZ74" s="216" t="s">
        <v>90</v>
      </c>
      <c r="BA74" s="216" t="s">
        <v>217</v>
      </c>
      <c r="BB74" t="s">
        <v>1552</v>
      </c>
      <c r="BC74">
        <v>23</v>
      </c>
      <c r="BD74">
        <v>0</v>
      </c>
      <c r="BE74">
        <v>1</v>
      </c>
    </row>
    <row r="75" spans="1:57" x14ac:dyDescent="0.3">
      <c r="A75" s="211">
        <v>46260</v>
      </c>
      <c r="B75" s="216" t="s">
        <v>142</v>
      </c>
      <c r="C75" s="216" t="s">
        <v>348</v>
      </c>
      <c r="D75" s="216" t="s">
        <v>48</v>
      </c>
      <c r="E75" s="216" t="s">
        <v>68</v>
      </c>
      <c r="F75" s="216" t="s">
        <v>310</v>
      </c>
      <c r="G75" s="216" t="s">
        <v>926</v>
      </c>
      <c r="H75" s="216" t="s">
        <v>1505</v>
      </c>
      <c r="I75" s="216" t="s">
        <v>406</v>
      </c>
      <c r="J75">
        <v>1</v>
      </c>
      <c r="K75">
        <v>1</v>
      </c>
      <c r="L75" s="216" t="s">
        <v>927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6"/>
      <c r="S75" s="216" t="s">
        <v>362</v>
      </c>
      <c r="T75" s="216"/>
      <c r="U75" s="216"/>
      <c r="V75" s="216" t="s">
        <v>362</v>
      </c>
      <c r="W75">
        <v>101</v>
      </c>
      <c r="X75" s="216" t="s">
        <v>374</v>
      </c>
      <c r="Y75" s="216" t="s">
        <v>239</v>
      </c>
      <c r="Z75" t="s">
        <v>1429</v>
      </c>
      <c r="AB75" s="216" t="s">
        <v>351</v>
      </c>
      <c r="AC75" t="s">
        <v>351</v>
      </c>
      <c r="AD75" s="216" t="s">
        <v>374</v>
      </c>
      <c r="AE75" s="216" t="s">
        <v>239</v>
      </c>
      <c r="AF75" t="s">
        <v>1567</v>
      </c>
      <c r="AG75" t="s">
        <v>249</v>
      </c>
      <c r="AH75">
        <v>1</v>
      </c>
      <c r="AI75" s="216" t="s">
        <v>250</v>
      </c>
      <c r="AJ75" s="216" t="s">
        <v>248</v>
      </c>
      <c r="AK75" t="s">
        <v>1431</v>
      </c>
      <c r="AL75" s="216" t="s">
        <v>156</v>
      </c>
      <c r="AM75" t="s">
        <v>1460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514</v>
      </c>
      <c r="AU75" t="s">
        <v>1433</v>
      </c>
      <c r="AV75" t="s">
        <v>1461</v>
      </c>
      <c r="AX75">
        <v>1</v>
      </c>
      <c r="AY75" s="216" t="s">
        <v>89</v>
      </c>
      <c r="AZ75" s="216" t="s">
        <v>90</v>
      </c>
      <c r="BA75" s="216" t="s">
        <v>217</v>
      </c>
      <c r="BB75" t="s">
        <v>1552</v>
      </c>
      <c r="BC75">
        <v>23</v>
      </c>
      <c r="BD75">
        <v>0</v>
      </c>
      <c r="BE75">
        <v>1</v>
      </c>
    </row>
    <row r="76" spans="1:57" x14ac:dyDescent="0.3">
      <c r="A76" s="211">
        <v>46260</v>
      </c>
      <c r="B76" s="216" t="s">
        <v>142</v>
      </c>
      <c r="C76" s="216" t="s">
        <v>348</v>
      </c>
      <c r="D76" s="216" t="s">
        <v>48</v>
      </c>
      <c r="E76" s="216" t="s">
        <v>68</v>
      </c>
      <c r="F76" s="216" t="s">
        <v>310</v>
      </c>
      <c r="G76" s="216" t="s">
        <v>928</v>
      </c>
      <c r="H76" s="216" t="s">
        <v>1505</v>
      </c>
      <c r="I76" s="216" t="s">
        <v>406</v>
      </c>
      <c r="J76">
        <v>1</v>
      </c>
      <c r="K76">
        <v>1</v>
      </c>
      <c r="L76" s="216" t="s">
        <v>929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6"/>
      <c r="S76" s="216" t="s">
        <v>362</v>
      </c>
      <c r="T76" s="216"/>
      <c r="U76" s="216"/>
      <c r="V76" s="216" t="s">
        <v>362</v>
      </c>
      <c r="W76">
        <v>101</v>
      </c>
      <c r="X76" s="216" t="s">
        <v>374</v>
      </c>
      <c r="Y76" s="216" t="s">
        <v>239</v>
      </c>
      <c r="Z76" t="s">
        <v>1429</v>
      </c>
      <c r="AB76" s="216" t="s">
        <v>351</v>
      </c>
      <c r="AC76" t="s">
        <v>351</v>
      </c>
      <c r="AD76" s="216" t="s">
        <v>374</v>
      </c>
      <c r="AE76" s="216" t="s">
        <v>239</v>
      </c>
      <c r="AF76" t="s">
        <v>1568</v>
      </c>
      <c r="AG76" t="s">
        <v>249</v>
      </c>
      <c r="AH76">
        <v>1</v>
      </c>
      <c r="AI76" s="216" t="s">
        <v>250</v>
      </c>
      <c r="AJ76" s="216" t="s">
        <v>248</v>
      </c>
      <c r="AK76" t="s">
        <v>1431</v>
      </c>
      <c r="AL76" s="216" t="s">
        <v>156</v>
      </c>
      <c r="AM76" t="s">
        <v>1460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513</v>
      </c>
      <c r="AU76" t="s">
        <v>1433</v>
      </c>
      <c r="AV76" t="s">
        <v>1461</v>
      </c>
      <c r="AX76">
        <v>1</v>
      </c>
      <c r="AY76" s="216" t="s">
        <v>89</v>
      </c>
      <c r="AZ76" s="216" t="s">
        <v>90</v>
      </c>
      <c r="BA76" s="216" t="s">
        <v>217</v>
      </c>
      <c r="BB76" t="s">
        <v>1552</v>
      </c>
      <c r="BC76">
        <v>23</v>
      </c>
      <c r="BE76">
        <v>1</v>
      </c>
    </row>
    <row r="77" spans="1:57" x14ac:dyDescent="0.3">
      <c r="A77" s="211">
        <v>46260</v>
      </c>
      <c r="B77" s="216" t="s">
        <v>142</v>
      </c>
      <c r="C77" s="216" t="s">
        <v>348</v>
      </c>
      <c r="D77" s="216" t="s">
        <v>48</v>
      </c>
      <c r="E77" s="216" t="s">
        <v>68</v>
      </c>
      <c r="F77" s="216" t="s">
        <v>310</v>
      </c>
      <c r="G77" s="216" t="s">
        <v>930</v>
      </c>
      <c r="H77" s="216" t="s">
        <v>1505</v>
      </c>
      <c r="I77" s="216" t="s">
        <v>406</v>
      </c>
      <c r="J77">
        <v>1</v>
      </c>
      <c r="K77">
        <v>1</v>
      </c>
      <c r="L77" s="216" t="s">
        <v>931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6"/>
      <c r="S77" s="216" t="s">
        <v>362</v>
      </c>
      <c r="T77" s="216"/>
      <c r="U77" s="216"/>
      <c r="V77" s="216" t="s">
        <v>362</v>
      </c>
      <c r="W77">
        <v>101</v>
      </c>
      <c r="X77" s="216" t="s">
        <v>374</v>
      </c>
      <c r="Y77" s="216" t="s">
        <v>239</v>
      </c>
      <c r="Z77" t="s">
        <v>1429</v>
      </c>
      <c r="AB77" s="216" t="s">
        <v>351</v>
      </c>
      <c r="AC77" t="s">
        <v>351</v>
      </c>
      <c r="AD77" s="216" t="s">
        <v>374</v>
      </c>
      <c r="AE77" s="216" t="s">
        <v>239</v>
      </c>
      <c r="AF77" t="s">
        <v>1569</v>
      </c>
      <c r="AG77" t="s">
        <v>249</v>
      </c>
      <c r="AH77">
        <v>1</v>
      </c>
      <c r="AI77" s="216" t="s">
        <v>250</v>
      </c>
      <c r="AJ77" s="216" t="s">
        <v>248</v>
      </c>
      <c r="AK77" t="s">
        <v>1431</v>
      </c>
      <c r="AL77" s="216" t="s">
        <v>156</v>
      </c>
      <c r="AM77" t="s">
        <v>1460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514</v>
      </c>
      <c r="AU77" t="s">
        <v>1433</v>
      </c>
      <c r="AV77" t="s">
        <v>1461</v>
      </c>
      <c r="AX77">
        <v>1</v>
      </c>
      <c r="AY77" s="216" t="s">
        <v>89</v>
      </c>
      <c r="AZ77" s="216" t="s">
        <v>90</v>
      </c>
      <c r="BA77" s="216" t="s">
        <v>217</v>
      </c>
      <c r="BB77" t="s">
        <v>1552</v>
      </c>
      <c r="BC77">
        <v>23</v>
      </c>
      <c r="BD77">
        <v>0</v>
      </c>
      <c r="BE77">
        <v>1</v>
      </c>
    </row>
    <row r="78" spans="1:57" x14ac:dyDescent="0.3">
      <c r="A78" s="211">
        <v>46260</v>
      </c>
      <c r="B78" s="216" t="s">
        <v>142</v>
      </c>
      <c r="C78" s="216" t="s">
        <v>348</v>
      </c>
      <c r="D78" s="216" t="s">
        <v>48</v>
      </c>
      <c r="E78" s="216" t="s">
        <v>68</v>
      </c>
      <c r="F78" s="216" t="s">
        <v>310</v>
      </c>
      <c r="G78" s="216" t="s">
        <v>932</v>
      </c>
      <c r="H78" s="216" t="s">
        <v>1505</v>
      </c>
      <c r="I78" s="216" t="s">
        <v>406</v>
      </c>
      <c r="J78">
        <v>1</v>
      </c>
      <c r="K78">
        <v>1</v>
      </c>
      <c r="L78" s="216" t="s">
        <v>933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6"/>
      <c r="S78" s="216" t="s">
        <v>362</v>
      </c>
      <c r="T78" s="216" t="s">
        <v>1478</v>
      </c>
      <c r="U78" s="216"/>
      <c r="V78" s="216" t="s">
        <v>362</v>
      </c>
      <c r="W78">
        <v>101</v>
      </c>
      <c r="X78" s="216" t="s">
        <v>374</v>
      </c>
      <c r="Y78" s="216" t="s">
        <v>239</v>
      </c>
      <c r="Z78" t="s">
        <v>1429</v>
      </c>
      <c r="AB78" s="216" t="s">
        <v>351</v>
      </c>
      <c r="AC78" t="s">
        <v>351</v>
      </c>
      <c r="AD78" s="216" t="s">
        <v>374</v>
      </c>
      <c r="AE78" s="216" t="s">
        <v>239</v>
      </c>
      <c r="AF78" t="s">
        <v>1570</v>
      </c>
      <c r="AG78" t="s">
        <v>249</v>
      </c>
      <c r="AH78">
        <v>1</v>
      </c>
      <c r="AI78" s="216" t="s">
        <v>250</v>
      </c>
      <c r="AJ78" s="216" t="s">
        <v>248</v>
      </c>
      <c r="AK78" t="s">
        <v>1431</v>
      </c>
      <c r="AL78" s="216" t="s">
        <v>156</v>
      </c>
      <c r="AM78" t="s">
        <v>1460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514</v>
      </c>
      <c r="AU78" t="s">
        <v>1433</v>
      </c>
      <c r="AV78" t="s">
        <v>1461</v>
      </c>
      <c r="AX78">
        <v>1</v>
      </c>
      <c r="AY78" s="216" t="s">
        <v>89</v>
      </c>
      <c r="AZ78" s="216" t="s">
        <v>90</v>
      </c>
      <c r="BA78" s="216" t="s">
        <v>217</v>
      </c>
      <c r="BB78" t="s">
        <v>1552</v>
      </c>
      <c r="BC78">
        <v>23</v>
      </c>
    </row>
    <row r="79" spans="1:57" x14ac:dyDescent="0.3">
      <c r="A79" s="211">
        <v>46260</v>
      </c>
      <c r="B79" s="216" t="s">
        <v>142</v>
      </c>
      <c r="C79" s="216" t="s">
        <v>348</v>
      </c>
      <c r="D79" s="216" t="s">
        <v>48</v>
      </c>
      <c r="E79" s="216" t="s">
        <v>68</v>
      </c>
      <c r="F79" s="216" t="s">
        <v>310</v>
      </c>
      <c r="G79" s="216" t="s">
        <v>934</v>
      </c>
      <c r="H79" s="216" t="s">
        <v>1505</v>
      </c>
      <c r="I79" s="216" t="s">
        <v>406</v>
      </c>
      <c r="J79">
        <v>2</v>
      </c>
      <c r="K79">
        <v>2</v>
      </c>
      <c r="L79" s="216" t="s">
        <v>935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6"/>
      <c r="S79" s="216" t="s">
        <v>362</v>
      </c>
      <c r="T79" s="216" t="s">
        <v>1478</v>
      </c>
      <c r="U79" s="216"/>
      <c r="V79" s="216" t="s">
        <v>362</v>
      </c>
      <c r="W79">
        <v>101</v>
      </c>
      <c r="X79" s="216" t="s">
        <v>374</v>
      </c>
      <c r="Y79" s="216" t="s">
        <v>239</v>
      </c>
      <c r="Z79" t="s">
        <v>1429</v>
      </c>
      <c r="AB79" s="216" t="s">
        <v>351</v>
      </c>
      <c r="AC79" t="s">
        <v>351</v>
      </c>
      <c r="AD79" s="216" t="s">
        <v>374</v>
      </c>
      <c r="AE79" s="216" t="s">
        <v>239</v>
      </c>
      <c r="AF79" t="s">
        <v>1571</v>
      </c>
      <c r="AG79" t="s">
        <v>249</v>
      </c>
      <c r="AH79">
        <v>1</v>
      </c>
      <c r="AI79" s="216" t="s">
        <v>250</v>
      </c>
      <c r="AJ79" s="216" t="s">
        <v>248</v>
      </c>
      <c r="AK79" t="s">
        <v>1431</v>
      </c>
      <c r="AL79" s="216" t="s">
        <v>156</v>
      </c>
      <c r="AM79" t="s">
        <v>1460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513</v>
      </c>
      <c r="AU79" t="s">
        <v>1433</v>
      </c>
      <c r="AV79" t="s">
        <v>1461</v>
      </c>
      <c r="AX79">
        <v>1</v>
      </c>
      <c r="AY79" s="216" t="s">
        <v>89</v>
      </c>
      <c r="AZ79" s="216" t="s">
        <v>90</v>
      </c>
      <c r="BA79" s="216" t="s">
        <v>217</v>
      </c>
      <c r="BB79" t="s">
        <v>1552</v>
      </c>
      <c r="BC79">
        <v>23</v>
      </c>
      <c r="BD79">
        <v>0</v>
      </c>
      <c r="BE79">
        <v>1</v>
      </c>
    </row>
    <row r="80" spans="1:57" x14ac:dyDescent="0.3">
      <c r="A80" s="211">
        <v>46260</v>
      </c>
      <c r="B80" s="216" t="s">
        <v>142</v>
      </c>
      <c r="C80" s="216" t="s">
        <v>348</v>
      </c>
      <c r="D80" s="216" t="s">
        <v>45</v>
      </c>
      <c r="E80" s="216" t="s">
        <v>68</v>
      </c>
      <c r="F80" s="216" t="s">
        <v>310</v>
      </c>
      <c r="G80" s="216" t="s">
        <v>936</v>
      </c>
      <c r="H80" s="216" t="s">
        <v>1572</v>
      </c>
      <c r="I80" s="216" t="s">
        <v>412</v>
      </c>
      <c r="J80">
        <v>7</v>
      </c>
      <c r="K80">
        <v>7</v>
      </c>
      <c r="L80" s="216" t="s">
        <v>937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6"/>
      <c r="S80" s="216" t="s">
        <v>469</v>
      </c>
      <c r="T80" s="216"/>
      <c r="U80" s="216" t="s">
        <v>1573</v>
      </c>
      <c r="V80" s="216" t="s">
        <v>469</v>
      </c>
      <c r="W80">
        <v>288</v>
      </c>
      <c r="X80" s="216" t="s">
        <v>374</v>
      </c>
      <c r="Y80" s="216" t="s">
        <v>239</v>
      </c>
      <c r="Z80" t="s">
        <v>1429</v>
      </c>
      <c r="AB80" s="216" t="s">
        <v>351</v>
      </c>
      <c r="AC80" t="s">
        <v>351</v>
      </c>
      <c r="AD80" s="216" t="s">
        <v>374</v>
      </c>
      <c r="AE80" s="216" t="s">
        <v>239</v>
      </c>
      <c r="AF80" t="s">
        <v>1574</v>
      </c>
      <c r="AG80" t="s">
        <v>249</v>
      </c>
      <c r="AH80">
        <v>1</v>
      </c>
      <c r="AI80" s="216" t="s">
        <v>250</v>
      </c>
      <c r="AJ80" s="216" t="s">
        <v>248</v>
      </c>
      <c r="AK80" t="s">
        <v>1431</v>
      </c>
      <c r="AL80" s="216" t="s">
        <v>156</v>
      </c>
      <c r="AM80" t="s">
        <v>1432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513</v>
      </c>
      <c r="AU80" t="s">
        <v>1433</v>
      </c>
      <c r="AV80" t="s">
        <v>1434</v>
      </c>
      <c r="AX80">
        <v>1</v>
      </c>
      <c r="AY80" s="216" t="s">
        <v>89</v>
      </c>
      <c r="AZ80" s="216" t="s">
        <v>67</v>
      </c>
      <c r="BA80" s="216" t="s">
        <v>217</v>
      </c>
      <c r="BB80" t="s">
        <v>1575</v>
      </c>
      <c r="BE80">
        <v>1</v>
      </c>
    </row>
    <row r="81" spans="1:57" x14ac:dyDescent="0.3">
      <c r="A81" s="211">
        <v>46260</v>
      </c>
      <c r="B81" s="216" t="s">
        <v>142</v>
      </c>
      <c r="C81" s="216" t="s">
        <v>348</v>
      </c>
      <c r="D81" s="216" t="s">
        <v>45</v>
      </c>
      <c r="E81" s="216" t="s">
        <v>68</v>
      </c>
      <c r="F81" s="216" t="s">
        <v>310</v>
      </c>
      <c r="G81" s="216" t="s">
        <v>938</v>
      </c>
      <c r="H81" s="216" t="s">
        <v>1572</v>
      </c>
      <c r="I81" s="216" t="s">
        <v>412</v>
      </c>
      <c r="J81">
        <v>2</v>
      </c>
      <c r="K81">
        <v>2</v>
      </c>
      <c r="L81" s="216" t="s">
        <v>937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6"/>
      <c r="S81" s="216" t="s">
        <v>469</v>
      </c>
      <c r="T81" s="216"/>
      <c r="U81" s="216" t="s">
        <v>1576</v>
      </c>
      <c r="V81" s="216" t="s">
        <v>469</v>
      </c>
      <c r="W81">
        <v>288</v>
      </c>
      <c r="X81" s="216" t="s">
        <v>374</v>
      </c>
      <c r="Y81" s="216" t="s">
        <v>239</v>
      </c>
      <c r="Z81" t="s">
        <v>1429</v>
      </c>
      <c r="AB81" s="216" t="s">
        <v>351</v>
      </c>
      <c r="AC81" t="s">
        <v>351</v>
      </c>
      <c r="AD81" s="216" t="s">
        <v>374</v>
      </c>
      <c r="AE81" s="216" t="s">
        <v>239</v>
      </c>
      <c r="AF81" t="s">
        <v>1577</v>
      </c>
      <c r="AG81" t="s">
        <v>249</v>
      </c>
      <c r="AH81">
        <v>1</v>
      </c>
      <c r="AI81" s="216" t="s">
        <v>250</v>
      </c>
      <c r="AJ81" s="216" t="s">
        <v>248</v>
      </c>
      <c r="AK81" t="s">
        <v>1431</v>
      </c>
      <c r="AL81" s="216" t="s">
        <v>156</v>
      </c>
      <c r="AM81" t="s">
        <v>1432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513</v>
      </c>
      <c r="AU81" t="s">
        <v>1433</v>
      </c>
      <c r="AV81" t="s">
        <v>1434</v>
      </c>
      <c r="AX81">
        <v>1</v>
      </c>
      <c r="AY81" s="216" t="s">
        <v>89</v>
      </c>
      <c r="AZ81" s="216" t="s">
        <v>67</v>
      </c>
      <c r="BA81" s="216" t="s">
        <v>217</v>
      </c>
      <c r="BB81" t="s">
        <v>1575</v>
      </c>
    </row>
    <row r="82" spans="1:57" x14ac:dyDescent="0.3">
      <c r="A82" s="211">
        <v>46260</v>
      </c>
      <c r="B82" s="216" t="s">
        <v>142</v>
      </c>
      <c r="C82" s="216" t="s">
        <v>348</v>
      </c>
      <c r="D82" s="216" t="s">
        <v>51</v>
      </c>
      <c r="E82" s="216" t="s">
        <v>258</v>
      </c>
      <c r="F82" s="216" t="s">
        <v>310</v>
      </c>
      <c r="G82" s="216" t="s">
        <v>939</v>
      </c>
      <c r="H82" s="216" t="s">
        <v>1458</v>
      </c>
      <c r="I82" s="216" t="s">
        <v>408</v>
      </c>
      <c r="J82">
        <v>60</v>
      </c>
      <c r="K82">
        <v>60</v>
      </c>
      <c r="L82" s="216" t="s">
        <v>940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6"/>
      <c r="S82" s="216" t="s">
        <v>361</v>
      </c>
      <c r="T82" s="216"/>
      <c r="U82" s="216"/>
      <c r="V82" s="216" t="s">
        <v>361</v>
      </c>
      <c r="W82">
        <v>109</v>
      </c>
      <c r="X82" s="216" t="s">
        <v>374</v>
      </c>
      <c r="Y82" s="216" t="s">
        <v>239</v>
      </c>
      <c r="Z82" t="s">
        <v>1578</v>
      </c>
      <c r="AB82" s="216" t="s">
        <v>351</v>
      </c>
      <c r="AC82" t="s">
        <v>7</v>
      </c>
      <c r="AD82" s="216" t="s">
        <v>7</v>
      </c>
      <c r="AE82" s="216" t="s">
        <v>7</v>
      </c>
      <c r="AF82" t="s">
        <v>1579</v>
      </c>
      <c r="AG82" t="s">
        <v>249</v>
      </c>
      <c r="AH82">
        <v>1</v>
      </c>
      <c r="AI82" s="216" t="s">
        <v>250</v>
      </c>
      <c r="AJ82" s="216" t="s">
        <v>248</v>
      </c>
      <c r="AK82" t="s">
        <v>1431</v>
      </c>
      <c r="AL82" s="216" t="s">
        <v>156</v>
      </c>
      <c r="AM82" t="s">
        <v>1580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513</v>
      </c>
      <c r="AU82" t="s">
        <v>1433</v>
      </c>
      <c r="AV82" t="s">
        <v>1581</v>
      </c>
      <c r="AY82" s="216" t="s">
        <v>7</v>
      </c>
      <c r="AZ82" s="216" t="s">
        <v>238</v>
      </c>
      <c r="BA82" s="216" t="s">
        <v>7</v>
      </c>
      <c r="BB82" t="s">
        <v>1582</v>
      </c>
      <c r="BE82">
        <v>0</v>
      </c>
    </row>
    <row r="83" spans="1:57" x14ac:dyDescent="0.3">
      <c r="A83" s="211">
        <v>46260</v>
      </c>
      <c r="B83" s="216" t="s">
        <v>142</v>
      </c>
      <c r="C83" s="216" t="s">
        <v>348</v>
      </c>
      <c r="D83" s="216" t="s">
        <v>51</v>
      </c>
      <c r="E83" s="216" t="s">
        <v>258</v>
      </c>
      <c r="F83" s="216" t="s">
        <v>310</v>
      </c>
      <c r="G83" s="216" t="s">
        <v>941</v>
      </c>
      <c r="H83" s="216" t="s">
        <v>1583</v>
      </c>
      <c r="I83" s="216" t="s">
        <v>942</v>
      </c>
      <c r="J83">
        <v>200</v>
      </c>
      <c r="K83">
        <v>200</v>
      </c>
      <c r="L83" s="216" t="s">
        <v>943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6"/>
      <c r="S83" s="216" t="s">
        <v>361</v>
      </c>
      <c r="T83" s="216" t="s">
        <v>1584</v>
      </c>
      <c r="U83" s="216"/>
      <c r="V83" s="216" t="s">
        <v>361</v>
      </c>
      <c r="W83">
        <v>109</v>
      </c>
      <c r="X83" s="216" t="s">
        <v>374</v>
      </c>
      <c r="Y83" s="216" t="s">
        <v>239</v>
      </c>
      <c r="Z83" t="s">
        <v>1578</v>
      </c>
      <c r="AB83" s="216" t="s">
        <v>351</v>
      </c>
      <c r="AC83" t="s">
        <v>7</v>
      </c>
      <c r="AD83" s="216" t="s">
        <v>7</v>
      </c>
      <c r="AE83" s="216" t="s">
        <v>7</v>
      </c>
      <c r="AF83" t="s">
        <v>1585</v>
      </c>
      <c r="AG83" t="s">
        <v>249</v>
      </c>
      <c r="AH83">
        <v>1</v>
      </c>
      <c r="AI83" s="216" t="s">
        <v>250</v>
      </c>
      <c r="AJ83" s="216" t="s">
        <v>248</v>
      </c>
      <c r="AK83" t="s">
        <v>1431</v>
      </c>
      <c r="AL83" s="216" t="s">
        <v>156</v>
      </c>
      <c r="AM83" t="s">
        <v>1580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513</v>
      </c>
      <c r="AU83" t="s">
        <v>1433</v>
      </c>
      <c r="AV83" t="s">
        <v>1581</v>
      </c>
      <c r="AY83" s="216" t="s">
        <v>7</v>
      </c>
      <c r="AZ83" s="216" t="s">
        <v>238</v>
      </c>
      <c r="BA83" s="216" t="s">
        <v>7</v>
      </c>
      <c r="BB83" t="s">
        <v>1582</v>
      </c>
      <c r="BE83">
        <v>0</v>
      </c>
    </row>
    <row r="84" spans="1:57" x14ac:dyDescent="0.3">
      <c r="A84" s="211">
        <v>46260</v>
      </c>
      <c r="B84" s="216" t="s">
        <v>142</v>
      </c>
      <c r="C84" s="216" t="s">
        <v>348</v>
      </c>
      <c r="D84" s="216" t="s">
        <v>51</v>
      </c>
      <c r="E84" s="216" t="s">
        <v>258</v>
      </c>
      <c r="F84" s="216" t="s">
        <v>310</v>
      </c>
      <c r="G84" s="216" t="s">
        <v>944</v>
      </c>
      <c r="H84" s="216" t="s">
        <v>1462</v>
      </c>
      <c r="I84" s="216" t="s">
        <v>945</v>
      </c>
      <c r="J84">
        <v>3</v>
      </c>
      <c r="K84">
        <v>3</v>
      </c>
      <c r="L84" s="216" t="s">
        <v>946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6"/>
      <c r="S84" s="216" t="s">
        <v>361</v>
      </c>
      <c r="T84" s="216" t="s">
        <v>1584</v>
      </c>
      <c r="U84" s="216"/>
      <c r="V84" s="216" t="s">
        <v>361</v>
      </c>
      <c r="W84">
        <v>109</v>
      </c>
      <c r="X84" s="216" t="s">
        <v>374</v>
      </c>
      <c r="Y84" s="216" t="s">
        <v>239</v>
      </c>
      <c r="Z84" t="s">
        <v>1578</v>
      </c>
      <c r="AB84" s="216" t="s">
        <v>351</v>
      </c>
      <c r="AC84" t="s">
        <v>7</v>
      </c>
      <c r="AD84" s="216" t="s">
        <v>7</v>
      </c>
      <c r="AE84" s="216" t="s">
        <v>7</v>
      </c>
      <c r="AF84" t="s">
        <v>1586</v>
      </c>
      <c r="AG84" t="s">
        <v>249</v>
      </c>
      <c r="AH84">
        <v>1</v>
      </c>
      <c r="AI84" s="216" t="s">
        <v>250</v>
      </c>
      <c r="AJ84" s="216" t="s">
        <v>248</v>
      </c>
      <c r="AK84" t="s">
        <v>1431</v>
      </c>
      <c r="AL84" s="216" t="s">
        <v>156</v>
      </c>
      <c r="AM84" t="s">
        <v>1580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513</v>
      </c>
      <c r="AU84" t="s">
        <v>1433</v>
      </c>
      <c r="AV84" t="s">
        <v>1581</v>
      </c>
      <c r="AY84" s="216" t="s">
        <v>7</v>
      </c>
      <c r="AZ84" s="216" t="s">
        <v>238</v>
      </c>
      <c r="BA84" s="216" t="s">
        <v>7</v>
      </c>
      <c r="BB84" t="s">
        <v>1582</v>
      </c>
      <c r="BE84">
        <v>0</v>
      </c>
    </row>
    <row r="85" spans="1:57" x14ac:dyDescent="0.3">
      <c r="A85" s="211">
        <v>46260</v>
      </c>
      <c r="B85" s="216" t="s">
        <v>142</v>
      </c>
      <c r="C85" s="216" t="s">
        <v>348</v>
      </c>
      <c r="D85" s="216" t="s">
        <v>51</v>
      </c>
      <c r="E85" s="216" t="s">
        <v>258</v>
      </c>
      <c r="F85" s="216" t="s">
        <v>310</v>
      </c>
      <c r="G85" s="216" t="s">
        <v>947</v>
      </c>
      <c r="H85" s="216" t="s">
        <v>1462</v>
      </c>
      <c r="I85" s="216" t="s">
        <v>942</v>
      </c>
      <c r="J85">
        <v>150</v>
      </c>
      <c r="K85">
        <v>150</v>
      </c>
      <c r="L85" s="216" t="s">
        <v>948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6"/>
      <c r="S85" s="216" t="s">
        <v>361</v>
      </c>
      <c r="T85" s="216" t="s">
        <v>1584</v>
      </c>
      <c r="U85" s="216"/>
      <c r="V85" s="216" t="s">
        <v>361</v>
      </c>
      <c r="W85">
        <v>109</v>
      </c>
      <c r="X85" s="216" t="s">
        <v>374</v>
      </c>
      <c r="Y85" s="216" t="s">
        <v>239</v>
      </c>
      <c r="Z85" t="s">
        <v>1578</v>
      </c>
      <c r="AB85" s="216" t="s">
        <v>351</v>
      </c>
      <c r="AC85" t="s">
        <v>7</v>
      </c>
      <c r="AD85" s="216" t="s">
        <v>7</v>
      </c>
      <c r="AE85" s="216" t="s">
        <v>7</v>
      </c>
      <c r="AF85" t="s">
        <v>1587</v>
      </c>
      <c r="AG85" t="s">
        <v>249</v>
      </c>
      <c r="AH85">
        <v>1</v>
      </c>
      <c r="AI85" s="216" t="s">
        <v>250</v>
      </c>
      <c r="AJ85" s="216" t="s">
        <v>248</v>
      </c>
      <c r="AK85" t="s">
        <v>1431</v>
      </c>
      <c r="AL85" s="216" t="s">
        <v>156</v>
      </c>
      <c r="AM85" t="s">
        <v>1580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513</v>
      </c>
      <c r="AU85" t="s">
        <v>1433</v>
      </c>
      <c r="AV85" t="s">
        <v>1581</v>
      </c>
      <c r="AY85" s="216" t="s">
        <v>7</v>
      </c>
      <c r="AZ85" s="216" t="s">
        <v>238</v>
      </c>
      <c r="BA85" s="216" t="s">
        <v>7</v>
      </c>
      <c r="BB85" t="s">
        <v>1582</v>
      </c>
    </row>
    <row r="86" spans="1:57" x14ac:dyDescent="0.3">
      <c r="A86" s="211">
        <v>46260</v>
      </c>
      <c r="B86" s="216" t="s">
        <v>142</v>
      </c>
      <c r="C86" s="216" t="s">
        <v>348</v>
      </c>
      <c r="D86" s="216" t="s">
        <v>51</v>
      </c>
      <c r="E86" s="216" t="s">
        <v>258</v>
      </c>
      <c r="F86" s="216" t="s">
        <v>310</v>
      </c>
      <c r="G86" s="216" t="s">
        <v>949</v>
      </c>
      <c r="H86" s="216" t="s">
        <v>1458</v>
      </c>
      <c r="I86" s="216" t="s">
        <v>408</v>
      </c>
      <c r="J86">
        <v>50</v>
      </c>
      <c r="K86">
        <v>50</v>
      </c>
      <c r="L86" s="216" t="s">
        <v>950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6"/>
      <c r="S86" s="216" t="s">
        <v>361</v>
      </c>
      <c r="T86" s="216" t="s">
        <v>1584</v>
      </c>
      <c r="U86" s="216"/>
      <c r="V86" s="216" t="s">
        <v>361</v>
      </c>
      <c r="W86">
        <v>109</v>
      </c>
      <c r="X86" s="216" t="s">
        <v>374</v>
      </c>
      <c r="Y86" s="216" t="s">
        <v>239</v>
      </c>
      <c r="Z86" t="s">
        <v>1578</v>
      </c>
      <c r="AB86" s="216" t="s">
        <v>351</v>
      </c>
      <c r="AC86" t="s">
        <v>7</v>
      </c>
      <c r="AD86" s="216" t="s">
        <v>7</v>
      </c>
      <c r="AE86" s="216" t="s">
        <v>7</v>
      </c>
      <c r="AF86" t="s">
        <v>1588</v>
      </c>
      <c r="AG86" t="s">
        <v>249</v>
      </c>
      <c r="AH86">
        <v>1</v>
      </c>
      <c r="AI86" s="216" t="s">
        <v>250</v>
      </c>
      <c r="AJ86" s="216" t="s">
        <v>248</v>
      </c>
      <c r="AK86" t="s">
        <v>1431</v>
      </c>
      <c r="AL86" s="216" t="s">
        <v>156</v>
      </c>
      <c r="AM86" t="s">
        <v>1580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513</v>
      </c>
      <c r="AU86" t="s">
        <v>1433</v>
      </c>
      <c r="AV86" t="s">
        <v>1581</v>
      </c>
      <c r="AY86" s="216" t="s">
        <v>7</v>
      </c>
      <c r="AZ86" s="216" t="s">
        <v>238</v>
      </c>
      <c r="BA86" s="216" t="s">
        <v>7</v>
      </c>
      <c r="BB86" t="s">
        <v>1582</v>
      </c>
    </row>
    <row r="87" spans="1:57" x14ac:dyDescent="0.3">
      <c r="A87" s="211">
        <v>46260</v>
      </c>
      <c r="B87" s="216" t="s">
        <v>142</v>
      </c>
      <c r="C87" s="216" t="s">
        <v>348</v>
      </c>
      <c r="D87" s="216" t="s">
        <v>51</v>
      </c>
      <c r="E87" s="216" t="s">
        <v>258</v>
      </c>
      <c r="F87" s="216" t="s">
        <v>310</v>
      </c>
      <c r="G87" s="216" t="s">
        <v>951</v>
      </c>
      <c r="H87" s="216" t="s">
        <v>1458</v>
      </c>
      <c r="I87" s="216" t="s">
        <v>408</v>
      </c>
      <c r="J87">
        <v>300</v>
      </c>
      <c r="K87">
        <v>300</v>
      </c>
      <c r="L87" s="216" t="s">
        <v>950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6"/>
      <c r="S87" s="216" t="s">
        <v>361</v>
      </c>
      <c r="T87" s="216"/>
      <c r="U87" s="216"/>
      <c r="V87" s="216" t="s">
        <v>361</v>
      </c>
      <c r="W87">
        <v>109</v>
      </c>
      <c r="X87" s="216" t="s">
        <v>374</v>
      </c>
      <c r="Y87" s="216" t="s">
        <v>239</v>
      </c>
      <c r="Z87" t="s">
        <v>1578</v>
      </c>
      <c r="AB87" s="216" t="s">
        <v>351</v>
      </c>
      <c r="AC87" t="s">
        <v>7</v>
      </c>
      <c r="AD87" s="216" t="s">
        <v>7</v>
      </c>
      <c r="AE87" s="216" t="s">
        <v>7</v>
      </c>
      <c r="AF87" t="s">
        <v>1589</v>
      </c>
      <c r="AG87" t="s">
        <v>249</v>
      </c>
      <c r="AH87">
        <v>1</v>
      </c>
      <c r="AI87" s="216" t="s">
        <v>250</v>
      </c>
      <c r="AJ87" s="216" t="s">
        <v>248</v>
      </c>
      <c r="AK87" t="s">
        <v>1431</v>
      </c>
      <c r="AL87" s="216" t="s">
        <v>156</v>
      </c>
      <c r="AM87" t="s">
        <v>1580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513</v>
      </c>
      <c r="AU87" t="s">
        <v>1433</v>
      </c>
      <c r="AV87" t="s">
        <v>1581</v>
      </c>
      <c r="AY87" s="216" t="s">
        <v>7</v>
      </c>
      <c r="AZ87" s="216" t="s">
        <v>238</v>
      </c>
      <c r="BA87" s="216" t="s">
        <v>7</v>
      </c>
      <c r="BB87" t="s">
        <v>1582</v>
      </c>
    </row>
    <row r="88" spans="1:57" x14ac:dyDescent="0.3">
      <c r="A88" s="211">
        <v>46260</v>
      </c>
      <c r="B88" s="216" t="s">
        <v>142</v>
      </c>
      <c r="C88" s="216" t="s">
        <v>348</v>
      </c>
      <c r="D88" s="216" t="s">
        <v>42</v>
      </c>
      <c r="E88" s="216" t="s">
        <v>68</v>
      </c>
      <c r="F88" s="216" t="s">
        <v>310</v>
      </c>
      <c r="G88" s="216" t="s">
        <v>1004</v>
      </c>
      <c r="H88" s="216" t="s">
        <v>1458</v>
      </c>
      <c r="I88" s="216" t="s">
        <v>408</v>
      </c>
      <c r="J88">
        <v>49</v>
      </c>
      <c r="K88">
        <v>49</v>
      </c>
      <c r="L88" s="216" t="s">
        <v>1005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16"/>
      <c r="S88" s="216" t="s">
        <v>361</v>
      </c>
      <c r="T88" s="216" t="s">
        <v>1685</v>
      </c>
      <c r="U88" s="216" t="s">
        <v>1686</v>
      </c>
      <c r="V88" s="216" t="s">
        <v>361</v>
      </c>
      <c r="W88">
        <v>109</v>
      </c>
      <c r="X88" s="216" t="s">
        <v>374</v>
      </c>
      <c r="Y88" s="216" t="s">
        <v>239</v>
      </c>
      <c r="Z88" t="s">
        <v>1578</v>
      </c>
      <c r="AB88" s="216" t="s">
        <v>351</v>
      </c>
      <c r="AC88" t="s">
        <v>7</v>
      </c>
      <c r="AD88" s="216" t="s">
        <v>7</v>
      </c>
      <c r="AE88" s="216" t="s">
        <v>7</v>
      </c>
      <c r="AF88" t="s">
        <v>1687</v>
      </c>
      <c r="AG88" t="s">
        <v>249</v>
      </c>
      <c r="AH88">
        <v>0</v>
      </c>
      <c r="AI88" s="216" t="s">
        <v>249</v>
      </c>
      <c r="AJ88" s="216" t="s">
        <v>7</v>
      </c>
      <c r="AK88" t="s">
        <v>1431</v>
      </c>
      <c r="AL88" s="216" t="s">
        <v>156</v>
      </c>
      <c r="AM88" t="s">
        <v>1677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512</v>
      </c>
      <c r="AU88" t="s">
        <v>1433</v>
      </c>
      <c r="AV88" t="s">
        <v>1678</v>
      </c>
      <c r="AY88" s="216" t="s">
        <v>7</v>
      </c>
      <c r="AZ88" s="216" t="s">
        <v>67</v>
      </c>
      <c r="BA88" s="216" t="s">
        <v>7</v>
      </c>
      <c r="BB88" t="s">
        <v>1582</v>
      </c>
    </row>
    <row r="89" spans="1:57" x14ac:dyDescent="0.3">
      <c r="A89" s="211">
        <v>46260</v>
      </c>
      <c r="B89" s="216" t="s">
        <v>142</v>
      </c>
      <c r="C89" s="216" t="s">
        <v>348</v>
      </c>
      <c r="D89" s="216" t="s">
        <v>51</v>
      </c>
      <c r="E89" s="216" t="s">
        <v>258</v>
      </c>
      <c r="F89" s="216" t="s">
        <v>310</v>
      </c>
      <c r="G89" s="216" t="s">
        <v>755</v>
      </c>
      <c r="H89" s="216" t="s">
        <v>1597</v>
      </c>
      <c r="I89" s="216" t="s">
        <v>407</v>
      </c>
      <c r="J89">
        <v>1</v>
      </c>
      <c r="K89">
        <v>1</v>
      </c>
      <c r="L89" s="216" t="s">
        <v>952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16"/>
      <c r="S89" s="216" t="s">
        <v>359</v>
      </c>
      <c r="T89" s="216"/>
      <c r="U89" s="216"/>
      <c r="V89" s="216" t="s">
        <v>359</v>
      </c>
      <c r="W89">
        <v>50</v>
      </c>
      <c r="X89" s="216" t="s">
        <v>374</v>
      </c>
      <c r="Y89" s="216" t="s">
        <v>239</v>
      </c>
      <c r="Z89" t="s">
        <v>1578</v>
      </c>
      <c r="AB89" s="216" t="s">
        <v>351</v>
      </c>
      <c r="AC89" t="s">
        <v>7</v>
      </c>
      <c r="AD89" s="216" t="s">
        <v>7</v>
      </c>
      <c r="AE89" s="216" t="s">
        <v>7</v>
      </c>
      <c r="AF89" t="s">
        <v>1598</v>
      </c>
      <c r="AG89" t="s">
        <v>249</v>
      </c>
      <c r="AH89">
        <v>1</v>
      </c>
      <c r="AI89" s="216" t="s">
        <v>250</v>
      </c>
      <c r="AJ89" s="216" t="s">
        <v>248</v>
      </c>
      <c r="AK89" t="s">
        <v>1431</v>
      </c>
      <c r="AL89" s="216" t="s">
        <v>156</v>
      </c>
      <c r="AM89" t="s">
        <v>1580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514</v>
      </c>
      <c r="AU89" t="s">
        <v>1433</v>
      </c>
      <c r="AV89" t="s">
        <v>1581</v>
      </c>
      <c r="AY89" s="216" t="s">
        <v>7</v>
      </c>
      <c r="AZ89" s="216" t="s">
        <v>238</v>
      </c>
      <c r="BA89" s="216" t="s">
        <v>7</v>
      </c>
      <c r="BB89" t="s">
        <v>1599</v>
      </c>
      <c r="BE89">
        <v>0</v>
      </c>
    </row>
    <row r="90" spans="1:57" x14ac:dyDescent="0.3">
      <c r="A90" s="211">
        <v>46260</v>
      </c>
      <c r="B90" s="216" t="s">
        <v>142</v>
      </c>
      <c r="C90" s="216" t="s">
        <v>348</v>
      </c>
      <c r="D90" s="216" t="s">
        <v>51</v>
      </c>
      <c r="E90" s="216" t="s">
        <v>258</v>
      </c>
      <c r="F90" s="216" t="s">
        <v>310</v>
      </c>
      <c r="G90" s="216" t="s">
        <v>953</v>
      </c>
      <c r="H90" s="216" t="s">
        <v>1540</v>
      </c>
      <c r="I90" s="216" t="s">
        <v>954</v>
      </c>
      <c r="J90">
        <v>15</v>
      </c>
      <c r="K90">
        <v>15</v>
      </c>
      <c r="L90" s="216" t="s">
        <v>955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16"/>
      <c r="S90" s="216" t="s">
        <v>360</v>
      </c>
      <c r="T90" s="216" t="s">
        <v>1584</v>
      </c>
      <c r="U90" s="216"/>
      <c r="V90" s="216" t="s">
        <v>360</v>
      </c>
      <c r="W90">
        <v>2200</v>
      </c>
      <c r="X90" s="216" t="s">
        <v>374</v>
      </c>
      <c r="Y90" s="216" t="s">
        <v>239</v>
      </c>
      <c r="Z90" t="s">
        <v>1578</v>
      </c>
      <c r="AB90" s="216" t="s">
        <v>351</v>
      </c>
      <c r="AC90" t="s">
        <v>7</v>
      </c>
      <c r="AD90" s="216" t="s">
        <v>7</v>
      </c>
      <c r="AE90" s="216" t="s">
        <v>7</v>
      </c>
      <c r="AF90" t="s">
        <v>1600</v>
      </c>
      <c r="AG90" t="s">
        <v>249</v>
      </c>
      <c r="AH90">
        <v>1</v>
      </c>
      <c r="AI90" s="216" t="s">
        <v>250</v>
      </c>
      <c r="AJ90" s="216" t="s">
        <v>248</v>
      </c>
      <c r="AK90" t="s">
        <v>1431</v>
      </c>
      <c r="AL90" s="216" t="s">
        <v>156</v>
      </c>
      <c r="AM90" t="s">
        <v>1580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1493</v>
      </c>
      <c r="AV90" t="s">
        <v>1581</v>
      </c>
      <c r="AY90" s="216" t="s">
        <v>7</v>
      </c>
      <c r="AZ90" s="216" t="s">
        <v>238</v>
      </c>
      <c r="BA90" s="216" t="s">
        <v>7</v>
      </c>
      <c r="BB90" t="s">
        <v>1601</v>
      </c>
      <c r="BE90">
        <v>0</v>
      </c>
    </row>
    <row r="91" spans="1:57" x14ac:dyDescent="0.3">
      <c r="A91" s="211">
        <v>46260</v>
      </c>
      <c r="B91" s="216" t="s">
        <v>142</v>
      </c>
      <c r="C91" s="216" t="s">
        <v>348</v>
      </c>
      <c r="D91" s="216" t="s">
        <v>43</v>
      </c>
      <c r="E91" s="216" t="s">
        <v>105</v>
      </c>
      <c r="F91" s="216" t="s">
        <v>310</v>
      </c>
      <c r="G91" s="216" t="s">
        <v>884</v>
      </c>
      <c r="H91" s="216" t="s">
        <v>1512</v>
      </c>
      <c r="I91" s="216" t="s">
        <v>407</v>
      </c>
      <c r="J91">
        <v>5</v>
      </c>
      <c r="K91">
        <v>5</v>
      </c>
      <c r="L91" s="216" t="s">
        <v>885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16"/>
      <c r="S91" s="216" t="s">
        <v>359</v>
      </c>
      <c r="T91" s="216"/>
      <c r="U91" s="216"/>
      <c r="V91" s="216" t="s">
        <v>359</v>
      </c>
      <c r="W91">
        <v>50</v>
      </c>
      <c r="X91" s="216" t="s">
        <v>374</v>
      </c>
      <c r="Y91" s="216" t="s">
        <v>239</v>
      </c>
      <c r="Z91" t="s">
        <v>1429</v>
      </c>
      <c r="AB91" s="216" t="s">
        <v>351</v>
      </c>
      <c r="AC91" t="s">
        <v>351</v>
      </c>
      <c r="AD91" s="216" t="s">
        <v>374</v>
      </c>
      <c r="AE91" s="216" t="s">
        <v>239</v>
      </c>
      <c r="AF91" t="s">
        <v>1602</v>
      </c>
      <c r="AG91" t="s">
        <v>249</v>
      </c>
      <c r="AH91">
        <v>1</v>
      </c>
      <c r="AI91" s="216" t="s">
        <v>250</v>
      </c>
      <c r="AJ91" s="216" t="s">
        <v>248</v>
      </c>
      <c r="AK91" t="s">
        <v>1431</v>
      </c>
      <c r="AL91" s="216" t="s">
        <v>156</v>
      </c>
      <c r="AM91" t="s">
        <v>1488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513</v>
      </c>
      <c r="AU91" t="s">
        <v>1433</v>
      </c>
      <c r="AV91" t="s">
        <v>1489</v>
      </c>
      <c r="AX91">
        <v>1</v>
      </c>
      <c r="AY91" s="216" t="s">
        <v>89</v>
      </c>
      <c r="AZ91" s="216" t="s">
        <v>67</v>
      </c>
      <c r="BA91" s="216" t="s">
        <v>217</v>
      </c>
      <c r="BB91" t="s">
        <v>1502</v>
      </c>
      <c r="BC91">
        <v>16.3</v>
      </c>
      <c r="BD91">
        <v>0</v>
      </c>
      <c r="BE91">
        <v>1</v>
      </c>
    </row>
    <row r="92" spans="1:57" x14ac:dyDescent="0.3">
      <c r="A92" s="211">
        <v>46260</v>
      </c>
      <c r="B92" s="216" t="s">
        <v>142</v>
      </c>
      <c r="C92" s="216" t="s">
        <v>348</v>
      </c>
      <c r="D92" s="216" t="s">
        <v>285</v>
      </c>
      <c r="E92" s="216" t="s">
        <v>95</v>
      </c>
      <c r="F92" s="216" t="s">
        <v>310</v>
      </c>
      <c r="G92" s="216" t="s">
        <v>958</v>
      </c>
      <c r="H92" s="216" t="s">
        <v>1603</v>
      </c>
      <c r="I92" s="216" t="s">
        <v>424</v>
      </c>
      <c r="J92">
        <v>28</v>
      </c>
      <c r="K92">
        <v>28</v>
      </c>
      <c r="L92" s="216" t="s">
        <v>959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16"/>
      <c r="S92" s="216" t="s">
        <v>361</v>
      </c>
      <c r="T92" s="216" t="s">
        <v>1604</v>
      </c>
      <c r="U92" s="216" t="s">
        <v>1605</v>
      </c>
      <c r="V92" s="216" t="s">
        <v>361</v>
      </c>
      <c r="W92">
        <v>109</v>
      </c>
      <c r="X92" s="216" t="s">
        <v>374</v>
      </c>
      <c r="Y92" s="216" t="s">
        <v>239</v>
      </c>
      <c r="Z92" t="s">
        <v>1578</v>
      </c>
      <c r="AB92" s="216" t="s">
        <v>351</v>
      </c>
      <c r="AC92" t="s">
        <v>7</v>
      </c>
      <c r="AD92" s="216" t="s">
        <v>7</v>
      </c>
      <c r="AE92" s="216" t="s">
        <v>7</v>
      </c>
      <c r="AF92" t="s">
        <v>1606</v>
      </c>
      <c r="AG92" t="s">
        <v>249</v>
      </c>
      <c r="AH92">
        <v>1</v>
      </c>
      <c r="AI92" s="216" t="s">
        <v>250</v>
      </c>
      <c r="AJ92" s="216" t="s">
        <v>248</v>
      </c>
      <c r="AK92" t="s">
        <v>1431</v>
      </c>
      <c r="AL92" s="216" t="s">
        <v>156</v>
      </c>
      <c r="AM92" t="s">
        <v>1592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513</v>
      </c>
      <c r="AU92" t="s">
        <v>1433</v>
      </c>
      <c r="AV92" t="s">
        <v>1593</v>
      </c>
      <c r="AX92">
        <v>28</v>
      </c>
      <c r="AY92" s="216" t="s">
        <v>103</v>
      </c>
      <c r="AZ92" s="216" t="s">
        <v>96</v>
      </c>
      <c r="BA92" s="216" t="s">
        <v>220</v>
      </c>
      <c r="BB92" t="s">
        <v>1582</v>
      </c>
      <c r="BE92">
        <v>2.9</v>
      </c>
    </row>
    <row r="93" spans="1:57" x14ac:dyDescent="0.3">
      <c r="A93" s="211">
        <v>46260</v>
      </c>
      <c r="B93" s="216" t="s">
        <v>142</v>
      </c>
      <c r="C93" s="216" t="s">
        <v>348</v>
      </c>
      <c r="D93" s="216" t="s">
        <v>285</v>
      </c>
      <c r="E93" s="216" t="s">
        <v>95</v>
      </c>
      <c r="F93" s="216" t="s">
        <v>310</v>
      </c>
      <c r="G93" s="216" t="s">
        <v>1024</v>
      </c>
      <c r="H93" s="216" t="s">
        <v>1625</v>
      </c>
      <c r="I93" s="216" t="s">
        <v>410</v>
      </c>
      <c r="J93">
        <v>1</v>
      </c>
      <c r="K93">
        <v>1</v>
      </c>
      <c r="L93" s="216" t="s">
        <v>1025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16"/>
      <c r="S93" s="216" t="s">
        <v>361</v>
      </c>
      <c r="T93" s="216"/>
      <c r="U93" s="216" t="s">
        <v>1626</v>
      </c>
      <c r="V93" s="216" t="s">
        <v>361</v>
      </c>
      <c r="W93">
        <v>109</v>
      </c>
      <c r="X93" s="216" t="s">
        <v>374</v>
      </c>
      <c r="Y93" s="216" t="s">
        <v>239</v>
      </c>
      <c r="Z93" t="s">
        <v>1578</v>
      </c>
      <c r="AB93" s="216" t="s">
        <v>351</v>
      </c>
      <c r="AC93" t="s">
        <v>7</v>
      </c>
      <c r="AD93" s="216" t="s">
        <v>7</v>
      </c>
      <c r="AE93" s="216" t="s">
        <v>7</v>
      </c>
      <c r="AF93" t="s">
        <v>1705</v>
      </c>
      <c r="AG93" t="s">
        <v>249</v>
      </c>
      <c r="AH93">
        <v>1</v>
      </c>
      <c r="AI93" s="216" t="s">
        <v>250</v>
      </c>
      <c r="AJ93" s="216" t="s">
        <v>248</v>
      </c>
      <c r="AK93" t="s">
        <v>1431</v>
      </c>
      <c r="AL93" s="216" t="s">
        <v>156</v>
      </c>
      <c r="AM93" t="s">
        <v>1592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513</v>
      </c>
      <c r="AU93" t="s">
        <v>1433</v>
      </c>
      <c r="AV93" t="s">
        <v>1593</v>
      </c>
      <c r="AX93">
        <v>1</v>
      </c>
      <c r="AY93" s="216" t="s">
        <v>103</v>
      </c>
      <c r="AZ93" s="216" t="s">
        <v>96</v>
      </c>
      <c r="BA93" s="216" t="s">
        <v>220</v>
      </c>
      <c r="BB93" t="s">
        <v>1582</v>
      </c>
    </row>
    <row r="94" spans="1:57" x14ac:dyDescent="0.3">
      <c r="A94" s="211">
        <v>46260</v>
      </c>
      <c r="B94" s="216" t="s">
        <v>142</v>
      </c>
      <c r="C94" s="216" t="s">
        <v>348</v>
      </c>
      <c r="D94" s="216" t="s">
        <v>285</v>
      </c>
      <c r="E94" s="216" t="s">
        <v>95</v>
      </c>
      <c r="F94" s="216" t="s">
        <v>310</v>
      </c>
      <c r="G94" s="216" t="s">
        <v>960</v>
      </c>
      <c r="H94" s="216" t="s">
        <v>1505</v>
      </c>
      <c r="I94" s="216" t="s">
        <v>406</v>
      </c>
      <c r="J94">
        <v>1</v>
      </c>
      <c r="K94">
        <v>1</v>
      </c>
      <c r="L94" s="216" t="s">
        <v>961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16"/>
      <c r="S94" s="216" t="s">
        <v>362</v>
      </c>
      <c r="T94" s="216"/>
      <c r="U94" s="216"/>
      <c r="V94" s="216" t="s">
        <v>362</v>
      </c>
      <c r="W94">
        <v>101</v>
      </c>
      <c r="X94" s="216" t="s">
        <v>374</v>
      </c>
      <c r="Y94" s="216" t="s">
        <v>239</v>
      </c>
      <c r="Z94" t="s">
        <v>1578</v>
      </c>
      <c r="AB94" s="216" t="s">
        <v>351</v>
      </c>
      <c r="AC94" t="s">
        <v>7</v>
      </c>
      <c r="AD94" s="216" t="s">
        <v>7</v>
      </c>
      <c r="AE94" s="216" t="s">
        <v>7</v>
      </c>
      <c r="AF94" t="s">
        <v>2262</v>
      </c>
      <c r="AG94" t="s">
        <v>249</v>
      </c>
      <c r="AH94">
        <v>1</v>
      </c>
      <c r="AI94" s="216" t="s">
        <v>250</v>
      </c>
      <c r="AJ94" s="216" t="s">
        <v>248</v>
      </c>
      <c r="AK94" t="s">
        <v>1431</v>
      </c>
      <c r="AL94" s="216" t="s">
        <v>156</v>
      </c>
      <c r="AM94" t="s">
        <v>1592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513</v>
      </c>
      <c r="AU94" t="s">
        <v>1433</v>
      </c>
      <c r="AV94" t="s">
        <v>1593</v>
      </c>
      <c r="AX94">
        <v>1</v>
      </c>
      <c r="AY94" s="216" t="s">
        <v>103</v>
      </c>
      <c r="AZ94" s="216" t="s">
        <v>96</v>
      </c>
      <c r="BA94" s="216" t="s">
        <v>220</v>
      </c>
      <c r="BB94" t="s">
        <v>1611</v>
      </c>
      <c r="BE94">
        <v>1</v>
      </c>
    </row>
    <row r="95" spans="1:57" x14ac:dyDescent="0.3">
      <c r="A95" s="211">
        <v>46260</v>
      </c>
      <c r="B95" s="216" t="s">
        <v>142</v>
      </c>
      <c r="C95" s="216" t="s">
        <v>348</v>
      </c>
      <c r="D95" s="216" t="s">
        <v>285</v>
      </c>
      <c r="E95" s="216" t="s">
        <v>95</v>
      </c>
      <c r="F95" s="216" t="s">
        <v>310</v>
      </c>
      <c r="G95" s="216" t="s">
        <v>960</v>
      </c>
      <c r="H95" s="216" t="s">
        <v>1505</v>
      </c>
      <c r="I95" s="216" t="s">
        <v>406</v>
      </c>
      <c r="J95">
        <v>1</v>
      </c>
      <c r="K95">
        <v>1</v>
      </c>
      <c r="L95" s="216" t="s">
        <v>961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16"/>
      <c r="S95" s="216" t="s">
        <v>362</v>
      </c>
      <c r="T95" s="216"/>
      <c r="U95" s="216"/>
      <c r="V95" s="216" t="s">
        <v>362</v>
      </c>
      <c r="W95">
        <v>101</v>
      </c>
      <c r="X95" s="216" t="s">
        <v>374</v>
      </c>
      <c r="Y95" s="216" t="s">
        <v>239</v>
      </c>
      <c r="Z95" t="s">
        <v>1578</v>
      </c>
      <c r="AB95" s="216" t="s">
        <v>351</v>
      </c>
      <c r="AC95" t="s">
        <v>7</v>
      </c>
      <c r="AD95" s="216" t="s">
        <v>7</v>
      </c>
      <c r="AE95" s="216" t="s">
        <v>7</v>
      </c>
      <c r="AF95" t="s">
        <v>2262</v>
      </c>
      <c r="AG95" t="s">
        <v>250</v>
      </c>
      <c r="AH95">
        <v>1</v>
      </c>
      <c r="AI95" s="216" t="s">
        <v>250</v>
      </c>
      <c r="AJ95" s="216" t="s">
        <v>248</v>
      </c>
      <c r="AK95" t="s">
        <v>1431</v>
      </c>
      <c r="AL95" s="216" t="s">
        <v>156</v>
      </c>
      <c r="AM95" t="s">
        <v>1592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511</v>
      </c>
      <c r="AU95" t="s">
        <v>1433</v>
      </c>
      <c r="AV95" t="s">
        <v>1593</v>
      </c>
      <c r="AX95">
        <v>1</v>
      </c>
      <c r="AY95" s="216" t="s">
        <v>103</v>
      </c>
      <c r="AZ95" s="216" t="s">
        <v>96</v>
      </c>
      <c r="BA95" s="216" t="s">
        <v>220</v>
      </c>
      <c r="BB95" t="s">
        <v>1611</v>
      </c>
    </row>
    <row r="96" spans="1:57" x14ac:dyDescent="0.3">
      <c r="A96" s="211">
        <v>46260</v>
      </c>
      <c r="B96" s="216" t="s">
        <v>142</v>
      </c>
      <c r="C96" s="216" t="s">
        <v>348</v>
      </c>
      <c r="D96" s="216" t="s">
        <v>285</v>
      </c>
      <c r="E96" s="216" t="s">
        <v>95</v>
      </c>
      <c r="F96" s="216" t="s">
        <v>310</v>
      </c>
      <c r="G96" s="216" t="s">
        <v>960</v>
      </c>
      <c r="H96" s="216" t="s">
        <v>1505</v>
      </c>
      <c r="I96" s="216" t="s">
        <v>406</v>
      </c>
      <c r="J96">
        <v>1</v>
      </c>
      <c r="K96">
        <v>1</v>
      </c>
      <c r="L96" s="216" t="s">
        <v>961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6"/>
      <c r="S96" s="216" t="s">
        <v>362</v>
      </c>
      <c r="T96" s="216"/>
      <c r="U96" s="216"/>
      <c r="V96" s="216" t="s">
        <v>362</v>
      </c>
      <c r="W96">
        <v>101</v>
      </c>
      <c r="X96" s="216" t="s">
        <v>374</v>
      </c>
      <c r="Y96" s="216" t="s">
        <v>239</v>
      </c>
      <c r="Z96" t="s">
        <v>1578</v>
      </c>
      <c r="AB96" s="216" t="s">
        <v>351</v>
      </c>
      <c r="AC96" t="s">
        <v>7</v>
      </c>
      <c r="AD96" s="216" t="s">
        <v>7</v>
      </c>
      <c r="AE96" s="216" t="s">
        <v>7</v>
      </c>
      <c r="AF96" t="s">
        <v>2262</v>
      </c>
      <c r="AG96" t="s">
        <v>250</v>
      </c>
      <c r="AH96">
        <v>1</v>
      </c>
      <c r="AI96" s="216" t="s">
        <v>250</v>
      </c>
      <c r="AJ96" s="216" t="s">
        <v>248</v>
      </c>
      <c r="AK96" t="s">
        <v>1431</v>
      </c>
      <c r="AL96" s="216" t="s">
        <v>156</v>
      </c>
      <c r="AM96" t="s">
        <v>1592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511</v>
      </c>
      <c r="AU96" t="s">
        <v>1433</v>
      </c>
      <c r="AV96" t="s">
        <v>1593</v>
      </c>
      <c r="AX96">
        <v>1</v>
      </c>
      <c r="AY96" s="216" t="s">
        <v>103</v>
      </c>
      <c r="AZ96" s="216" t="s">
        <v>96</v>
      </c>
      <c r="BA96" s="216" t="s">
        <v>220</v>
      </c>
      <c r="BB96" t="s">
        <v>1611</v>
      </c>
    </row>
    <row r="97" spans="1:57" x14ac:dyDescent="0.3">
      <c r="A97" s="211">
        <v>46260</v>
      </c>
      <c r="B97" s="216" t="s">
        <v>142</v>
      </c>
      <c r="C97" s="216" t="s">
        <v>348</v>
      </c>
      <c r="D97" s="216" t="s">
        <v>285</v>
      </c>
      <c r="E97" s="216" t="s">
        <v>95</v>
      </c>
      <c r="F97" s="216" t="s">
        <v>310</v>
      </c>
      <c r="G97" s="216" t="s">
        <v>960</v>
      </c>
      <c r="H97" s="216" t="s">
        <v>1505</v>
      </c>
      <c r="I97" s="216" t="s">
        <v>406</v>
      </c>
      <c r="J97">
        <v>1</v>
      </c>
      <c r="K97">
        <v>1</v>
      </c>
      <c r="L97" s="216" t="s">
        <v>961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6"/>
      <c r="S97" s="216" t="s">
        <v>362</v>
      </c>
      <c r="T97" s="216"/>
      <c r="U97" s="216"/>
      <c r="V97" s="216" t="s">
        <v>362</v>
      </c>
      <c r="W97">
        <v>101</v>
      </c>
      <c r="X97" s="216" t="s">
        <v>374</v>
      </c>
      <c r="Y97" s="216" t="s">
        <v>239</v>
      </c>
      <c r="Z97" t="s">
        <v>1578</v>
      </c>
      <c r="AB97" s="216" t="s">
        <v>351</v>
      </c>
      <c r="AC97" t="s">
        <v>7</v>
      </c>
      <c r="AD97" s="216" t="s">
        <v>7</v>
      </c>
      <c r="AE97" s="216" t="s">
        <v>7</v>
      </c>
      <c r="AF97" t="s">
        <v>2262</v>
      </c>
      <c r="AG97" t="s">
        <v>250</v>
      </c>
      <c r="AH97">
        <v>1</v>
      </c>
      <c r="AI97" s="216" t="s">
        <v>250</v>
      </c>
      <c r="AJ97" s="216" t="s">
        <v>248</v>
      </c>
      <c r="AK97" t="s">
        <v>1431</v>
      </c>
      <c r="AL97" s="216" t="s">
        <v>156</v>
      </c>
      <c r="AM97" t="s">
        <v>1592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511</v>
      </c>
      <c r="AU97" t="s">
        <v>1433</v>
      </c>
      <c r="AV97" t="s">
        <v>1593</v>
      </c>
      <c r="AX97">
        <v>1</v>
      </c>
      <c r="AY97" s="216" t="s">
        <v>103</v>
      </c>
      <c r="AZ97" s="216" t="s">
        <v>96</v>
      </c>
      <c r="BA97" s="216" t="s">
        <v>220</v>
      </c>
      <c r="BB97" t="s">
        <v>1611</v>
      </c>
    </row>
    <row r="98" spans="1:57" x14ac:dyDescent="0.3">
      <c r="A98" s="211">
        <v>46260</v>
      </c>
      <c r="B98" s="216" t="s">
        <v>142</v>
      </c>
      <c r="C98" s="216" t="s">
        <v>348</v>
      </c>
      <c r="D98" s="216" t="s">
        <v>285</v>
      </c>
      <c r="E98" s="216" t="s">
        <v>95</v>
      </c>
      <c r="F98" s="216" t="s">
        <v>310</v>
      </c>
      <c r="G98" s="216" t="s">
        <v>2263</v>
      </c>
      <c r="H98" s="216" t="s">
        <v>1505</v>
      </c>
      <c r="I98" s="216" t="s">
        <v>406</v>
      </c>
      <c r="J98">
        <v>1</v>
      </c>
      <c r="K98">
        <v>1</v>
      </c>
      <c r="L98" s="216" t="s">
        <v>2264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16"/>
      <c r="S98" s="216" t="s">
        <v>362</v>
      </c>
      <c r="T98" s="216"/>
      <c r="U98" s="216" t="s">
        <v>2265</v>
      </c>
      <c r="V98" s="216" t="s">
        <v>362</v>
      </c>
      <c r="W98">
        <v>101</v>
      </c>
      <c r="X98" s="216" t="s">
        <v>374</v>
      </c>
      <c r="Y98" s="216" t="s">
        <v>239</v>
      </c>
      <c r="Z98" t="s">
        <v>1578</v>
      </c>
      <c r="AB98" s="216" t="s">
        <v>351</v>
      </c>
      <c r="AC98" t="s">
        <v>7</v>
      </c>
      <c r="AD98" s="216" t="s">
        <v>7</v>
      </c>
      <c r="AE98" s="216" t="s">
        <v>7</v>
      </c>
      <c r="AF98" t="s">
        <v>2266</v>
      </c>
      <c r="AG98" t="s">
        <v>249</v>
      </c>
      <c r="AH98">
        <v>1</v>
      </c>
      <c r="AI98" s="216" t="s">
        <v>250</v>
      </c>
      <c r="AJ98" s="216" t="s">
        <v>248</v>
      </c>
      <c r="AK98" t="s">
        <v>1431</v>
      </c>
      <c r="AL98" s="216" t="s">
        <v>156</v>
      </c>
      <c r="AM98" t="s">
        <v>1592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513</v>
      </c>
      <c r="AU98" t="s">
        <v>1433</v>
      </c>
      <c r="AV98" t="s">
        <v>1593</v>
      </c>
      <c r="AX98">
        <v>1</v>
      </c>
      <c r="AY98" s="216" t="s">
        <v>103</v>
      </c>
      <c r="AZ98" s="216" t="s">
        <v>96</v>
      </c>
      <c r="BA98" s="216" t="s">
        <v>220</v>
      </c>
      <c r="BB98" t="s">
        <v>1611</v>
      </c>
    </row>
    <row r="99" spans="1:57" x14ac:dyDescent="0.3">
      <c r="A99" s="211">
        <v>46260</v>
      </c>
      <c r="B99" s="216" t="s">
        <v>142</v>
      </c>
      <c r="C99" s="216" t="s">
        <v>348</v>
      </c>
      <c r="D99" s="216" t="s">
        <v>285</v>
      </c>
      <c r="E99" s="216" t="s">
        <v>95</v>
      </c>
      <c r="F99" s="216" t="s">
        <v>310</v>
      </c>
      <c r="G99" s="216" t="s">
        <v>962</v>
      </c>
      <c r="H99" s="216" t="s">
        <v>1505</v>
      </c>
      <c r="I99" s="216" t="s">
        <v>406</v>
      </c>
      <c r="J99">
        <v>1</v>
      </c>
      <c r="K99">
        <v>1</v>
      </c>
      <c r="L99" s="216" t="s">
        <v>963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16"/>
      <c r="S99" s="216" t="s">
        <v>362</v>
      </c>
      <c r="T99" s="216"/>
      <c r="U99" s="216" t="s">
        <v>2267</v>
      </c>
      <c r="V99" s="216" t="s">
        <v>362</v>
      </c>
      <c r="W99">
        <v>101</v>
      </c>
      <c r="X99" s="216" t="s">
        <v>374</v>
      </c>
      <c r="Y99" s="216" t="s">
        <v>239</v>
      </c>
      <c r="Z99" t="s">
        <v>1578</v>
      </c>
      <c r="AB99" s="216" t="s">
        <v>351</v>
      </c>
      <c r="AC99" t="s">
        <v>7</v>
      </c>
      <c r="AD99" s="216" t="s">
        <v>7</v>
      </c>
      <c r="AE99" s="216" t="s">
        <v>7</v>
      </c>
      <c r="AF99" t="s">
        <v>2268</v>
      </c>
      <c r="AG99" t="s">
        <v>249</v>
      </c>
      <c r="AH99">
        <v>1</v>
      </c>
      <c r="AI99" s="216" t="s">
        <v>250</v>
      </c>
      <c r="AJ99" s="216" t="s">
        <v>248</v>
      </c>
      <c r="AK99" t="s">
        <v>1431</v>
      </c>
      <c r="AL99" s="216" t="s">
        <v>156</v>
      </c>
      <c r="AM99" t="s">
        <v>1592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513</v>
      </c>
      <c r="AU99" t="s">
        <v>1433</v>
      </c>
      <c r="AV99" t="s">
        <v>1593</v>
      </c>
      <c r="AX99">
        <v>1</v>
      </c>
      <c r="AY99" s="216" t="s">
        <v>103</v>
      </c>
      <c r="AZ99" s="216" t="s">
        <v>96</v>
      </c>
      <c r="BA99" s="216" t="s">
        <v>220</v>
      </c>
      <c r="BB99" t="s">
        <v>1611</v>
      </c>
    </row>
    <row r="100" spans="1:57" x14ac:dyDescent="0.3">
      <c r="A100" s="211">
        <v>46260</v>
      </c>
      <c r="B100" s="216" t="s">
        <v>142</v>
      </c>
      <c r="C100" s="216" t="s">
        <v>348</v>
      </c>
      <c r="D100" s="216" t="s">
        <v>285</v>
      </c>
      <c r="E100" s="216" t="s">
        <v>95</v>
      </c>
      <c r="F100" s="216" t="s">
        <v>310</v>
      </c>
      <c r="G100" s="216" t="s">
        <v>962</v>
      </c>
      <c r="H100" s="216" t="s">
        <v>1505</v>
      </c>
      <c r="I100" s="216" t="s">
        <v>406</v>
      </c>
      <c r="J100">
        <v>1</v>
      </c>
      <c r="K100">
        <v>1</v>
      </c>
      <c r="L100" s="216" t="s">
        <v>963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16"/>
      <c r="S100" s="216" t="s">
        <v>362</v>
      </c>
      <c r="T100" s="216"/>
      <c r="U100" s="216" t="s">
        <v>1612</v>
      </c>
      <c r="V100" s="216" t="s">
        <v>362</v>
      </c>
      <c r="W100">
        <v>101</v>
      </c>
      <c r="X100" s="216" t="s">
        <v>374</v>
      </c>
      <c r="Y100" s="216" t="s">
        <v>239</v>
      </c>
      <c r="Z100" t="s">
        <v>1578</v>
      </c>
      <c r="AB100" s="216" t="s">
        <v>351</v>
      </c>
      <c r="AC100" t="s">
        <v>7</v>
      </c>
      <c r="AD100" s="216" t="s">
        <v>7</v>
      </c>
      <c r="AE100" s="216" t="s">
        <v>7</v>
      </c>
      <c r="AF100" t="s">
        <v>2268</v>
      </c>
      <c r="AG100" t="s">
        <v>250</v>
      </c>
      <c r="AH100">
        <v>1</v>
      </c>
      <c r="AI100" s="216" t="s">
        <v>250</v>
      </c>
      <c r="AJ100" s="216" t="s">
        <v>248</v>
      </c>
      <c r="AK100" t="s">
        <v>1431</v>
      </c>
      <c r="AL100" s="216" t="s">
        <v>156</v>
      </c>
      <c r="AM100" t="s">
        <v>1592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511</v>
      </c>
      <c r="AU100" t="s">
        <v>1433</v>
      </c>
      <c r="AV100" t="s">
        <v>1593</v>
      </c>
      <c r="AX100">
        <v>1</v>
      </c>
      <c r="AY100" s="216" t="s">
        <v>103</v>
      </c>
      <c r="AZ100" s="216" t="s">
        <v>96</v>
      </c>
      <c r="BA100" s="216" t="s">
        <v>220</v>
      </c>
      <c r="BB100" t="s">
        <v>1611</v>
      </c>
    </row>
    <row r="101" spans="1:57" x14ac:dyDescent="0.3">
      <c r="A101" s="211">
        <v>46260</v>
      </c>
      <c r="B101" s="216" t="s">
        <v>142</v>
      </c>
      <c r="C101" s="216" t="s">
        <v>348</v>
      </c>
      <c r="D101" s="216" t="s">
        <v>285</v>
      </c>
      <c r="E101" s="216" t="s">
        <v>95</v>
      </c>
      <c r="F101" s="216" t="s">
        <v>310</v>
      </c>
      <c r="G101" s="216" t="s">
        <v>962</v>
      </c>
      <c r="H101" s="216" t="s">
        <v>1505</v>
      </c>
      <c r="I101" s="216" t="s">
        <v>406</v>
      </c>
      <c r="J101">
        <v>1</v>
      </c>
      <c r="K101">
        <v>1</v>
      </c>
      <c r="L101" s="216" t="s">
        <v>963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6"/>
      <c r="S101" s="216" t="s">
        <v>362</v>
      </c>
      <c r="T101" s="216"/>
      <c r="U101" s="216" t="s">
        <v>2269</v>
      </c>
      <c r="V101" s="216" t="s">
        <v>362</v>
      </c>
      <c r="W101">
        <v>101</v>
      </c>
      <c r="X101" s="216" t="s">
        <v>374</v>
      </c>
      <c r="Y101" s="216" t="s">
        <v>239</v>
      </c>
      <c r="Z101" t="s">
        <v>1578</v>
      </c>
      <c r="AB101" s="216" t="s">
        <v>351</v>
      </c>
      <c r="AC101" t="s">
        <v>7</v>
      </c>
      <c r="AD101" s="216" t="s">
        <v>7</v>
      </c>
      <c r="AE101" s="216" t="s">
        <v>7</v>
      </c>
      <c r="AF101" t="s">
        <v>2268</v>
      </c>
      <c r="AG101" t="s">
        <v>250</v>
      </c>
      <c r="AH101">
        <v>1</v>
      </c>
      <c r="AI101" s="216" t="s">
        <v>250</v>
      </c>
      <c r="AJ101" s="216" t="s">
        <v>248</v>
      </c>
      <c r="AK101" t="s">
        <v>1431</v>
      </c>
      <c r="AL101" s="216" t="s">
        <v>156</v>
      </c>
      <c r="AM101" t="s">
        <v>1592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511</v>
      </c>
      <c r="AU101" t="s">
        <v>1433</v>
      </c>
      <c r="AV101" t="s">
        <v>1593</v>
      </c>
      <c r="AX101">
        <v>1</v>
      </c>
      <c r="AY101" s="216" t="s">
        <v>103</v>
      </c>
      <c r="AZ101" s="216" t="s">
        <v>96</v>
      </c>
      <c r="BA101" s="216" t="s">
        <v>220</v>
      </c>
      <c r="BB101" t="s">
        <v>1611</v>
      </c>
    </row>
    <row r="102" spans="1:57" x14ac:dyDescent="0.3">
      <c r="A102" s="211">
        <v>46260</v>
      </c>
      <c r="B102" s="216" t="s">
        <v>142</v>
      </c>
      <c r="C102" s="216" t="s">
        <v>348</v>
      </c>
      <c r="D102" s="216" t="s">
        <v>285</v>
      </c>
      <c r="E102" s="216" t="s">
        <v>95</v>
      </c>
      <c r="F102" s="216" t="s">
        <v>310</v>
      </c>
      <c r="G102" s="216" t="s">
        <v>752</v>
      </c>
      <c r="H102" s="216" t="s">
        <v>1505</v>
      </c>
      <c r="I102" s="216" t="s">
        <v>406</v>
      </c>
      <c r="J102">
        <v>1</v>
      </c>
      <c r="K102">
        <v>1</v>
      </c>
      <c r="L102" s="216" t="s">
        <v>964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16"/>
      <c r="S102" s="216" t="s">
        <v>362</v>
      </c>
      <c r="T102" s="216" t="s">
        <v>1613</v>
      </c>
      <c r="U102" s="216" t="s">
        <v>1614</v>
      </c>
      <c r="V102" s="216" t="s">
        <v>362</v>
      </c>
      <c r="W102">
        <v>101</v>
      </c>
      <c r="X102" s="216" t="s">
        <v>374</v>
      </c>
      <c r="Y102" s="216" t="s">
        <v>239</v>
      </c>
      <c r="Z102" t="s">
        <v>1578</v>
      </c>
      <c r="AB102" s="216" t="s">
        <v>351</v>
      </c>
      <c r="AC102" t="s">
        <v>7</v>
      </c>
      <c r="AD102" s="216" t="s">
        <v>7</v>
      </c>
      <c r="AE102" s="216" t="s">
        <v>7</v>
      </c>
      <c r="AF102" t="s">
        <v>2270</v>
      </c>
      <c r="AG102" t="s">
        <v>249</v>
      </c>
      <c r="AH102">
        <v>1</v>
      </c>
      <c r="AI102" s="216" t="s">
        <v>250</v>
      </c>
      <c r="AJ102" s="216" t="s">
        <v>248</v>
      </c>
      <c r="AK102" t="s">
        <v>1431</v>
      </c>
      <c r="AL102" s="216" t="s">
        <v>156</v>
      </c>
      <c r="AM102" t="s">
        <v>1592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513</v>
      </c>
      <c r="AU102" t="s">
        <v>1433</v>
      </c>
      <c r="AV102" t="s">
        <v>1593</v>
      </c>
      <c r="AX102">
        <v>1</v>
      </c>
      <c r="AY102" s="216" t="s">
        <v>103</v>
      </c>
      <c r="AZ102" s="216" t="s">
        <v>96</v>
      </c>
      <c r="BA102" s="216" t="s">
        <v>220</v>
      </c>
      <c r="BB102" t="s">
        <v>1611</v>
      </c>
    </row>
    <row r="103" spans="1:57" x14ac:dyDescent="0.3">
      <c r="A103" s="211">
        <v>46260</v>
      </c>
      <c r="B103" s="216" t="s">
        <v>142</v>
      </c>
      <c r="C103" s="216" t="s">
        <v>348</v>
      </c>
      <c r="D103" s="216" t="s">
        <v>285</v>
      </c>
      <c r="E103" s="216" t="s">
        <v>95</v>
      </c>
      <c r="F103" s="216" t="s">
        <v>310</v>
      </c>
      <c r="G103" s="216" t="s">
        <v>2271</v>
      </c>
      <c r="H103" s="216" t="s">
        <v>1505</v>
      </c>
      <c r="I103" s="216" t="s">
        <v>406</v>
      </c>
      <c r="J103">
        <v>1</v>
      </c>
      <c r="K103">
        <v>1</v>
      </c>
      <c r="L103" s="216" t="s">
        <v>2272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16"/>
      <c r="S103" s="216" t="s">
        <v>362</v>
      </c>
      <c r="T103" s="216"/>
      <c r="U103" s="216" t="s">
        <v>2273</v>
      </c>
      <c r="V103" s="216" t="s">
        <v>362</v>
      </c>
      <c r="W103">
        <v>101</v>
      </c>
      <c r="X103" s="216" t="s">
        <v>374</v>
      </c>
      <c r="Y103" s="216" t="s">
        <v>239</v>
      </c>
      <c r="Z103" t="s">
        <v>1578</v>
      </c>
      <c r="AB103" s="216" t="s">
        <v>351</v>
      </c>
      <c r="AC103" t="s">
        <v>7</v>
      </c>
      <c r="AD103" s="216" t="s">
        <v>7</v>
      </c>
      <c r="AE103" s="216" t="s">
        <v>7</v>
      </c>
      <c r="AF103" t="s">
        <v>2274</v>
      </c>
      <c r="AG103" t="s">
        <v>249</v>
      </c>
      <c r="AH103">
        <v>1</v>
      </c>
      <c r="AI103" s="216" t="s">
        <v>250</v>
      </c>
      <c r="AJ103" s="216" t="s">
        <v>248</v>
      </c>
      <c r="AK103" t="s">
        <v>1431</v>
      </c>
      <c r="AL103" s="216" t="s">
        <v>156</v>
      </c>
      <c r="AM103" t="s">
        <v>1592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513</v>
      </c>
      <c r="AU103" t="s">
        <v>1433</v>
      </c>
      <c r="AV103" t="s">
        <v>1593</v>
      </c>
      <c r="AX103">
        <v>1</v>
      </c>
      <c r="AY103" s="216" t="s">
        <v>103</v>
      </c>
      <c r="AZ103" s="216" t="s">
        <v>96</v>
      </c>
      <c r="BA103" s="216" t="s">
        <v>220</v>
      </c>
      <c r="BB103" t="s">
        <v>1611</v>
      </c>
      <c r="BE103">
        <v>1</v>
      </c>
    </row>
    <row r="104" spans="1:57" x14ac:dyDescent="0.3">
      <c r="A104" s="211">
        <v>46260</v>
      </c>
      <c r="B104" s="216" t="s">
        <v>142</v>
      </c>
      <c r="C104" s="216" t="s">
        <v>348</v>
      </c>
      <c r="D104" s="216" t="s">
        <v>285</v>
      </c>
      <c r="E104" s="216" t="s">
        <v>95</v>
      </c>
      <c r="F104" s="216" t="s">
        <v>310</v>
      </c>
      <c r="G104" s="216" t="s">
        <v>965</v>
      </c>
      <c r="H104" s="216" t="s">
        <v>1505</v>
      </c>
      <c r="I104" s="216" t="s">
        <v>406</v>
      </c>
      <c r="J104">
        <v>1</v>
      </c>
      <c r="K104">
        <v>1</v>
      </c>
      <c r="L104" s="216" t="s">
        <v>966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16"/>
      <c r="S104" s="216" t="s">
        <v>362</v>
      </c>
      <c r="T104" s="216" t="s">
        <v>1604</v>
      </c>
      <c r="U104" s="216" t="s">
        <v>1618</v>
      </c>
      <c r="V104" s="216" t="s">
        <v>362</v>
      </c>
      <c r="W104">
        <v>101</v>
      </c>
      <c r="X104" s="216" t="s">
        <v>374</v>
      </c>
      <c r="Y104" s="216" t="s">
        <v>239</v>
      </c>
      <c r="Z104" t="s">
        <v>1578</v>
      </c>
      <c r="AB104" s="216" t="s">
        <v>351</v>
      </c>
      <c r="AC104" t="s">
        <v>7</v>
      </c>
      <c r="AD104" s="216" t="s">
        <v>7</v>
      </c>
      <c r="AE104" s="216" t="s">
        <v>7</v>
      </c>
      <c r="AF104" t="s">
        <v>1619</v>
      </c>
      <c r="AG104" t="s">
        <v>249</v>
      </c>
      <c r="AH104">
        <v>1</v>
      </c>
      <c r="AI104" s="216" t="s">
        <v>250</v>
      </c>
      <c r="AJ104" s="216" t="s">
        <v>248</v>
      </c>
      <c r="AK104" t="s">
        <v>1431</v>
      </c>
      <c r="AL104" s="216" t="s">
        <v>156</v>
      </c>
      <c r="AM104" t="s">
        <v>1592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513</v>
      </c>
      <c r="AU104" t="s">
        <v>1433</v>
      </c>
      <c r="AV104" t="s">
        <v>1593</v>
      </c>
      <c r="AX104">
        <v>1</v>
      </c>
      <c r="AY104" s="216" t="s">
        <v>103</v>
      </c>
      <c r="AZ104" s="216" t="s">
        <v>96</v>
      </c>
      <c r="BA104" s="216" t="s">
        <v>220</v>
      </c>
      <c r="BB104" t="s">
        <v>1611</v>
      </c>
      <c r="BE104">
        <v>1</v>
      </c>
    </row>
    <row r="105" spans="1:57" x14ac:dyDescent="0.3">
      <c r="A105" s="211">
        <v>46260</v>
      </c>
      <c r="B105" s="216" t="s">
        <v>142</v>
      </c>
      <c r="C105" s="216" t="s">
        <v>348</v>
      </c>
      <c r="D105" s="216" t="s">
        <v>285</v>
      </c>
      <c r="E105" s="216" t="s">
        <v>95</v>
      </c>
      <c r="F105" s="216" t="s">
        <v>310</v>
      </c>
      <c r="G105" s="216" t="s">
        <v>967</v>
      </c>
      <c r="H105" s="216" t="s">
        <v>1505</v>
      </c>
      <c r="I105" s="216" t="s">
        <v>406</v>
      </c>
      <c r="J105">
        <v>1</v>
      </c>
      <c r="K105">
        <v>1</v>
      </c>
      <c r="L105" s="216" t="s">
        <v>968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16"/>
      <c r="S105" s="216" t="s">
        <v>362</v>
      </c>
      <c r="T105" s="216"/>
      <c r="U105" s="216"/>
      <c r="V105" s="216" t="s">
        <v>362</v>
      </c>
      <c r="W105">
        <v>101</v>
      </c>
      <c r="X105" s="216" t="s">
        <v>374</v>
      </c>
      <c r="Y105" s="216" t="s">
        <v>239</v>
      </c>
      <c r="Z105" t="s">
        <v>1578</v>
      </c>
      <c r="AB105" s="216" t="s">
        <v>351</v>
      </c>
      <c r="AC105" t="s">
        <v>7</v>
      </c>
      <c r="AD105" s="216" t="s">
        <v>7</v>
      </c>
      <c r="AE105" s="216" t="s">
        <v>7</v>
      </c>
      <c r="AF105" t="s">
        <v>2275</v>
      </c>
      <c r="AG105" t="s">
        <v>249</v>
      </c>
      <c r="AH105">
        <v>1</v>
      </c>
      <c r="AI105" s="216" t="s">
        <v>250</v>
      </c>
      <c r="AJ105" s="216" t="s">
        <v>248</v>
      </c>
      <c r="AK105" t="s">
        <v>1431</v>
      </c>
      <c r="AL105" s="216" t="s">
        <v>156</v>
      </c>
      <c r="AM105" t="s">
        <v>1592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514</v>
      </c>
      <c r="AU105" t="s">
        <v>1433</v>
      </c>
      <c r="AV105" t="s">
        <v>1593</v>
      </c>
      <c r="AX105">
        <v>1</v>
      </c>
      <c r="AY105" s="216" t="s">
        <v>103</v>
      </c>
      <c r="AZ105" s="216" t="s">
        <v>96</v>
      </c>
      <c r="BA105" s="216" t="s">
        <v>220</v>
      </c>
      <c r="BB105" t="s">
        <v>1611</v>
      </c>
      <c r="BE105">
        <v>1</v>
      </c>
    </row>
    <row r="106" spans="1:57" x14ac:dyDescent="0.3">
      <c r="A106" s="211">
        <v>46260</v>
      </c>
      <c r="B106" s="216" t="s">
        <v>142</v>
      </c>
      <c r="C106" s="216" t="s">
        <v>348</v>
      </c>
      <c r="D106" s="216" t="s">
        <v>285</v>
      </c>
      <c r="E106" s="216" t="s">
        <v>95</v>
      </c>
      <c r="F106" s="216" t="s">
        <v>310</v>
      </c>
      <c r="G106" s="216" t="s">
        <v>969</v>
      </c>
      <c r="H106" s="216" t="s">
        <v>1505</v>
      </c>
      <c r="I106" s="216" t="s">
        <v>406</v>
      </c>
      <c r="J106">
        <v>1</v>
      </c>
      <c r="K106">
        <v>1</v>
      </c>
      <c r="L106" s="216" t="s">
        <v>970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16"/>
      <c r="S106" s="216" t="s">
        <v>362</v>
      </c>
      <c r="T106" s="216"/>
      <c r="U106" s="216" t="s">
        <v>1621</v>
      </c>
      <c r="V106" s="216" t="s">
        <v>362</v>
      </c>
      <c r="W106">
        <v>101</v>
      </c>
      <c r="X106" s="216" t="s">
        <v>374</v>
      </c>
      <c r="Y106" s="216" t="s">
        <v>239</v>
      </c>
      <c r="Z106" t="s">
        <v>1578</v>
      </c>
      <c r="AB106" s="216" t="s">
        <v>351</v>
      </c>
      <c r="AC106" t="s">
        <v>7</v>
      </c>
      <c r="AD106" s="216" t="s">
        <v>7</v>
      </c>
      <c r="AE106" s="216" t="s">
        <v>7</v>
      </c>
      <c r="AF106" t="s">
        <v>2276</v>
      </c>
      <c r="AG106" t="s">
        <v>249</v>
      </c>
      <c r="AH106">
        <v>1</v>
      </c>
      <c r="AI106" s="216" t="s">
        <v>250</v>
      </c>
      <c r="AJ106" s="216" t="s">
        <v>248</v>
      </c>
      <c r="AK106" t="s">
        <v>1431</v>
      </c>
      <c r="AL106" s="216" t="s">
        <v>156</v>
      </c>
      <c r="AM106" t="s">
        <v>1592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513</v>
      </c>
      <c r="AU106" t="s">
        <v>1433</v>
      </c>
      <c r="AV106" t="s">
        <v>1593</v>
      </c>
      <c r="AX106">
        <v>1</v>
      </c>
      <c r="AY106" s="216" t="s">
        <v>103</v>
      </c>
      <c r="AZ106" s="216" t="s">
        <v>96</v>
      </c>
      <c r="BA106" s="216" t="s">
        <v>220</v>
      </c>
      <c r="BB106" t="s">
        <v>1611</v>
      </c>
    </row>
    <row r="107" spans="1:57" x14ac:dyDescent="0.3">
      <c r="A107" s="211">
        <v>46260</v>
      </c>
      <c r="B107" s="216" t="s">
        <v>142</v>
      </c>
      <c r="C107" s="216" t="s">
        <v>348</v>
      </c>
      <c r="D107" s="216" t="s">
        <v>285</v>
      </c>
      <c r="E107" s="216" t="s">
        <v>95</v>
      </c>
      <c r="F107" s="216" t="s">
        <v>310</v>
      </c>
      <c r="G107" s="216" t="s">
        <v>753</v>
      </c>
      <c r="H107" s="216" t="s">
        <v>1505</v>
      </c>
      <c r="I107" s="216" t="s">
        <v>406</v>
      </c>
      <c r="J107">
        <v>1</v>
      </c>
      <c r="K107">
        <v>1</v>
      </c>
      <c r="L107" s="216" t="s">
        <v>971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16"/>
      <c r="S107" s="216" t="s">
        <v>362</v>
      </c>
      <c r="T107" s="216" t="s">
        <v>1622</v>
      </c>
      <c r="U107" s="216" t="s">
        <v>1623</v>
      </c>
      <c r="V107" s="216" t="s">
        <v>362</v>
      </c>
      <c r="W107">
        <v>101</v>
      </c>
      <c r="X107" s="216" t="s">
        <v>374</v>
      </c>
      <c r="Y107" s="216" t="s">
        <v>239</v>
      </c>
      <c r="Z107" t="s">
        <v>1578</v>
      </c>
      <c r="AB107" s="216" t="s">
        <v>351</v>
      </c>
      <c r="AC107" t="s">
        <v>7</v>
      </c>
      <c r="AD107" s="216" t="s">
        <v>7</v>
      </c>
      <c r="AE107" s="216" t="s">
        <v>7</v>
      </c>
      <c r="AF107" t="s">
        <v>2277</v>
      </c>
      <c r="AG107" t="s">
        <v>249</v>
      </c>
      <c r="AH107">
        <v>1</v>
      </c>
      <c r="AI107" s="216" t="s">
        <v>250</v>
      </c>
      <c r="AJ107" s="216" t="s">
        <v>248</v>
      </c>
      <c r="AK107" t="s">
        <v>1431</v>
      </c>
      <c r="AL107" s="216" t="s">
        <v>156</v>
      </c>
      <c r="AM107" t="s">
        <v>1592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513</v>
      </c>
      <c r="AU107" t="s">
        <v>1433</v>
      </c>
      <c r="AV107" t="s">
        <v>1593</v>
      </c>
      <c r="AX107">
        <v>1</v>
      </c>
      <c r="AY107" s="216" t="s">
        <v>103</v>
      </c>
      <c r="AZ107" s="216" t="s">
        <v>96</v>
      </c>
      <c r="BA107" s="216" t="s">
        <v>220</v>
      </c>
      <c r="BB107" t="s">
        <v>1611</v>
      </c>
    </row>
    <row r="108" spans="1:57" x14ac:dyDescent="0.3">
      <c r="A108" s="211">
        <v>46260</v>
      </c>
      <c r="B108" s="216" t="s">
        <v>142</v>
      </c>
      <c r="C108" s="216" t="s">
        <v>348</v>
      </c>
      <c r="D108" s="216" t="s">
        <v>285</v>
      </c>
      <c r="E108" s="216" t="s">
        <v>95</v>
      </c>
      <c r="F108" s="216" t="s">
        <v>310</v>
      </c>
      <c r="G108" s="216" t="s">
        <v>972</v>
      </c>
      <c r="H108" s="216" t="s">
        <v>1625</v>
      </c>
      <c r="I108" s="216" t="s">
        <v>410</v>
      </c>
      <c r="J108">
        <v>1</v>
      </c>
      <c r="K108">
        <v>1</v>
      </c>
      <c r="L108" s="216" t="s">
        <v>973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16"/>
      <c r="S108" s="216" t="s">
        <v>974</v>
      </c>
      <c r="T108" s="216"/>
      <c r="U108" s="216" t="s">
        <v>1626</v>
      </c>
      <c r="V108" s="216" t="s">
        <v>974</v>
      </c>
      <c r="W108">
        <v>100</v>
      </c>
      <c r="X108" s="216" t="s">
        <v>374</v>
      </c>
      <c r="Y108" s="216" t="s">
        <v>239</v>
      </c>
      <c r="Z108" t="s">
        <v>1578</v>
      </c>
      <c r="AB108" s="216" t="s">
        <v>351</v>
      </c>
      <c r="AC108" t="s">
        <v>7</v>
      </c>
      <c r="AD108" s="216" t="s">
        <v>7</v>
      </c>
      <c r="AE108" s="216" t="s">
        <v>7</v>
      </c>
      <c r="AF108" t="s">
        <v>1627</v>
      </c>
      <c r="AG108" t="s">
        <v>249</v>
      </c>
      <c r="AH108">
        <v>1</v>
      </c>
      <c r="AI108" s="216" t="s">
        <v>250</v>
      </c>
      <c r="AJ108" s="216" t="s">
        <v>248</v>
      </c>
      <c r="AK108" t="s">
        <v>1431</v>
      </c>
      <c r="AL108" s="216" t="s">
        <v>156</v>
      </c>
      <c r="AM108" t="s">
        <v>1592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513</v>
      </c>
      <c r="AU108" t="s">
        <v>1433</v>
      </c>
      <c r="AV108" t="s">
        <v>1593</v>
      </c>
      <c r="AX108">
        <v>1</v>
      </c>
      <c r="AY108" s="216" t="s">
        <v>103</v>
      </c>
      <c r="AZ108" s="216" t="s">
        <v>96</v>
      </c>
      <c r="BA108" s="216" t="s">
        <v>220</v>
      </c>
      <c r="BB108" t="s">
        <v>1628</v>
      </c>
      <c r="BE108">
        <v>1</v>
      </c>
    </row>
    <row r="109" spans="1:57" x14ac:dyDescent="0.3">
      <c r="A109" s="211">
        <v>46260</v>
      </c>
      <c r="B109" s="216" t="s">
        <v>142</v>
      </c>
      <c r="C109" s="216" t="s">
        <v>348</v>
      </c>
      <c r="D109" s="216" t="s">
        <v>285</v>
      </c>
      <c r="E109" s="216" t="s">
        <v>95</v>
      </c>
      <c r="F109" s="216" t="s">
        <v>310</v>
      </c>
      <c r="G109" s="216" t="s">
        <v>975</v>
      </c>
      <c r="H109" s="216" t="s">
        <v>1499</v>
      </c>
      <c r="I109" s="216" t="s">
        <v>404</v>
      </c>
      <c r="J109">
        <v>1</v>
      </c>
      <c r="K109">
        <v>1</v>
      </c>
      <c r="L109" s="216" t="s">
        <v>976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16"/>
      <c r="S109" s="216" t="s">
        <v>359</v>
      </c>
      <c r="T109" s="216"/>
      <c r="U109" s="216"/>
      <c r="V109" s="216" t="s">
        <v>359</v>
      </c>
      <c r="W109">
        <v>50</v>
      </c>
      <c r="X109" s="216" t="s">
        <v>374</v>
      </c>
      <c r="Y109" s="216" t="s">
        <v>239</v>
      </c>
      <c r="Z109" t="s">
        <v>1578</v>
      </c>
      <c r="AB109" s="216" t="s">
        <v>351</v>
      </c>
      <c r="AC109" t="s">
        <v>7</v>
      </c>
      <c r="AD109" s="216" t="s">
        <v>7</v>
      </c>
      <c r="AE109" s="216" t="s">
        <v>7</v>
      </c>
      <c r="AF109" t="s">
        <v>2278</v>
      </c>
      <c r="AG109" t="s">
        <v>249</v>
      </c>
      <c r="AH109">
        <v>1</v>
      </c>
      <c r="AI109" s="216" t="s">
        <v>250</v>
      </c>
      <c r="AJ109" s="216" t="s">
        <v>248</v>
      </c>
      <c r="AK109" t="s">
        <v>1431</v>
      </c>
      <c r="AL109" s="216" t="s">
        <v>156</v>
      </c>
      <c r="AM109" t="s">
        <v>1592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513</v>
      </c>
      <c r="AU109" t="s">
        <v>1433</v>
      </c>
      <c r="AV109" t="s">
        <v>1593</v>
      </c>
      <c r="AX109">
        <v>1</v>
      </c>
      <c r="AY109" s="216" t="s">
        <v>103</v>
      </c>
      <c r="AZ109" s="216" t="s">
        <v>96</v>
      </c>
      <c r="BA109" s="216" t="s">
        <v>220</v>
      </c>
      <c r="BB109" t="s">
        <v>1599</v>
      </c>
      <c r="BE109">
        <v>1</v>
      </c>
    </row>
    <row r="110" spans="1:57" x14ac:dyDescent="0.3">
      <c r="A110" s="211">
        <v>46260</v>
      </c>
      <c r="B110" s="216" t="s">
        <v>142</v>
      </c>
      <c r="C110" s="216" t="s">
        <v>348</v>
      </c>
      <c r="D110" s="216" t="s">
        <v>285</v>
      </c>
      <c r="E110" s="216" t="s">
        <v>95</v>
      </c>
      <c r="F110" s="216" t="s">
        <v>310</v>
      </c>
      <c r="G110" s="216" t="s">
        <v>767</v>
      </c>
      <c r="H110" s="216" t="s">
        <v>1631</v>
      </c>
      <c r="I110" s="216" t="s">
        <v>425</v>
      </c>
      <c r="J110">
        <v>32</v>
      </c>
      <c r="K110">
        <v>32</v>
      </c>
      <c r="L110" s="216" t="s">
        <v>768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16"/>
      <c r="S110" s="216" t="s">
        <v>974</v>
      </c>
      <c r="T110" s="216"/>
      <c r="U110" s="216"/>
      <c r="V110" s="216" t="s">
        <v>974</v>
      </c>
      <c r="W110">
        <v>100</v>
      </c>
      <c r="X110" s="216" t="s">
        <v>374</v>
      </c>
      <c r="Y110" s="216" t="s">
        <v>239</v>
      </c>
      <c r="Z110" t="s">
        <v>1578</v>
      </c>
      <c r="AB110" s="216" t="s">
        <v>351</v>
      </c>
      <c r="AC110" t="s">
        <v>7</v>
      </c>
      <c r="AD110" s="216" t="s">
        <v>7</v>
      </c>
      <c r="AE110" s="216" t="s">
        <v>7</v>
      </c>
      <c r="AF110" t="s">
        <v>2279</v>
      </c>
      <c r="AG110" t="s">
        <v>249</v>
      </c>
      <c r="AH110">
        <v>1</v>
      </c>
      <c r="AI110" s="216" t="s">
        <v>250</v>
      </c>
      <c r="AJ110" s="216" t="s">
        <v>248</v>
      </c>
      <c r="AK110" t="s">
        <v>1431</v>
      </c>
      <c r="AL110" s="216" t="s">
        <v>156</v>
      </c>
      <c r="AM110" t="s">
        <v>1592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513</v>
      </c>
      <c r="AU110" t="s">
        <v>1433</v>
      </c>
      <c r="AV110" t="s">
        <v>1593</v>
      </c>
      <c r="AX110">
        <v>32</v>
      </c>
      <c r="AY110" s="216" t="s">
        <v>103</v>
      </c>
      <c r="AZ110" s="216" t="s">
        <v>96</v>
      </c>
      <c r="BA110" s="216" t="s">
        <v>220</v>
      </c>
      <c r="BB110" t="s">
        <v>1628</v>
      </c>
      <c r="BE110">
        <v>10.9</v>
      </c>
    </row>
    <row r="111" spans="1:57" x14ac:dyDescent="0.3">
      <c r="A111" s="211">
        <v>46260</v>
      </c>
      <c r="B111" s="216" t="s">
        <v>142</v>
      </c>
      <c r="C111" s="216" t="s">
        <v>348</v>
      </c>
      <c r="D111" s="216" t="s">
        <v>285</v>
      </c>
      <c r="E111" s="216" t="s">
        <v>95</v>
      </c>
      <c r="F111" s="216" t="s">
        <v>310</v>
      </c>
      <c r="G111" s="216" t="s">
        <v>767</v>
      </c>
      <c r="H111" s="216" t="s">
        <v>1631</v>
      </c>
      <c r="I111" s="216" t="s">
        <v>425</v>
      </c>
      <c r="J111">
        <v>1</v>
      </c>
      <c r="K111">
        <v>1</v>
      </c>
      <c r="L111" s="216" t="s">
        <v>768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16"/>
      <c r="S111" s="216" t="s">
        <v>974</v>
      </c>
      <c r="T111" s="216"/>
      <c r="U111" s="216"/>
      <c r="V111" s="216" t="s">
        <v>974</v>
      </c>
      <c r="W111">
        <v>100</v>
      </c>
      <c r="X111" s="216" t="s">
        <v>374</v>
      </c>
      <c r="Y111" s="216" t="s">
        <v>239</v>
      </c>
      <c r="Z111" t="s">
        <v>1578</v>
      </c>
      <c r="AB111" s="216" t="s">
        <v>351</v>
      </c>
      <c r="AC111" t="s">
        <v>7</v>
      </c>
      <c r="AD111" s="216" t="s">
        <v>7</v>
      </c>
      <c r="AE111" s="216" t="s">
        <v>7</v>
      </c>
      <c r="AF111" t="s">
        <v>2279</v>
      </c>
      <c r="AG111" t="s">
        <v>250</v>
      </c>
      <c r="AH111">
        <v>1</v>
      </c>
      <c r="AI111" s="216" t="s">
        <v>250</v>
      </c>
      <c r="AJ111" s="216" t="s">
        <v>248</v>
      </c>
      <c r="AK111" t="s">
        <v>1431</v>
      </c>
      <c r="AL111" s="216" t="s">
        <v>156</v>
      </c>
      <c r="AM111" t="s">
        <v>1592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511</v>
      </c>
      <c r="AU111" t="s">
        <v>1433</v>
      </c>
      <c r="AV111" t="s">
        <v>1593</v>
      </c>
      <c r="AX111">
        <v>1</v>
      </c>
      <c r="AY111" s="216" t="s">
        <v>103</v>
      </c>
      <c r="AZ111" s="216" t="s">
        <v>96</v>
      </c>
      <c r="BA111" s="216" t="s">
        <v>220</v>
      </c>
      <c r="BB111" t="s">
        <v>1628</v>
      </c>
    </row>
    <row r="112" spans="1:57" x14ac:dyDescent="0.3">
      <c r="A112" s="211">
        <v>46260</v>
      </c>
      <c r="B112" s="216" t="s">
        <v>142</v>
      </c>
      <c r="C112" s="216" t="s">
        <v>348</v>
      </c>
      <c r="D112" s="216" t="s">
        <v>285</v>
      </c>
      <c r="E112" s="216" t="s">
        <v>95</v>
      </c>
      <c r="F112" s="216" t="s">
        <v>310</v>
      </c>
      <c r="G112" s="216" t="s">
        <v>767</v>
      </c>
      <c r="H112" s="216" t="s">
        <v>1631</v>
      </c>
      <c r="I112" s="216" t="s">
        <v>425</v>
      </c>
      <c r="J112">
        <v>3</v>
      </c>
      <c r="K112">
        <v>3</v>
      </c>
      <c r="L112" s="216" t="s">
        <v>768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16"/>
      <c r="S112" s="216" t="s">
        <v>974</v>
      </c>
      <c r="T112" s="216"/>
      <c r="U112" s="216"/>
      <c r="V112" s="216" t="s">
        <v>974</v>
      </c>
      <c r="W112">
        <v>100</v>
      </c>
      <c r="X112" s="216" t="s">
        <v>374</v>
      </c>
      <c r="Y112" s="216" t="s">
        <v>239</v>
      </c>
      <c r="Z112" t="s">
        <v>1578</v>
      </c>
      <c r="AB112" s="216" t="s">
        <v>351</v>
      </c>
      <c r="AC112" t="s">
        <v>7</v>
      </c>
      <c r="AD112" s="216" t="s">
        <v>7</v>
      </c>
      <c r="AE112" s="216" t="s">
        <v>7</v>
      </c>
      <c r="AF112" t="s">
        <v>2279</v>
      </c>
      <c r="AG112" t="s">
        <v>250</v>
      </c>
      <c r="AH112">
        <v>1</v>
      </c>
      <c r="AI112" s="216" t="s">
        <v>250</v>
      </c>
      <c r="AJ112" s="216" t="s">
        <v>248</v>
      </c>
      <c r="AK112" t="s">
        <v>1431</v>
      </c>
      <c r="AL112" s="216" t="s">
        <v>156</v>
      </c>
      <c r="AM112" t="s">
        <v>1592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511</v>
      </c>
      <c r="AU112" t="s">
        <v>1433</v>
      </c>
      <c r="AV112" t="s">
        <v>1593</v>
      </c>
      <c r="AX112">
        <v>3</v>
      </c>
      <c r="AY112" s="216" t="s">
        <v>103</v>
      </c>
      <c r="AZ112" s="216" t="s">
        <v>96</v>
      </c>
      <c r="BA112" s="216" t="s">
        <v>220</v>
      </c>
      <c r="BB112" t="s">
        <v>1628</v>
      </c>
    </row>
    <row r="113" spans="1:57" x14ac:dyDescent="0.3">
      <c r="A113" s="211">
        <v>46260</v>
      </c>
      <c r="B113" s="216" t="s">
        <v>142</v>
      </c>
      <c r="C113" s="216" t="s">
        <v>348</v>
      </c>
      <c r="D113" s="216" t="s">
        <v>285</v>
      </c>
      <c r="E113" s="216" t="s">
        <v>95</v>
      </c>
      <c r="F113" s="216" t="s">
        <v>310</v>
      </c>
      <c r="G113" s="216" t="s">
        <v>767</v>
      </c>
      <c r="H113" s="216" t="s">
        <v>1631</v>
      </c>
      <c r="I113" s="216" t="s">
        <v>425</v>
      </c>
      <c r="J113">
        <v>6</v>
      </c>
      <c r="K113">
        <v>6</v>
      </c>
      <c r="L113" s="216" t="s">
        <v>768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16"/>
      <c r="S113" s="216" t="s">
        <v>974</v>
      </c>
      <c r="T113" s="216"/>
      <c r="U113" s="216"/>
      <c r="V113" s="216" t="s">
        <v>974</v>
      </c>
      <c r="W113">
        <v>100</v>
      </c>
      <c r="X113" s="216" t="s">
        <v>374</v>
      </c>
      <c r="Y113" s="216" t="s">
        <v>239</v>
      </c>
      <c r="Z113" t="s">
        <v>1578</v>
      </c>
      <c r="AB113" s="216" t="s">
        <v>351</v>
      </c>
      <c r="AC113" t="s">
        <v>7</v>
      </c>
      <c r="AD113" s="216" t="s">
        <v>7</v>
      </c>
      <c r="AE113" s="216" t="s">
        <v>7</v>
      </c>
      <c r="AF113" t="s">
        <v>2279</v>
      </c>
      <c r="AG113" t="s">
        <v>250</v>
      </c>
      <c r="AH113">
        <v>1</v>
      </c>
      <c r="AI113" s="216" t="s">
        <v>250</v>
      </c>
      <c r="AJ113" s="216" t="s">
        <v>248</v>
      </c>
      <c r="AK113" t="s">
        <v>1431</v>
      </c>
      <c r="AL113" s="216" t="s">
        <v>156</v>
      </c>
      <c r="AM113" t="s">
        <v>1592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511</v>
      </c>
      <c r="AU113" t="s">
        <v>1433</v>
      </c>
      <c r="AV113" t="s">
        <v>1593</v>
      </c>
      <c r="AX113">
        <v>6</v>
      </c>
      <c r="AY113" s="216" t="s">
        <v>103</v>
      </c>
      <c r="AZ113" s="216" t="s">
        <v>96</v>
      </c>
      <c r="BA113" s="216" t="s">
        <v>220</v>
      </c>
      <c r="BB113" t="s">
        <v>1628</v>
      </c>
    </row>
    <row r="114" spans="1:57" x14ac:dyDescent="0.3">
      <c r="A114" s="211">
        <v>46260</v>
      </c>
      <c r="B114" s="216" t="s">
        <v>142</v>
      </c>
      <c r="C114" s="216" t="s">
        <v>348</v>
      </c>
      <c r="D114" s="216" t="s">
        <v>285</v>
      </c>
      <c r="E114" s="216" t="s">
        <v>95</v>
      </c>
      <c r="F114" s="216" t="s">
        <v>310</v>
      </c>
      <c r="G114" s="216" t="s">
        <v>767</v>
      </c>
      <c r="H114" s="216" t="s">
        <v>1631</v>
      </c>
      <c r="I114" s="216" t="s">
        <v>425</v>
      </c>
      <c r="J114">
        <v>26</v>
      </c>
      <c r="K114">
        <v>26</v>
      </c>
      <c r="L114" s="216" t="s">
        <v>768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16"/>
      <c r="S114" s="216" t="s">
        <v>974</v>
      </c>
      <c r="T114" s="216"/>
      <c r="U114" s="216"/>
      <c r="V114" s="216" t="s">
        <v>974</v>
      </c>
      <c r="W114">
        <v>100</v>
      </c>
      <c r="X114" s="216" t="s">
        <v>374</v>
      </c>
      <c r="Y114" s="216" t="s">
        <v>239</v>
      </c>
      <c r="Z114" t="s">
        <v>1578</v>
      </c>
      <c r="AB114" s="216" t="s">
        <v>351</v>
      </c>
      <c r="AC114" t="s">
        <v>7</v>
      </c>
      <c r="AD114" s="216" t="s">
        <v>7</v>
      </c>
      <c r="AE114" s="216" t="s">
        <v>7</v>
      </c>
      <c r="AF114" t="s">
        <v>2279</v>
      </c>
      <c r="AG114" t="s">
        <v>250</v>
      </c>
      <c r="AH114">
        <v>1</v>
      </c>
      <c r="AI114" s="216" t="s">
        <v>250</v>
      </c>
      <c r="AJ114" s="216" t="s">
        <v>248</v>
      </c>
      <c r="AK114" t="s">
        <v>1431</v>
      </c>
      <c r="AL114" s="216" t="s">
        <v>156</v>
      </c>
      <c r="AM114" t="s">
        <v>1592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511</v>
      </c>
      <c r="AU114" t="s">
        <v>1433</v>
      </c>
      <c r="AV114" t="s">
        <v>1593</v>
      </c>
      <c r="AX114">
        <v>26</v>
      </c>
      <c r="AY114" s="216" t="s">
        <v>103</v>
      </c>
      <c r="AZ114" s="216" t="s">
        <v>96</v>
      </c>
      <c r="BA114" s="216" t="s">
        <v>220</v>
      </c>
      <c r="BB114" t="s">
        <v>1628</v>
      </c>
    </row>
    <row r="115" spans="1:57" x14ac:dyDescent="0.3">
      <c r="A115" s="211">
        <v>46260</v>
      </c>
      <c r="B115" s="216" t="s">
        <v>142</v>
      </c>
      <c r="C115" s="216" t="s">
        <v>348</v>
      </c>
      <c r="D115" s="216" t="s">
        <v>285</v>
      </c>
      <c r="E115" s="216" t="s">
        <v>95</v>
      </c>
      <c r="F115" s="216" t="s">
        <v>310</v>
      </c>
      <c r="G115" s="216" t="s">
        <v>767</v>
      </c>
      <c r="H115" s="216" t="s">
        <v>1631</v>
      </c>
      <c r="I115" s="216" t="s">
        <v>425</v>
      </c>
      <c r="J115">
        <v>25</v>
      </c>
      <c r="K115">
        <v>25</v>
      </c>
      <c r="L115" s="216" t="s">
        <v>768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16"/>
      <c r="S115" s="216" t="s">
        <v>974</v>
      </c>
      <c r="T115" s="216"/>
      <c r="U115" s="216"/>
      <c r="V115" s="216" t="s">
        <v>974</v>
      </c>
      <c r="W115">
        <v>100</v>
      </c>
      <c r="X115" s="216" t="s">
        <v>374</v>
      </c>
      <c r="Y115" s="216" t="s">
        <v>239</v>
      </c>
      <c r="Z115" t="s">
        <v>1578</v>
      </c>
      <c r="AB115" s="216" t="s">
        <v>351</v>
      </c>
      <c r="AC115" t="s">
        <v>7</v>
      </c>
      <c r="AD115" s="216" t="s">
        <v>7</v>
      </c>
      <c r="AE115" s="216" t="s">
        <v>7</v>
      </c>
      <c r="AF115" t="s">
        <v>2279</v>
      </c>
      <c r="AG115" t="s">
        <v>250</v>
      </c>
      <c r="AH115">
        <v>1</v>
      </c>
      <c r="AI115" s="216" t="s">
        <v>250</v>
      </c>
      <c r="AJ115" s="216" t="s">
        <v>248</v>
      </c>
      <c r="AK115" t="s">
        <v>1431</v>
      </c>
      <c r="AL115" s="216" t="s">
        <v>156</v>
      </c>
      <c r="AM115" t="s">
        <v>1592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511</v>
      </c>
      <c r="AU115" t="s">
        <v>1433</v>
      </c>
      <c r="AV115" t="s">
        <v>1593</v>
      </c>
      <c r="AX115">
        <v>25</v>
      </c>
      <c r="AY115" s="216" t="s">
        <v>103</v>
      </c>
      <c r="AZ115" s="216" t="s">
        <v>96</v>
      </c>
      <c r="BA115" s="216" t="s">
        <v>220</v>
      </c>
      <c r="BB115" t="s">
        <v>1628</v>
      </c>
    </row>
    <row r="116" spans="1:57" x14ac:dyDescent="0.3">
      <c r="A116" s="211">
        <v>46260</v>
      </c>
      <c r="B116" s="216" t="s">
        <v>142</v>
      </c>
      <c r="C116" s="216" t="s">
        <v>348</v>
      </c>
      <c r="D116" s="216" t="s">
        <v>285</v>
      </c>
      <c r="E116" s="216" t="s">
        <v>95</v>
      </c>
      <c r="F116" s="216" t="s">
        <v>310</v>
      </c>
      <c r="G116" s="216" t="s">
        <v>767</v>
      </c>
      <c r="H116" s="216" t="s">
        <v>1631</v>
      </c>
      <c r="I116" s="216" t="s">
        <v>425</v>
      </c>
      <c r="J116">
        <v>2</v>
      </c>
      <c r="K116">
        <v>2</v>
      </c>
      <c r="L116" s="216" t="s">
        <v>768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16"/>
      <c r="S116" s="216" t="s">
        <v>974</v>
      </c>
      <c r="T116" s="216"/>
      <c r="U116" s="216"/>
      <c r="V116" s="216" t="s">
        <v>974</v>
      </c>
      <c r="W116">
        <v>100</v>
      </c>
      <c r="X116" s="216" t="s">
        <v>374</v>
      </c>
      <c r="Y116" s="216" t="s">
        <v>239</v>
      </c>
      <c r="Z116" t="s">
        <v>1578</v>
      </c>
      <c r="AB116" s="216" t="s">
        <v>351</v>
      </c>
      <c r="AC116" t="s">
        <v>7</v>
      </c>
      <c r="AD116" s="216" t="s">
        <v>7</v>
      </c>
      <c r="AE116" s="216" t="s">
        <v>7</v>
      </c>
      <c r="AF116" t="s">
        <v>2279</v>
      </c>
      <c r="AG116" t="s">
        <v>250</v>
      </c>
      <c r="AH116">
        <v>1</v>
      </c>
      <c r="AI116" s="216" t="s">
        <v>250</v>
      </c>
      <c r="AJ116" s="216" t="s">
        <v>248</v>
      </c>
      <c r="AK116" t="s">
        <v>1431</v>
      </c>
      <c r="AL116" s="216" t="s">
        <v>156</v>
      </c>
      <c r="AM116" t="s">
        <v>1592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511</v>
      </c>
      <c r="AU116" t="s">
        <v>1433</v>
      </c>
      <c r="AV116" t="s">
        <v>1593</v>
      </c>
      <c r="AX116">
        <v>2</v>
      </c>
      <c r="AY116" s="216" t="s">
        <v>103</v>
      </c>
      <c r="AZ116" s="216" t="s">
        <v>96</v>
      </c>
      <c r="BA116" s="216" t="s">
        <v>220</v>
      </c>
      <c r="BB116" t="s">
        <v>1628</v>
      </c>
    </row>
    <row r="117" spans="1:57" x14ac:dyDescent="0.3">
      <c r="A117" s="211">
        <v>46260</v>
      </c>
      <c r="B117" s="216" t="s">
        <v>142</v>
      </c>
      <c r="C117" s="216" t="s">
        <v>348</v>
      </c>
      <c r="D117" s="216" t="s">
        <v>285</v>
      </c>
      <c r="E117" s="216" t="s">
        <v>95</v>
      </c>
      <c r="F117" s="216" t="s">
        <v>310</v>
      </c>
      <c r="G117" s="216" t="s">
        <v>767</v>
      </c>
      <c r="H117" s="216" t="s">
        <v>1631</v>
      </c>
      <c r="I117" s="216" t="s">
        <v>425</v>
      </c>
      <c r="J117">
        <v>12</v>
      </c>
      <c r="K117">
        <v>12</v>
      </c>
      <c r="L117" s="216" t="s">
        <v>768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16"/>
      <c r="S117" s="216" t="s">
        <v>974</v>
      </c>
      <c r="T117" s="216"/>
      <c r="U117" s="216"/>
      <c r="V117" s="216" t="s">
        <v>974</v>
      </c>
      <c r="W117">
        <v>100</v>
      </c>
      <c r="X117" s="216" t="s">
        <v>374</v>
      </c>
      <c r="Y117" s="216" t="s">
        <v>239</v>
      </c>
      <c r="Z117" t="s">
        <v>1578</v>
      </c>
      <c r="AB117" s="216" t="s">
        <v>351</v>
      </c>
      <c r="AC117" t="s">
        <v>7</v>
      </c>
      <c r="AD117" s="216" t="s">
        <v>7</v>
      </c>
      <c r="AE117" s="216" t="s">
        <v>7</v>
      </c>
      <c r="AF117" t="s">
        <v>2279</v>
      </c>
      <c r="AG117" t="s">
        <v>250</v>
      </c>
      <c r="AH117">
        <v>1</v>
      </c>
      <c r="AI117" s="216" t="s">
        <v>250</v>
      </c>
      <c r="AJ117" s="216" t="s">
        <v>248</v>
      </c>
      <c r="AK117" t="s">
        <v>1431</v>
      </c>
      <c r="AL117" s="216" t="s">
        <v>156</v>
      </c>
      <c r="AM117" t="s">
        <v>1592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511</v>
      </c>
      <c r="AU117" t="s">
        <v>1433</v>
      </c>
      <c r="AV117" t="s">
        <v>1593</v>
      </c>
      <c r="AX117">
        <v>12</v>
      </c>
      <c r="AY117" s="216" t="s">
        <v>103</v>
      </c>
      <c r="AZ117" s="216" t="s">
        <v>96</v>
      </c>
      <c r="BA117" s="216" t="s">
        <v>220</v>
      </c>
      <c r="BB117" t="s">
        <v>1628</v>
      </c>
    </row>
    <row r="118" spans="1:57" x14ac:dyDescent="0.3">
      <c r="A118" s="211">
        <v>46260</v>
      </c>
      <c r="B118" s="216" t="s">
        <v>142</v>
      </c>
      <c r="C118" s="216" t="s">
        <v>348</v>
      </c>
      <c r="D118" s="216" t="s">
        <v>285</v>
      </c>
      <c r="E118" s="216" t="s">
        <v>95</v>
      </c>
      <c r="F118" s="216" t="s">
        <v>310</v>
      </c>
      <c r="G118" s="216" t="s">
        <v>767</v>
      </c>
      <c r="H118" s="216" t="s">
        <v>1631</v>
      </c>
      <c r="I118" s="216" t="s">
        <v>425</v>
      </c>
      <c r="J118">
        <v>2</v>
      </c>
      <c r="K118">
        <v>2</v>
      </c>
      <c r="L118" s="216" t="s">
        <v>768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16"/>
      <c r="S118" s="216" t="s">
        <v>974</v>
      </c>
      <c r="T118" s="216"/>
      <c r="U118" s="216"/>
      <c r="V118" s="216" t="s">
        <v>974</v>
      </c>
      <c r="W118">
        <v>100</v>
      </c>
      <c r="X118" s="216" t="s">
        <v>374</v>
      </c>
      <c r="Y118" s="216" t="s">
        <v>239</v>
      </c>
      <c r="Z118" t="s">
        <v>1578</v>
      </c>
      <c r="AB118" s="216" t="s">
        <v>351</v>
      </c>
      <c r="AC118" t="s">
        <v>7</v>
      </c>
      <c r="AD118" s="216" t="s">
        <v>7</v>
      </c>
      <c r="AE118" s="216" t="s">
        <v>7</v>
      </c>
      <c r="AF118" t="s">
        <v>2279</v>
      </c>
      <c r="AG118" t="s">
        <v>250</v>
      </c>
      <c r="AH118">
        <v>1</v>
      </c>
      <c r="AI118" s="216" t="s">
        <v>250</v>
      </c>
      <c r="AJ118" s="216" t="s">
        <v>248</v>
      </c>
      <c r="AK118" t="s">
        <v>1431</v>
      </c>
      <c r="AL118" s="216" t="s">
        <v>156</v>
      </c>
      <c r="AM118" t="s">
        <v>1592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511</v>
      </c>
      <c r="AU118" t="s">
        <v>1433</v>
      </c>
      <c r="AV118" t="s">
        <v>1593</v>
      </c>
      <c r="AX118">
        <v>2</v>
      </c>
      <c r="AY118" s="216" t="s">
        <v>103</v>
      </c>
      <c r="AZ118" s="216" t="s">
        <v>96</v>
      </c>
      <c r="BA118" s="216" t="s">
        <v>220</v>
      </c>
      <c r="BB118" t="s">
        <v>1628</v>
      </c>
    </row>
    <row r="119" spans="1:57" x14ac:dyDescent="0.3">
      <c r="A119" s="211">
        <v>46260</v>
      </c>
      <c r="B119" s="216" t="s">
        <v>142</v>
      </c>
      <c r="C119" s="216" t="s">
        <v>348</v>
      </c>
      <c r="D119" s="216" t="s">
        <v>285</v>
      </c>
      <c r="E119" s="216" t="s">
        <v>95</v>
      </c>
      <c r="F119" s="216" t="s">
        <v>310</v>
      </c>
      <c r="G119" s="216" t="s">
        <v>767</v>
      </c>
      <c r="H119" s="216" t="s">
        <v>1631</v>
      </c>
      <c r="I119" s="216" t="s">
        <v>425</v>
      </c>
      <c r="J119">
        <v>7</v>
      </c>
      <c r="K119">
        <v>7</v>
      </c>
      <c r="L119" s="216" t="s">
        <v>770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16"/>
      <c r="S119" s="216" t="s">
        <v>974</v>
      </c>
      <c r="T119" s="216"/>
      <c r="U119" s="216"/>
      <c r="V119" s="216" t="s">
        <v>974</v>
      </c>
      <c r="W119">
        <v>100</v>
      </c>
      <c r="X119" s="216" t="s">
        <v>374</v>
      </c>
      <c r="Y119" s="216" t="s">
        <v>239</v>
      </c>
      <c r="Z119" t="s">
        <v>1578</v>
      </c>
      <c r="AB119" s="216" t="s">
        <v>351</v>
      </c>
      <c r="AC119" t="s">
        <v>7</v>
      </c>
      <c r="AD119" s="216" t="s">
        <v>7</v>
      </c>
      <c r="AE119" s="216" t="s">
        <v>7</v>
      </c>
      <c r="AF119" t="s">
        <v>2280</v>
      </c>
      <c r="AG119" t="s">
        <v>249</v>
      </c>
      <c r="AH119">
        <v>1</v>
      </c>
      <c r="AI119" s="216" t="s">
        <v>250</v>
      </c>
      <c r="AJ119" s="216" t="s">
        <v>248</v>
      </c>
      <c r="AK119" t="s">
        <v>1431</v>
      </c>
      <c r="AL119" s="216" t="s">
        <v>156</v>
      </c>
      <c r="AM119" t="s">
        <v>1592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513</v>
      </c>
      <c r="AU119" t="s">
        <v>1433</v>
      </c>
      <c r="AV119" t="s">
        <v>1593</v>
      </c>
      <c r="AX119">
        <v>7</v>
      </c>
      <c r="AY119" s="216" t="s">
        <v>103</v>
      </c>
      <c r="AZ119" s="216" t="s">
        <v>96</v>
      </c>
      <c r="BA119" s="216" t="s">
        <v>220</v>
      </c>
      <c r="BB119" t="s">
        <v>1628</v>
      </c>
      <c r="BE119">
        <v>2.4</v>
      </c>
    </row>
    <row r="120" spans="1:57" x14ac:dyDescent="0.3">
      <c r="A120" s="211">
        <v>46260</v>
      </c>
      <c r="B120" s="216" t="s">
        <v>142</v>
      </c>
      <c r="C120" s="216" t="s">
        <v>348</v>
      </c>
      <c r="D120" s="216" t="s">
        <v>285</v>
      </c>
      <c r="E120" s="216" t="s">
        <v>95</v>
      </c>
      <c r="F120" s="216" t="s">
        <v>310</v>
      </c>
      <c r="G120" s="216" t="s">
        <v>767</v>
      </c>
      <c r="H120" s="216" t="s">
        <v>1631</v>
      </c>
      <c r="I120" s="216" t="s">
        <v>425</v>
      </c>
      <c r="J120">
        <v>3</v>
      </c>
      <c r="K120">
        <v>3</v>
      </c>
      <c r="L120" s="216" t="s">
        <v>769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16"/>
      <c r="S120" s="216" t="s">
        <v>974</v>
      </c>
      <c r="T120" s="216"/>
      <c r="U120" s="216"/>
      <c r="V120" s="216" t="s">
        <v>974</v>
      </c>
      <c r="W120">
        <v>100</v>
      </c>
      <c r="X120" s="216" t="s">
        <v>374</v>
      </c>
      <c r="Y120" s="216" t="s">
        <v>239</v>
      </c>
      <c r="Z120" t="s">
        <v>1578</v>
      </c>
      <c r="AB120" s="216" t="s">
        <v>351</v>
      </c>
      <c r="AC120" t="s">
        <v>7</v>
      </c>
      <c r="AD120" s="216" t="s">
        <v>7</v>
      </c>
      <c r="AE120" s="216" t="s">
        <v>7</v>
      </c>
      <c r="AF120" t="s">
        <v>2281</v>
      </c>
      <c r="AG120" t="s">
        <v>249</v>
      </c>
      <c r="AH120">
        <v>1</v>
      </c>
      <c r="AI120" s="216" t="s">
        <v>250</v>
      </c>
      <c r="AJ120" s="216" t="s">
        <v>248</v>
      </c>
      <c r="AK120" t="s">
        <v>1431</v>
      </c>
      <c r="AL120" s="216" t="s">
        <v>156</v>
      </c>
      <c r="AM120" t="s">
        <v>1592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513</v>
      </c>
      <c r="AU120" t="s">
        <v>1433</v>
      </c>
      <c r="AV120" t="s">
        <v>1593</v>
      </c>
      <c r="AX120">
        <v>3</v>
      </c>
      <c r="AY120" s="216" t="s">
        <v>103</v>
      </c>
      <c r="AZ120" s="216" t="s">
        <v>96</v>
      </c>
      <c r="BA120" s="216" t="s">
        <v>220</v>
      </c>
      <c r="BB120" t="s">
        <v>1628</v>
      </c>
    </row>
    <row r="121" spans="1:57" x14ac:dyDescent="0.3">
      <c r="A121" s="211">
        <v>46260</v>
      </c>
      <c r="B121" s="216" t="s">
        <v>142</v>
      </c>
      <c r="C121" s="216" t="s">
        <v>348</v>
      </c>
      <c r="D121" s="216" t="s">
        <v>285</v>
      </c>
      <c r="E121" s="216" t="s">
        <v>95</v>
      </c>
      <c r="F121" s="216" t="s">
        <v>310</v>
      </c>
      <c r="G121" s="216" t="s">
        <v>767</v>
      </c>
      <c r="H121" s="216" t="s">
        <v>1631</v>
      </c>
      <c r="I121" s="216" t="s">
        <v>425</v>
      </c>
      <c r="J121">
        <v>9</v>
      </c>
      <c r="K121">
        <v>9</v>
      </c>
      <c r="L121" s="216" t="s">
        <v>769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16"/>
      <c r="S121" s="216" t="s">
        <v>974</v>
      </c>
      <c r="T121" s="216"/>
      <c r="U121" s="216"/>
      <c r="V121" s="216" t="s">
        <v>974</v>
      </c>
      <c r="W121">
        <v>100</v>
      </c>
      <c r="X121" s="216" t="s">
        <v>374</v>
      </c>
      <c r="Y121" s="216" t="s">
        <v>239</v>
      </c>
      <c r="Z121" t="s">
        <v>1578</v>
      </c>
      <c r="AB121" s="216" t="s">
        <v>351</v>
      </c>
      <c r="AC121" t="s">
        <v>7</v>
      </c>
      <c r="AD121" s="216" t="s">
        <v>7</v>
      </c>
      <c r="AE121" s="216" t="s">
        <v>7</v>
      </c>
      <c r="AF121" t="s">
        <v>2281</v>
      </c>
      <c r="AG121" t="s">
        <v>250</v>
      </c>
      <c r="AH121">
        <v>1</v>
      </c>
      <c r="AI121" s="216" t="s">
        <v>250</v>
      </c>
      <c r="AJ121" s="216" t="s">
        <v>248</v>
      </c>
      <c r="AK121" t="s">
        <v>1431</v>
      </c>
      <c r="AL121" s="216" t="s">
        <v>156</v>
      </c>
      <c r="AM121" t="s">
        <v>1592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511</v>
      </c>
      <c r="AU121" t="s">
        <v>1433</v>
      </c>
      <c r="AV121" t="s">
        <v>1593</v>
      </c>
      <c r="AX121">
        <v>9</v>
      </c>
      <c r="AY121" s="216" t="s">
        <v>103</v>
      </c>
      <c r="AZ121" s="216" t="s">
        <v>96</v>
      </c>
      <c r="BA121" s="216" t="s">
        <v>220</v>
      </c>
      <c r="BB121" t="s">
        <v>1628</v>
      </c>
    </row>
    <row r="122" spans="1:57" x14ac:dyDescent="0.3">
      <c r="A122" s="211">
        <v>46260</v>
      </c>
      <c r="B122" s="216" t="s">
        <v>142</v>
      </c>
      <c r="C122" s="216" t="s">
        <v>348</v>
      </c>
      <c r="D122" s="216" t="s">
        <v>285</v>
      </c>
      <c r="E122" s="216" t="s">
        <v>95</v>
      </c>
      <c r="F122" s="216" t="s">
        <v>310</v>
      </c>
      <c r="G122" s="216" t="s">
        <v>767</v>
      </c>
      <c r="H122" s="216" t="s">
        <v>1631</v>
      </c>
      <c r="I122" s="216" t="s">
        <v>425</v>
      </c>
      <c r="J122">
        <v>5</v>
      </c>
      <c r="K122">
        <v>5</v>
      </c>
      <c r="L122" s="216" t="s">
        <v>769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16"/>
      <c r="S122" s="216" t="s">
        <v>974</v>
      </c>
      <c r="T122" s="216"/>
      <c r="U122" s="216"/>
      <c r="V122" s="216" t="s">
        <v>974</v>
      </c>
      <c r="W122">
        <v>100</v>
      </c>
      <c r="X122" s="216" t="s">
        <v>374</v>
      </c>
      <c r="Y122" s="216" t="s">
        <v>239</v>
      </c>
      <c r="Z122" t="s">
        <v>1578</v>
      </c>
      <c r="AB122" s="216" t="s">
        <v>351</v>
      </c>
      <c r="AC122" t="s">
        <v>7</v>
      </c>
      <c r="AD122" s="216" t="s">
        <v>7</v>
      </c>
      <c r="AE122" s="216" t="s">
        <v>7</v>
      </c>
      <c r="AF122" t="s">
        <v>2281</v>
      </c>
      <c r="AG122" t="s">
        <v>250</v>
      </c>
      <c r="AH122">
        <v>1</v>
      </c>
      <c r="AI122" s="216" t="s">
        <v>250</v>
      </c>
      <c r="AJ122" s="216" t="s">
        <v>248</v>
      </c>
      <c r="AK122" t="s">
        <v>1431</v>
      </c>
      <c r="AL122" s="216" t="s">
        <v>156</v>
      </c>
      <c r="AM122" t="s">
        <v>1592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511</v>
      </c>
      <c r="AU122" t="s">
        <v>1433</v>
      </c>
      <c r="AV122" t="s">
        <v>1593</v>
      </c>
      <c r="AX122">
        <v>5</v>
      </c>
      <c r="AY122" s="216" t="s">
        <v>103</v>
      </c>
      <c r="AZ122" s="216" t="s">
        <v>96</v>
      </c>
      <c r="BA122" s="216" t="s">
        <v>220</v>
      </c>
      <c r="BB122" t="s">
        <v>1628</v>
      </c>
    </row>
    <row r="123" spans="1:57" x14ac:dyDescent="0.3">
      <c r="A123" s="211">
        <v>46260</v>
      </c>
      <c r="B123" s="216" t="s">
        <v>142</v>
      </c>
      <c r="C123" s="216" t="s">
        <v>348</v>
      </c>
      <c r="D123" s="216" t="s">
        <v>285</v>
      </c>
      <c r="E123" s="216" t="s">
        <v>95</v>
      </c>
      <c r="F123" s="216" t="s">
        <v>310</v>
      </c>
      <c r="G123" s="216" t="s">
        <v>977</v>
      </c>
      <c r="H123" s="216" t="s">
        <v>1540</v>
      </c>
      <c r="I123" s="216" t="s">
        <v>407</v>
      </c>
      <c r="J123">
        <v>1</v>
      </c>
      <c r="K123">
        <v>1</v>
      </c>
      <c r="L123" s="216" t="s">
        <v>978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16"/>
      <c r="S123" s="216" t="s">
        <v>360</v>
      </c>
      <c r="T123" s="216"/>
      <c r="U123" s="216"/>
      <c r="V123" s="216" t="s">
        <v>360</v>
      </c>
      <c r="W123">
        <v>2200</v>
      </c>
      <c r="X123" s="216" t="s">
        <v>374</v>
      </c>
      <c r="Y123" s="216" t="s">
        <v>239</v>
      </c>
      <c r="Z123" t="s">
        <v>1578</v>
      </c>
      <c r="AB123" s="216" t="s">
        <v>351</v>
      </c>
      <c r="AC123" t="s">
        <v>7</v>
      </c>
      <c r="AD123" s="216" t="s">
        <v>7</v>
      </c>
      <c r="AE123" s="216" t="s">
        <v>7</v>
      </c>
      <c r="AF123" t="s">
        <v>2282</v>
      </c>
      <c r="AG123" t="s">
        <v>249</v>
      </c>
      <c r="AH123">
        <v>1</v>
      </c>
      <c r="AI123" s="216" t="s">
        <v>250</v>
      </c>
      <c r="AJ123" s="216" t="s">
        <v>248</v>
      </c>
      <c r="AK123" t="s">
        <v>1431</v>
      </c>
      <c r="AL123" s="216" t="s">
        <v>156</v>
      </c>
      <c r="AM123" t="s">
        <v>1592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513</v>
      </c>
      <c r="AU123" t="s">
        <v>1433</v>
      </c>
      <c r="AV123" t="s">
        <v>1593</v>
      </c>
      <c r="AX123">
        <v>1</v>
      </c>
      <c r="AY123" s="216" t="s">
        <v>103</v>
      </c>
      <c r="AZ123" s="216" t="s">
        <v>96</v>
      </c>
      <c r="BA123" s="216" t="s">
        <v>220</v>
      </c>
      <c r="BB123" t="s">
        <v>1601</v>
      </c>
      <c r="BE123">
        <v>1</v>
      </c>
    </row>
    <row r="124" spans="1:57" x14ac:dyDescent="0.3">
      <c r="A124" s="211">
        <v>46260</v>
      </c>
      <c r="B124" s="216" t="s">
        <v>142</v>
      </c>
      <c r="C124" s="216" t="s">
        <v>348</v>
      </c>
      <c r="D124" s="216" t="s">
        <v>285</v>
      </c>
      <c r="E124" s="216" t="s">
        <v>95</v>
      </c>
      <c r="F124" s="216" t="s">
        <v>310</v>
      </c>
      <c r="G124" s="216" t="s">
        <v>979</v>
      </c>
      <c r="H124" s="216" t="s">
        <v>1505</v>
      </c>
      <c r="I124" s="216" t="s">
        <v>406</v>
      </c>
      <c r="J124">
        <v>1</v>
      </c>
      <c r="K124">
        <v>1</v>
      </c>
      <c r="L124" s="216" t="s">
        <v>980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16"/>
      <c r="S124" s="216" t="s">
        <v>362</v>
      </c>
      <c r="T124" s="216"/>
      <c r="U124" s="216" t="s">
        <v>1637</v>
      </c>
      <c r="V124" s="216" t="s">
        <v>362</v>
      </c>
      <c r="W124">
        <v>101</v>
      </c>
      <c r="X124" s="216" t="s">
        <v>374</v>
      </c>
      <c r="Y124" s="216" t="s">
        <v>239</v>
      </c>
      <c r="Z124" t="s">
        <v>1578</v>
      </c>
      <c r="AB124" s="216" t="s">
        <v>351</v>
      </c>
      <c r="AC124" t="s">
        <v>7</v>
      </c>
      <c r="AD124" s="216" t="s">
        <v>7</v>
      </c>
      <c r="AE124" s="216" t="s">
        <v>7</v>
      </c>
      <c r="AF124" t="s">
        <v>1638</v>
      </c>
      <c r="AG124" t="s">
        <v>249</v>
      </c>
      <c r="AH124">
        <v>1</v>
      </c>
      <c r="AI124" s="216" t="s">
        <v>250</v>
      </c>
      <c r="AJ124" s="216" t="s">
        <v>248</v>
      </c>
      <c r="AK124" t="s">
        <v>1431</v>
      </c>
      <c r="AL124" s="216" t="s">
        <v>156</v>
      </c>
      <c r="AM124" t="s">
        <v>1592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513</v>
      </c>
      <c r="AU124" t="s">
        <v>1433</v>
      </c>
      <c r="AV124" t="s">
        <v>1593</v>
      </c>
      <c r="AX124">
        <v>1</v>
      </c>
      <c r="AY124" s="216" t="s">
        <v>103</v>
      </c>
      <c r="AZ124" s="216" t="s">
        <v>96</v>
      </c>
      <c r="BA124" s="216" t="s">
        <v>220</v>
      </c>
      <c r="BB124" t="s">
        <v>1611</v>
      </c>
      <c r="BE124">
        <v>1</v>
      </c>
    </row>
    <row r="125" spans="1:57" x14ac:dyDescent="0.3">
      <c r="A125" s="211">
        <v>46260</v>
      </c>
      <c r="B125" s="216" t="s">
        <v>142</v>
      </c>
      <c r="C125" s="216" t="s">
        <v>348</v>
      </c>
      <c r="D125" s="216" t="s">
        <v>285</v>
      </c>
      <c r="E125" s="216" t="s">
        <v>95</v>
      </c>
      <c r="F125" s="216" t="s">
        <v>310</v>
      </c>
      <c r="G125" s="216" t="s">
        <v>981</v>
      </c>
      <c r="H125" s="216" t="s">
        <v>1631</v>
      </c>
      <c r="I125" s="216" t="s">
        <v>425</v>
      </c>
      <c r="J125">
        <v>1</v>
      </c>
      <c r="K125">
        <v>1</v>
      </c>
      <c r="L125" s="216" t="s">
        <v>982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16"/>
      <c r="S125" s="216" t="s">
        <v>360</v>
      </c>
      <c r="T125" s="216" t="s">
        <v>1639</v>
      </c>
      <c r="U125" s="216" t="s">
        <v>1640</v>
      </c>
      <c r="V125" s="216" t="s">
        <v>360</v>
      </c>
      <c r="W125">
        <v>2200</v>
      </c>
      <c r="X125" s="216" t="s">
        <v>374</v>
      </c>
      <c r="Y125" s="216" t="s">
        <v>239</v>
      </c>
      <c r="Z125" t="s">
        <v>1578</v>
      </c>
      <c r="AB125" s="216" t="s">
        <v>351</v>
      </c>
      <c r="AC125" t="s">
        <v>7</v>
      </c>
      <c r="AD125" s="216" t="s">
        <v>7</v>
      </c>
      <c r="AE125" s="216" t="s">
        <v>7</v>
      </c>
      <c r="AF125" t="s">
        <v>2283</v>
      </c>
      <c r="AG125" t="s">
        <v>249</v>
      </c>
      <c r="AH125">
        <v>1</v>
      </c>
      <c r="AI125" s="216" t="s">
        <v>250</v>
      </c>
      <c r="AJ125" s="216" t="s">
        <v>248</v>
      </c>
      <c r="AK125" t="s">
        <v>1431</v>
      </c>
      <c r="AL125" s="216" t="s">
        <v>156</v>
      </c>
      <c r="AM125" t="s">
        <v>1592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513</v>
      </c>
      <c r="AU125" t="s">
        <v>1433</v>
      </c>
      <c r="AV125" t="s">
        <v>1593</v>
      </c>
      <c r="AX125">
        <v>1</v>
      </c>
      <c r="AY125" s="216" t="s">
        <v>103</v>
      </c>
      <c r="AZ125" s="216" t="s">
        <v>96</v>
      </c>
      <c r="BA125" s="216" t="s">
        <v>220</v>
      </c>
      <c r="BB125" t="s">
        <v>1601</v>
      </c>
      <c r="BE125">
        <v>4.8</v>
      </c>
    </row>
    <row r="126" spans="1:57" x14ac:dyDescent="0.3">
      <c r="A126" s="211">
        <v>46260</v>
      </c>
      <c r="B126" s="216" t="s">
        <v>142</v>
      </c>
      <c r="C126" s="216" t="s">
        <v>348</v>
      </c>
      <c r="D126" s="216" t="s">
        <v>285</v>
      </c>
      <c r="E126" s="216" t="s">
        <v>95</v>
      </c>
      <c r="F126" s="216" t="s">
        <v>310</v>
      </c>
      <c r="G126" s="216" t="s">
        <v>981</v>
      </c>
      <c r="H126" s="216" t="s">
        <v>1631</v>
      </c>
      <c r="I126" s="216" t="s">
        <v>425</v>
      </c>
      <c r="J126">
        <v>1</v>
      </c>
      <c r="K126">
        <v>1</v>
      </c>
      <c r="L126" s="216" t="s">
        <v>982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16"/>
      <c r="S126" s="216" t="s">
        <v>360</v>
      </c>
      <c r="T126" s="216" t="s">
        <v>1639</v>
      </c>
      <c r="U126" s="216" t="s">
        <v>2284</v>
      </c>
      <c r="V126" s="216" t="s">
        <v>360</v>
      </c>
      <c r="W126">
        <v>2200</v>
      </c>
      <c r="X126" s="216" t="s">
        <v>374</v>
      </c>
      <c r="Y126" s="216" t="s">
        <v>239</v>
      </c>
      <c r="Z126" t="s">
        <v>1578</v>
      </c>
      <c r="AB126" s="216" t="s">
        <v>351</v>
      </c>
      <c r="AC126" t="s">
        <v>7</v>
      </c>
      <c r="AD126" s="216" t="s">
        <v>7</v>
      </c>
      <c r="AE126" s="216" t="s">
        <v>7</v>
      </c>
      <c r="AF126" t="s">
        <v>2283</v>
      </c>
      <c r="AG126" t="s">
        <v>250</v>
      </c>
      <c r="AH126">
        <v>1</v>
      </c>
      <c r="AI126" s="216" t="s">
        <v>250</v>
      </c>
      <c r="AJ126" s="216" t="s">
        <v>248</v>
      </c>
      <c r="AK126" t="s">
        <v>1431</v>
      </c>
      <c r="AL126" s="216" t="s">
        <v>156</v>
      </c>
      <c r="AM126" t="s">
        <v>1592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511</v>
      </c>
      <c r="AU126" t="s">
        <v>1433</v>
      </c>
      <c r="AV126" t="s">
        <v>1593</v>
      </c>
      <c r="AX126">
        <v>1</v>
      </c>
      <c r="AY126" s="216" t="s">
        <v>103</v>
      </c>
      <c r="AZ126" s="216" t="s">
        <v>96</v>
      </c>
      <c r="BA126" s="216" t="s">
        <v>220</v>
      </c>
      <c r="BB126" t="s">
        <v>1601</v>
      </c>
    </row>
    <row r="127" spans="1:57" x14ac:dyDescent="0.3">
      <c r="A127" s="211">
        <v>46260</v>
      </c>
      <c r="B127" s="216" t="s">
        <v>142</v>
      </c>
      <c r="C127" s="216" t="s">
        <v>348</v>
      </c>
      <c r="D127" s="216" t="s">
        <v>285</v>
      </c>
      <c r="E127" s="216" t="s">
        <v>95</v>
      </c>
      <c r="F127" s="216" t="s">
        <v>310</v>
      </c>
      <c r="G127" s="216" t="s">
        <v>981</v>
      </c>
      <c r="H127" s="216" t="s">
        <v>1631</v>
      </c>
      <c r="I127" s="216" t="s">
        <v>425</v>
      </c>
      <c r="J127">
        <v>1</v>
      </c>
      <c r="K127">
        <v>1</v>
      </c>
      <c r="L127" s="216" t="s">
        <v>982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16"/>
      <c r="S127" s="216" t="s">
        <v>360</v>
      </c>
      <c r="T127" s="216" t="s">
        <v>1639</v>
      </c>
      <c r="U127" s="216" t="s">
        <v>2285</v>
      </c>
      <c r="V127" s="216" t="s">
        <v>360</v>
      </c>
      <c r="W127">
        <v>2200</v>
      </c>
      <c r="X127" s="216" t="s">
        <v>374</v>
      </c>
      <c r="Y127" s="216" t="s">
        <v>239</v>
      </c>
      <c r="Z127" t="s">
        <v>1578</v>
      </c>
      <c r="AB127" s="216" t="s">
        <v>351</v>
      </c>
      <c r="AC127" t="s">
        <v>7</v>
      </c>
      <c r="AD127" s="216" t="s">
        <v>7</v>
      </c>
      <c r="AE127" s="216" t="s">
        <v>7</v>
      </c>
      <c r="AF127" t="s">
        <v>2283</v>
      </c>
      <c r="AG127" t="s">
        <v>250</v>
      </c>
      <c r="AH127">
        <v>1</v>
      </c>
      <c r="AI127" s="216" t="s">
        <v>250</v>
      </c>
      <c r="AJ127" s="216" t="s">
        <v>248</v>
      </c>
      <c r="AK127" t="s">
        <v>1431</v>
      </c>
      <c r="AL127" s="216" t="s">
        <v>156</v>
      </c>
      <c r="AM127" t="s">
        <v>1592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511</v>
      </c>
      <c r="AU127" t="s">
        <v>1433</v>
      </c>
      <c r="AV127" t="s">
        <v>1593</v>
      </c>
      <c r="AX127">
        <v>1</v>
      </c>
      <c r="AY127" s="216" t="s">
        <v>103</v>
      </c>
      <c r="AZ127" s="216" t="s">
        <v>96</v>
      </c>
      <c r="BA127" s="216" t="s">
        <v>220</v>
      </c>
      <c r="BB127" t="s">
        <v>1601</v>
      </c>
    </row>
    <row r="128" spans="1:57" x14ac:dyDescent="0.3">
      <c r="A128" s="211">
        <v>46260</v>
      </c>
      <c r="B128" s="216" t="s">
        <v>142</v>
      </c>
      <c r="C128" s="216" t="s">
        <v>348</v>
      </c>
      <c r="D128" s="216" t="s">
        <v>285</v>
      </c>
      <c r="E128" s="216" t="s">
        <v>95</v>
      </c>
      <c r="F128" s="216" t="s">
        <v>310</v>
      </c>
      <c r="G128" s="216" t="s">
        <v>981</v>
      </c>
      <c r="H128" s="216" t="s">
        <v>1631</v>
      </c>
      <c r="I128" s="216" t="s">
        <v>425</v>
      </c>
      <c r="J128">
        <v>1</v>
      </c>
      <c r="K128">
        <v>1</v>
      </c>
      <c r="L128" s="216" t="s">
        <v>983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16"/>
      <c r="S128" s="216" t="s">
        <v>360</v>
      </c>
      <c r="T128" s="216"/>
      <c r="U128" s="216" t="s">
        <v>1641</v>
      </c>
      <c r="V128" s="216" t="s">
        <v>360</v>
      </c>
      <c r="W128">
        <v>2200</v>
      </c>
      <c r="X128" s="216" t="s">
        <v>374</v>
      </c>
      <c r="Y128" s="216" t="s">
        <v>239</v>
      </c>
      <c r="Z128" t="s">
        <v>1578</v>
      </c>
      <c r="AB128" s="216" t="s">
        <v>351</v>
      </c>
      <c r="AC128" t="s">
        <v>7</v>
      </c>
      <c r="AD128" s="216" t="s">
        <v>7</v>
      </c>
      <c r="AE128" s="216" t="s">
        <v>7</v>
      </c>
      <c r="AF128" t="s">
        <v>2286</v>
      </c>
      <c r="AG128" t="s">
        <v>249</v>
      </c>
      <c r="AH128">
        <v>1</v>
      </c>
      <c r="AI128" s="216" t="s">
        <v>250</v>
      </c>
      <c r="AJ128" s="216" t="s">
        <v>248</v>
      </c>
      <c r="AK128" t="s">
        <v>1431</v>
      </c>
      <c r="AL128" s="216" t="s">
        <v>156</v>
      </c>
      <c r="AM128" t="s">
        <v>1592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513</v>
      </c>
      <c r="AU128" t="s">
        <v>1433</v>
      </c>
      <c r="AV128" t="s">
        <v>1593</v>
      </c>
      <c r="AX128">
        <v>1</v>
      </c>
      <c r="AY128" s="216" t="s">
        <v>103</v>
      </c>
      <c r="AZ128" s="216" t="s">
        <v>96</v>
      </c>
      <c r="BA128" s="216" t="s">
        <v>220</v>
      </c>
      <c r="BB128" t="s">
        <v>1601</v>
      </c>
    </row>
    <row r="129" spans="1:57" x14ac:dyDescent="0.3">
      <c r="A129" s="211">
        <v>46260</v>
      </c>
      <c r="B129" s="216" t="s">
        <v>142</v>
      </c>
      <c r="C129" s="216" t="s">
        <v>348</v>
      </c>
      <c r="D129" s="216" t="s">
        <v>285</v>
      </c>
      <c r="E129" s="216" t="s">
        <v>95</v>
      </c>
      <c r="F129" s="216" t="s">
        <v>310</v>
      </c>
      <c r="G129" s="216" t="s">
        <v>981</v>
      </c>
      <c r="H129" s="216" t="s">
        <v>1631</v>
      </c>
      <c r="I129" s="216" t="s">
        <v>425</v>
      </c>
      <c r="J129">
        <v>5</v>
      </c>
      <c r="K129">
        <v>5</v>
      </c>
      <c r="L129" s="216" t="s">
        <v>983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16"/>
      <c r="S129" s="216" t="s">
        <v>360</v>
      </c>
      <c r="T129" s="216"/>
      <c r="U129" s="216" t="s">
        <v>1642</v>
      </c>
      <c r="V129" s="216" t="s">
        <v>360</v>
      </c>
      <c r="W129">
        <v>2200</v>
      </c>
      <c r="X129" s="216" t="s">
        <v>374</v>
      </c>
      <c r="Y129" s="216" t="s">
        <v>239</v>
      </c>
      <c r="Z129" t="s">
        <v>1578</v>
      </c>
      <c r="AB129" s="216" t="s">
        <v>351</v>
      </c>
      <c r="AC129" t="s">
        <v>7</v>
      </c>
      <c r="AD129" s="216" t="s">
        <v>7</v>
      </c>
      <c r="AE129" s="216" t="s">
        <v>7</v>
      </c>
      <c r="AF129" t="s">
        <v>2286</v>
      </c>
      <c r="AG129" t="s">
        <v>250</v>
      </c>
      <c r="AH129">
        <v>1</v>
      </c>
      <c r="AI129" s="216" t="s">
        <v>250</v>
      </c>
      <c r="AJ129" s="216" t="s">
        <v>248</v>
      </c>
      <c r="AK129" t="s">
        <v>1431</v>
      </c>
      <c r="AL129" s="216" t="s">
        <v>156</v>
      </c>
      <c r="AM129" t="s">
        <v>1592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511</v>
      </c>
      <c r="AU129" t="s">
        <v>1433</v>
      </c>
      <c r="AV129" t="s">
        <v>1593</v>
      </c>
      <c r="AX129">
        <v>5</v>
      </c>
      <c r="AY129" s="216" t="s">
        <v>103</v>
      </c>
      <c r="AZ129" s="216" t="s">
        <v>96</v>
      </c>
      <c r="BA129" s="216" t="s">
        <v>220</v>
      </c>
      <c r="BB129" t="s">
        <v>1601</v>
      </c>
    </row>
    <row r="130" spans="1:57" x14ac:dyDescent="0.3">
      <c r="A130" s="211">
        <v>46260</v>
      </c>
      <c r="B130" s="216" t="s">
        <v>142</v>
      </c>
      <c r="C130" s="216" t="s">
        <v>348</v>
      </c>
      <c r="D130" s="216" t="s">
        <v>285</v>
      </c>
      <c r="E130" s="216" t="s">
        <v>95</v>
      </c>
      <c r="F130" s="216" t="s">
        <v>310</v>
      </c>
      <c r="G130" s="216" t="s">
        <v>981</v>
      </c>
      <c r="H130" s="216" t="s">
        <v>1631</v>
      </c>
      <c r="I130" s="216" t="s">
        <v>425</v>
      </c>
      <c r="J130">
        <v>3</v>
      </c>
      <c r="K130">
        <v>3</v>
      </c>
      <c r="L130" s="216" t="s">
        <v>983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16"/>
      <c r="S130" s="216" t="s">
        <v>360</v>
      </c>
      <c r="T130" s="216"/>
      <c r="U130" s="216" t="s">
        <v>1643</v>
      </c>
      <c r="V130" s="216" t="s">
        <v>360</v>
      </c>
      <c r="W130">
        <v>2200</v>
      </c>
      <c r="X130" s="216" t="s">
        <v>374</v>
      </c>
      <c r="Y130" s="216" t="s">
        <v>239</v>
      </c>
      <c r="Z130" t="s">
        <v>1578</v>
      </c>
      <c r="AB130" s="216" t="s">
        <v>351</v>
      </c>
      <c r="AC130" t="s">
        <v>7</v>
      </c>
      <c r="AD130" s="216" t="s">
        <v>7</v>
      </c>
      <c r="AE130" s="216" t="s">
        <v>7</v>
      </c>
      <c r="AF130" t="s">
        <v>2286</v>
      </c>
      <c r="AG130" t="s">
        <v>250</v>
      </c>
      <c r="AH130">
        <v>1</v>
      </c>
      <c r="AI130" s="216" t="s">
        <v>250</v>
      </c>
      <c r="AJ130" s="216" t="s">
        <v>248</v>
      </c>
      <c r="AK130" t="s">
        <v>1431</v>
      </c>
      <c r="AL130" s="216" t="s">
        <v>156</v>
      </c>
      <c r="AM130" t="s">
        <v>1592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511</v>
      </c>
      <c r="AU130" t="s">
        <v>1433</v>
      </c>
      <c r="AV130" t="s">
        <v>1593</v>
      </c>
      <c r="AX130">
        <v>3</v>
      </c>
      <c r="AY130" s="216" t="s">
        <v>103</v>
      </c>
      <c r="AZ130" s="216" t="s">
        <v>96</v>
      </c>
      <c r="BA130" s="216" t="s">
        <v>220</v>
      </c>
      <c r="BB130" t="s">
        <v>1601</v>
      </c>
    </row>
    <row r="131" spans="1:57" x14ac:dyDescent="0.3">
      <c r="A131" s="211">
        <v>46260</v>
      </c>
      <c r="B131" s="216" t="s">
        <v>142</v>
      </c>
      <c r="C131" s="216" t="s">
        <v>348</v>
      </c>
      <c r="D131" s="216" t="s">
        <v>285</v>
      </c>
      <c r="E131" s="216" t="s">
        <v>95</v>
      </c>
      <c r="F131" s="216" t="s">
        <v>310</v>
      </c>
      <c r="G131" s="216" t="s">
        <v>981</v>
      </c>
      <c r="H131" s="216" t="s">
        <v>1631</v>
      </c>
      <c r="I131" s="216" t="s">
        <v>425</v>
      </c>
      <c r="J131">
        <v>4</v>
      </c>
      <c r="K131">
        <v>4</v>
      </c>
      <c r="L131" s="216" t="s">
        <v>983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16"/>
      <c r="S131" s="216" t="s">
        <v>360</v>
      </c>
      <c r="T131" s="216"/>
      <c r="U131" s="216" t="s">
        <v>1644</v>
      </c>
      <c r="V131" s="216" t="s">
        <v>360</v>
      </c>
      <c r="W131">
        <v>2200</v>
      </c>
      <c r="X131" s="216" t="s">
        <v>374</v>
      </c>
      <c r="Y131" s="216" t="s">
        <v>239</v>
      </c>
      <c r="Z131" t="s">
        <v>1578</v>
      </c>
      <c r="AB131" s="216" t="s">
        <v>351</v>
      </c>
      <c r="AC131" t="s">
        <v>7</v>
      </c>
      <c r="AD131" s="216" t="s">
        <v>7</v>
      </c>
      <c r="AE131" s="216" t="s">
        <v>7</v>
      </c>
      <c r="AF131" t="s">
        <v>2286</v>
      </c>
      <c r="AG131" t="s">
        <v>250</v>
      </c>
      <c r="AH131">
        <v>1</v>
      </c>
      <c r="AI131" s="216" t="s">
        <v>250</v>
      </c>
      <c r="AJ131" s="216" t="s">
        <v>248</v>
      </c>
      <c r="AK131" t="s">
        <v>1431</v>
      </c>
      <c r="AL131" s="216" t="s">
        <v>156</v>
      </c>
      <c r="AM131" t="s">
        <v>1592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511</v>
      </c>
      <c r="AU131" t="s">
        <v>1433</v>
      </c>
      <c r="AV131" t="s">
        <v>1593</v>
      </c>
      <c r="AX131">
        <v>4</v>
      </c>
      <c r="AY131" s="216" t="s">
        <v>103</v>
      </c>
      <c r="AZ131" s="216" t="s">
        <v>96</v>
      </c>
      <c r="BA131" s="216" t="s">
        <v>220</v>
      </c>
      <c r="BB131" t="s">
        <v>1601</v>
      </c>
    </row>
    <row r="132" spans="1:57" x14ac:dyDescent="0.3">
      <c r="A132" s="211">
        <v>46260</v>
      </c>
      <c r="B132" s="216" t="s">
        <v>142</v>
      </c>
      <c r="C132" s="216" t="s">
        <v>348</v>
      </c>
      <c r="D132" s="216" t="s">
        <v>285</v>
      </c>
      <c r="E132" s="216" t="s">
        <v>95</v>
      </c>
      <c r="F132" s="216" t="s">
        <v>310</v>
      </c>
      <c r="G132" s="216" t="s">
        <v>981</v>
      </c>
      <c r="H132" s="216" t="s">
        <v>1631</v>
      </c>
      <c r="I132" s="216" t="s">
        <v>425</v>
      </c>
      <c r="J132">
        <v>32</v>
      </c>
      <c r="K132">
        <v>32</v>
      </c>
      <c r="L132" s="216" t="s">
        <v>983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16"/>
      <c r="S132" s="216" t="s">
        <v>360</v>
      </c>
      <c r="T132" s="216"/>
      <c r="U132" s="216" t="s">
        <v>1645</v>
      </c>
      <c r="V132" s="216" t="s">
        <v>360</v>
      </c>
      <c r="W132">
        <v>2200</v>
      </c>
      <c r="X132" s="216" t="s">
        <v>374</v>
      </c>
      <c r="Y132" s="216" t="s">
        <v>239</v>
      </c>
      <c r="Z132" t="s">
        <v>1578</v>
      </c>
      <c r="AB132" s="216" t="s">
        <v>351</v>
      </c>
      <c r="AC132" t="s">
        <v>7</v>
      </c>
      <c r="AD132" s="216" t="s">
        <v>7</v>
      </c>
      <c r="AE132" s="216" t="s">
        <v>7</v>
      </c>
      <c r="AF132" t="s">
        <v>2286</v>
      </c>
      <c r="AG132" t="s">
        <v>250</v>
      </c>
      <c r="AH132">
        <v>1</v>
      </c>
      <c r="AI132" s="216" t="s">
        <v>250</v>
      </c>
      <c r="AJ132" s="216" t="s">
        <v>248</v>
      </c>
      <c r="AK132" t="s">
        <v>1431</v>
      </c>
      <c r="AL132" s="216" t="s">
        <v>156</v>
      </c>
      <c r="AM132" t="s">
        <v>1592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511</v>
      </c>
      <c r="AU132" t="s">
        <v>1433</v>
      </c>
      <c r="AV132" t="s">
        <v>1593</v>
      </c>
      <c r="AX132">
        <v>32</v>
      </c>
      <c r="AY132" s="216" t="s">
        <v>103</v>
      </c>
      <c r="AZ132" s="216" t="s">
        <v>96</v>
      </c>
      <c r="BA132" s="216" t="s">
        <v>220</v>
      </c>
      <c r="BB132" t="s">
        <v>1601</v>
      </c>
    </row>
    <row r="133" spans="1:57" x14ac:dyDescent="0.3">
      <c r="A133" s="211">
        <v>46260</v>
      </c>
      <c r="B133" s="216" t="s">
        <v>142</v>
      </c>
      <c r="C133" s="216" t="s">
        <v>348</v>
      </c>
      <c r="D133" s="216" t="s">
        <v>285</v>
      </c>
      <c r="E133" s="216" t="s">
        <v>95</v>
      </c>
      <c r="F133" s="216" t="s">
        <v>310</v>
      </c>
      <c r="G133" s="216" t="s">
        <v>981</v>
      </c>
      <c r="H133" s="216" t="s">
        <v>1631</v>
      </c>
      <c r="I133" s="216" t="s">
        <v>425</v>
      </c>
      <c r="J133">
        <v>50</v>
      </c>
      <c r="K133">
        <v>50</v>
      </c>
      <c r="L133" s="216" t="s">
        <v>984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16"/>
      <c r="S133" s="216" t="s">
        <v>360</v>
      </c>
      <c r="T133" s="216"/>
      <c r="U133" s="216" t="s">
        <v>1646</v>
      </c>
      <c r="V133" s="216" t="s">
        <v>360</v>
      </c>
      <c r="W133">
        <v>2200</v>
      </c>
      <c r="X133" s="216" t="s">
        <v>374</v>
      </c>
      <c r="Y133" s="216" t="s">
        <v>239</v>
      </c>
      <c r="Z133" t="s">
        <v>1578</v>
      </c>
      <c r="AB133" s="216" t="s">
        <v>351</v>
      </c>
      <c r="AC133" t="s">
        <v>7</v>
      </c>
      <c r="AD133" s="216" t="s">
        <v>7</v>
      </c>
      <c r="AE133" s="216" t="s">
        <v>7</v>
      </c>
      <c r="AF133" t="s">
        <v>2287</v>
      </c>
      <c r="AG133" t="s">
        <v>249</v>
      </c>
      <c r="AH133">
        <v>1</v>
      </c>
      <c r="AI133" s="216" t="s">
        <v>250</v>
      </c>
      <c r="AJ133" s="216" t="s">
        <v>248</v>
      </c>
      <c r="AK133" t="s">
        <v>1431</v>
      </c>
      <c r="AL133" s="216" t="s">
        <v>156</v>
      </c>
      <c r="AM133" t="s">
        <v>1592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513</v>
      </c>
      <c r="AU133" t="s">
        <v>1433</v>
      </c>
      <c r="AV133" t="s">
        <v>1593</v>
      </c>
      <c r="AX133">
        <v>50</v>
      </c>
      <c r="AY133" s="216" t="s">
        <v>103</v>
      </c>
      <c r="AZ133" s="216" t="s">
        <v>96</v>
      </c>
      <c r="BA133" s="216" t="s">
        <v>220</v>
      </c>
      <c r="BB133" t="s">
        <v>1601</v>
      </c>
      <c r="BE133">
        <v>5</v>
      </c>
    </row>
    <row r="134" spans="1:57" x14ac:dyDescent="0.3">
      <c r="A134" s="211">
        <v>46260</v>
      </c>
      <c r="B134" s="216" t="s">
        <v>142</v>
      </c>
      <c r="C134" s="216" t="s">
        <v>348</v>
      </c>
      <c r="D134" s="216" t="s">
        <v>285</v>
      </c>
      <c r="E134" s="216" t="s">
        <v>95</v>
      </c>
      <c r="F134" s="216" t="s">
        <v>310</v>
      </c>
      <c r="G134" s="216" t="s">
        <v>985</v>
      </c>
      <c r="H134" s="216" t="s">
        <v>1499</v>
      </c>
      <c r="I134" s="216" t="s">
        <v>404</v>
      </c>
      <c r="J134">
        <v>1</v>
      </c>
      <c r="K134">
        <v>1</v>
      </c>
      <c r="L134" s="216" t="s">
        <v>986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16"/>
      <c r="S134" s="216" t="s">
        <v>359</v>
      </c>
      <c r="T134" s="216" t="s">
        <v>1647</v>
      </c>
      <c r="U134" s="216" t="s">
        <v>1648</v>
      </c>
      <c r="V134" s="216" t="s">
        <v>359</v>
      </c>
      <c r="W134">
        <v>50</v>
      </c>
      <c r="X134" s="216" t="s">
        <v>374</v>
      </c>
      <c r="Y134" s="216" t="s">
        <v>239</v>
      </c>
      <c r="Z134" t="s">
        <v>1578</v>
      </c>
      <c r="AB134" s="216" t="s">
        <v>351</v>
      </c>
      <c r="AC134" t="s">
        <v>7</v>
      </c>
      <c r="AD134" s="216" t="s">
        <v>7</v>
      </c>
      <c r="AE134" s="216" t="s">
        <v>7</v>
      </c>
      <c r="AF134" t="s">
        <v>2288</v>
      </c>
      <c r="AG134" t="s">
        <v>249</v>
      </c>
      <c r="AH134">
        <v>1</v>
      </c>
      <c r="AI134" s="216" t="s">
        <v>250</v>
      </c>
      <c r="AJ134" s="216" t="s">
        <v>248</v>
      </c>
      <c r="AK134" t="s">
        <v>1431</v>
      </c>
      <c r="AL134" s="216" t="s">
        <v>156</v>
      </c>
      <c r="AM134" t="s">
        <v>1592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513</v>
      </c>
      <c r="AU134" t="s">
        <v>1433</v>
      </c>
      <c r="AV134" t="s">
        <v>1593</v>
      </c>
      <c r="AX134">
        <v>1</v>
      </c>
      <c r="AY134" s="216" t="s">
        <v>103</v>
      </c>
      <c r="AZ134" s="216" t="s">
        <v>96</v>
      </c>
      <c r="BA134" s="216" t="s">
        <v>220</v>
      </c>
      <c r="BB134" t="s">
        <v>1599</v>
      </c>
      <c r="BE134">
        <v>1</v>
      </c>
    </row>
    <row r="135" spans="1:57" x14ac:dyDescent="0.3">
      <c r="A135" s="211">
        <v>46260</v>
      </c>
      <c r="B135" s="216" t="s">
        <v>142</v>
      </c>
      <c r="C135" s="216" t="s">
        <v>348</v>
      </c>
      <c r="D135" s="216" t="s">
        <v>285</v>
      </c>
      <c r="E135" s="216" t="s">
        <v>95</v>
      </c>
      <c r="F135" s="216" t="s">
        <v>310</v>
      </c>
      <c r="G135" s="216" t="s">
        <v>1180</v>
      </c>
      <c r="H135" s="216" t="s">
        <v>1590</v>
      </c>
      <c r="I135" s="216" t="s">
        <v>404</v>
      </c>
      <c r="J135">
        <v>1</v>
      </c>
      <c r="K135">
        <v>1</v>
      </c>
      <c r="L135" s="216" t="s">
        <v>1181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16"/>
      <c r="S135" s="216" t="s">
        <v>361</v>
      </c>
      <c r="T135" s="216"/>
      <c r="U135" s="216" t="s">
        <v>1591</v>
      </c>
      <c r="V135" s="216" t="s">
        <v>361</v>
      </c>
      <c r="W135">
        <v>109</v>
      </c>
      <c r="X135" s="216" t="s">
        <v>374</v>
      </c>
      <c r="Y135" s="216" t="s">
        <v>239</v>
      </c>
      <c r="Z135" t="s">
        <v>1578</v>
      </c>
      <c r="AB135" s="216" t="s">
        <v>351</v>
      </c>
      <c r="AC135" t="s">
        <v>7</v>
      </c>
      <c r="AD135" s="216" t="s">
        <v>7</v>
      </c>
      <c r="AE135" s="216" t="s">
        <v>7</v>
      </c>
      <c r="AF135" t="s">
        <v>2289</v>
      </c>
      <c r="AG135" t="s">
        <v>249</v>
      </c>
      <c r="AH135">
        <v>1</v>
      </c>
      <c r="AI135" s="216" t="s">
        <v>250</v>
      </c>
      <c r="AJ135" s="216" t="s">
        <v>248</v>
      </c>
      <c r="AK135" t="s">
        <v>1431</v>
      </c>
      <c r="AL135" s="216" t="s">
        <v>156</v>
      </c>
      <c r="AM135" t="s">
        <v>1592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513</v>
      </c>
      <c r="AU135" t="s">
        <v>1433</v>
      </c>
      <c r="AV135" t="s">
        <v>1593</v>
      </c>
      <c r="AX135">
        <v>1</v>
      </c>
      <c r="AY135" s="216" t="s">
        <v>103</v>
      </c>
      <c r="AZ135" s="216" t="s">
        <v>96</v>
      </c>
      <c r="BA135" s="216" t="s">
        <v>220</v>
      </c>
      <c r="BB135" t="s">
        <v>1582</v>
      </c>
      <c r="BE135">
        <v>1</v>
      </c>
    </row>
    <row r="136" spans="1:57" x14ac:dyDescent="0.3">
      <c r="A136" s="211">
        <v>46260</v>
      </c>
      <c r="B136" s="216" t="s">
        <v>142</v>
      </c>
      <c r="C136" s="216" t="s">
        <v>348</v>
      </c>
      <c r="D136" s="216" t="s">
        <v>285</v>
      </c>
      <c r="E136" s="216" t="s">
        <v>95</v>
      </c>
      <c r="F136" s="216" t="s">
        <v>310</v>
      </c>
      <c r="G136" s="216" t="s">
        <v>987</v>
      </c>
      <c r="H136" s="216" t="s">
        <v>1499</v>
      </c>
      <c r="I136" s="216" t="s">
        <v>404</v>
      </c>
      <c r="J136">
        <v>1</v>
      </c>
      <c r="K136">
        <v>1</v>
      </c>
      <c r="L136" s="216" t="s">
        <v>988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16"/>
      <c r="S136" s="216" t="s">
        <v>359</v>
      </c>
      <c r="T136" s="216"/>
      <c r="U136" s="216" t="s">
        <v>1650</v>
      </c>
      <c r="V136" s="216" t="s">
        <v>359</v>
      </c>
      <c r="W136">
        <v>50</v>
      </c>
      <c r="X136" s="216" t="s">
        <v>374</v>
      </c>
      <c r="Y136" s="216" t="s">
        <v>239</v>
      </c>
      <c r="Z136" t="s">
        <v>1578</v>
      </c>
      <c r="AB136" s="216" t="s">
        <v>351</v>
      </c>
      <c r="AC136" t="s">
        <v>7</v>
      </c>
      <c r="AD136" s="216" t="s">
        <v>7</v>
      </c>
      <c r="AE136" s="216" t="s">
        <v>7</v>
      </c>
      <c r="AF136" t="s">
        <v>2290</v>
      </c>
      <c r="AG136" t="s">
        <v>249</v>
      </c>
      <c r="AH136">
        <v>1</v>
      </c>
      <c r="AI136" s="216" t="s">
        <v>250</v>
      </c>
      <c r="AJ136" s="216" t="s">
        <v>248</v>
      </c>
      <c r="AK136" t="s">
        <v>1431</v>
      </c>
      <c r="AL136" s="216" t="s">
        <v>156</v>
      </c>
      <c r="AM136" t="s">
        <v>1592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513</v>
      </c>
      <c r="AU136" t="s">
        <v>1433</v>
      </c>
      <c r="AV136" t="s">
        <v>1593</v>
      </c>
      <c r="AX136">
        <v>1</v>
      </c>
      <c r="AY136" s="216" t="s">
        <v>103</v>
      </c>
      <c r="AZ136" s="216" t="s">
        <v>96</v>
      </c>
      <c r="BA136" s="216" t="s">
        <v>220</v>
      </c>
      <c r="BB136" t="s">
        <v>1599</v>
      </c>
      <c r="BE136">
        <v>1</v>
      </c>
    </row>
    <row r="137" spans="1:57" x14ac:dyDescent="0.3">
      <c r="A137" s="211">
        <v>46260</v>
      </c>
      <c r="B137" s="216" t="s">
        <v>142</v>
      </c>
      <c r="C137" s="216" t="s">
        <v>348</v>
      </c>
      <c r="D137" s="216" t="s">
        <v>285</v>
      </c>
      <c r="E137" s="216" t="s">
        <v>95</v>
      </c>
      <c r="F137" s="216" t="s">
        <v>310</v>
      </c>
      <c r="G137" s="216" t="s">
        <v>989</v>
      </c>
      <c r="H137" s="216" t="s">
        <v>1505</v>
      </c>
      <c r="I137" s="216" t="s">
        <v>406</v>
      </c>
      <c r="J137">
        <v>1</v>
      </c>
      <c r="K137">
        <v>1</v>
      </c>
      <c r="L137" s="216" t="s">
        <v>990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16"/>
      <c r="S137" s="216" t="s">
        <v>362</v>
      </c>
      <c r="T137" s="216"/>
      <c r="U137" s="216" t="s">
        <v>1652</v>
      </c>
      <c r="V137" s="216" t="s">
        <v>362</v>
      </c>
      <c r="W137">
        <v>101</v>
      </c>
      <c r="X137" s="216" t="s">
        <v>374</v>
      </c>
      <c r="Y137" s="216" t="s">
        <v>239</v>
      </c>
      <c r="Z137" t="s">
        <v>1578</v>
      </c>
      <c r="AB137" s="216" t="s">
        <v>351</v>
      </c>
      <c r="AC137" t="s">
        <v>7</v>
      </c>
      <c r="AD137" s="216" t="s">
        <v>7</v>
      </c>
      <c r="AE137" s="216" t="s">
        <v>7</v>
      </c>
      <c r="AF137" t="s">
        <v>1653</v>
      </c>
      <c r="AG137" t="s">
        <v>249</v>
      </c>
      <c r="AH137">
        <v>1</v>
      </c>
      <c r="AI137" s="216" t="s">
        <v>250</v>
      </c>
      <c r="AJ137" s="216" t="s">
        <v>248</v>
      </c>
      <c r="AK137" t="s">
        <v>1431</v>
      </c>
      <c r="AL137" s="216" t="s">
        <v>156</v>
      </c>
      <c r="AM137" t="s">
        <v>1592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513</v>
      </c>
      <c r="AU137" t="s">
        <v>1433</v>
      </c>
      <c r="AV137" t="s">
        <v>1593</v>
      </c>
      <c r="AX137">
        <v>1</v>
      </c>
      <c r="AY137" s="216" t="s">
        <v>103</v>
      </c>
      <c r="AZ137" s="216" t="s">
        <v>96</v>
      </c>
      <c r="BA137" s="216" t="s">
        <v>220</v>
      </c>
      <c r="BB137" t="s">
        <v>1611</v>
      </c>
      <c r="BE137">
        <v>1</v>
      </c>
    </row>
    <row r="138" spans="1:57" x14ac:dyDescent="0.3">
      <c r="A138" s="211">
        <v>46260</v>
      </c>
      <c r="B138" s="216" t="s">
        <v>142</v>
      </c>
      <c r="C138" s="216" t="s">
        <v>348</v>
      </c>
      <c r="D138" s="216" t="s">
        <v>279</v>
      </c>
      <c r="E138" s="216" t="s">
        <v>192</v>
      </c>
      <c r="F138" s="216" t="s">
        <v>310</v>
      </c>
      <c r="G138" s="216" t="s">
        <v>958</v>
      </c>
      <c r="H138" s="216" t="s">
        <v>1603</v>
      </c>
      <c r="I138" s="216" t="s">
        <v>424</v>
      </c>
      <c r="J138">
        <v>676</v>
      </c>
      <c r="K138">
        <v>676</v>
      </c>
      <c r="L138" s="216" t="s">
        <v>959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16"/>
      <c r="S138" s="216" t="s">
        <v>361</v>
      </c>
      <c r="T138" s="216" t="s">
        <v>1604</v>
      </c>
      <c r="U138" s="216" t="s">
        <v>1605</v>
      </c>
      <c r="V138" s="216" t="s">
        <v>361</v>
      </c>
      <c r="W138">
        <v>109</v>
      </c>
      <c r="X138" s="216" t="s">
        <v>374</v>
      </c>
      <c r="Y138" s="216" t="s">
        <v>239</v>
      </c>
      <c r="Z138" t="s">
        <v>1578</v>
      </c>
      <c r="AB138" s="216" t="s">
        <v>351</v>
      </c>
      <c r="AC138" t="s">
        <v>7</v>
      </c>
      <c r="AD138" s="216" t="s">
        <v>7</v>
      </c>
      <c r="AE138" s="216" t="s">
        <v>7</v>
      </c>
      <c r="AF138" t="s">
        <v>1607</v>
      </c>
      <c r="AG138" t="s">
        <v>249</v>
      </c>
      <c r="AH138">
        <v>2</v>
      </c>
      <c r="AI138" s="216" t="s">
        <v>250</v>
      </c>
      <c r="AJ138" s="216" t="s">
        <v>248</v>
      </c>
      <c r="AK138" t="s">
        <v>1431</v>
      </c>
      <c r="AL138" s="216" t="s">
        <v>156</v>
      </c>
      <c r="AM138" t="s">
        <v>1595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513</v>
      </c>
      <c r="AU138" t="s">
        <v>1433</v>
      </c>
      <c r="AV138" t="s">
        <v>1596</v>
      </c>
      <c r="AW138">
        <v>1</v>
      </c>
      <c r="AX138">
        <v>676</v>
      </c>
      <c r="AY138" s="216" t="s">
        <v>125</v>
      </c>
      <c r="AZ138" s="216" t="s">
        <v>122</v>
      </c>
      <c r="BA138" s="216" t="s">
        <v>232</v>
      </c>
      <c r="BB138" t="s">
        <v>1582</v>
      </c>
      <c r="BE138">
        <v>100.1</v>
      </c>
    </row>
    <row r="139" spans="1:57" x14ac:dyDescent="0.3">
      <c r="A139" s="211">
        <v>46260</v>
      </c>
      <c r="B139" s="216" t="s">
        <v>142</v>
      </c>
      <c r="C139" s="216" t="s">
        <v>348</v>
      </c>
      <c r="D139" s="216" t="s">
        <v>279</v>
      </c>
      <c r="E139" s="216" t="s">
        <v>192</v>
      </c>
      <c r="F139" s="216" t="s">
        <v>310</v>
      </c>
      <c r="G139" s="216" t="s">
        <v>1024</v>
      </c>
      <c r="H139" s="216" t="s">
        <v>1625</v>
      </c>
      <c r="I139" s="216" t="s">
        <v>410</v>
      </c>
      <c r="J139">
        <v>325</v>
      </c>
      <c r="K139">
        <v>325</v>
      </c>
      <c r="L139" s="216" t="s">
        <v>1025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16"/>
      <c r="S139" s="216" t="s">
        <v>361</v>
      </c>
      <c r="T139" s="216"/>
      <c r="U139" s="216" t="s">
        <v>1626</v>
      </c>
      <c r="V139" s="216" t="s">
        <v>361</v>
      </c>
      <c r="W139">
        <v>109</v>
      </c>
      <c r="X139" s="216" t="s">
        <v>374</v>
      </c>
      <c r="Y139" s="216" t="s">
        <v>239</v>
      </c>
      <c r="Z139" t="s">
        <v>1578</v>
      </c>
      <c r="AB139" s="216" t="s">
        <v>351</v>
      </c>
      <c r="AC139" t="s">
        <v>7</v>
      </c>
      <c r="AD139" s="216" t="s">
        <v>7</v>
      </c>
      <c r="AE139" s="216" t="s">
        <v>7</v>
      </c>
      <c r="AF139" t="s">
        <v>1707</v>
      </c>
      <c r="AG139" t="s">
        <v>249</v>
      </c>
      <c r="AH139">
        <v>2</v>
      </c>
      <c r="AI139" s="216" t="s">
        <v>250</v>
      </c>
      <c r="AJ139" s="216" t="s">
        <v>248</v>
      </c>
      <c r="AK139" t="s">
        <v>1431</v>
      </c>
      <c r="AL139" s="216" t="s">
        <v>156</v>
      </c>
      <c r="AM139" t="s">
        <v>1595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513</v>
      </c>
      <c r="AU139" t="s">
        <v>1433</v>
      </c>
      <c r="AV139" t="s">
        <v>1596</v>
      </c>
      <c r="AW139">
        <v>1</v>
      </c>
      <c r="AX139">
        <v>325</v>
      </c>
      <c r="AY139" s="216" t="s">
        <v>125</v>
      </c>
      <c r="AZ139" s="216" t="s">
        <v>122</v>
      </c>
      <c r="BA139" s="216" t="s">
        <v>232</v>
      </c>
      <c r="BB139" t="s">
        <v>1582</v>
      </c>
    </row>
    <row r="140" spans="1:57" x14ac:dyDescent="0.3">
      <c r="A140" s="211">
        <v>46260</v>
      </c>
      <c r="B140" s="216" t="s">
        <v>142</v>
      </c>
      <c r="C140" s="216" t="s">
        <v>348</v>
      </c>
      <c r="D140" s="216" t="s">
        <v>279</v>
      </c>
      <c r="E140" s="216" t="s">
        <v>192</v>
      </c>
      <c r="F140" s="216" t="s">
        <v>310</v>
      </c>
      <c r="G140" s="216" t="s">
        <v>960</v>
      </c>
      <c r="H140" s="216" t="s">
        <v>1505</v>
      </c>
      <c r="I140" s="216" t="s">
        <v>406</v>
      </c>
      <c r="J140">
        <v>358</v>
      </c>
      <c r="K140">
        <v>358</v>
      </c>
      <c r="L140" s="216" t="s">
        <v>961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16"/>
      <c r="S140" s="216" t="s">
        <v>362</v>
      </c>
      <c r="T140" s="216"/>
      <c r="U140" s="216"/>
      <c r="V140" s="216" t="s">
        <v>362</v>
      </c>
      <c r="W140">
        <v>101</v>
      </c>
      <c r="X140" s="216" t="s">
        <v>374</v>
      </c>
      <c r="Y140" s="216" t="s">
        <v>239</v>
      </c>
      <c r="Z140" t="s">
        <v>1578</v>
      </c>
      <c r="AB140" s="216" t="s">
        <v>351</v>
      </c>
      <c r="AC140" t="s">
        <v>7</v>
      </c>
      <c r="AD140" s="216" t="s">
        <v>7</v>
      </c>
      <c r="AE140" s="216" t="s">
        <v>7</v>
      </c>
      <c r="AF140" t="s">
        <v>1615</v>
      </c>
      <c r="AG140" t="s">
        <v>249</v>
      </c>
      <c r="AH140">
        <v>2</v>
      </c>
      <c r="AI140" s="216" t="s">
        <v>250</v>
      </c>
      <c r="AJ140" s="216" t="s">
        <v>248</v>
      </c>
      <c r="AK140" t="s">
        <v>1431</v>
      </c>
      <c r="AL140" s="216" t="s">
        <v>156</v>
      </c>
      <c r="AM140" t="s">
        <v>1595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513</v>
      </c>
      <c r="AU140" t="s">
        <v>1433</v>
      </c>
      <c r="AV140" t="s">
        <v>1596</v>
      </c>
      <c r="AW140">
        <v>1</v>
      </c>
      <c r="AX140">
        <v>358</v>
      </c>
      <c r="AY140" s="216" t="s">
        <v>125</v>
      </c>
      <c r="AZ140" s="216" t="s">
        <v>122</v>
      </c>
      <c r="BA140" s="216" t="s">
        <v>232</v>
      </c>
      <c r="BB140" t="s">
        <v>1611</v>
      </c>
      <c r="BE140">
        <v>72.3</v>
      </c>
    </row>
    <row r="141" spans="1:57" x14ac:dyDescent="0.3">
      <c r="A141" s="211">
        <v>46260</v>
      </c>
      <c r="B141" s="216" t="s">
        <v>142</v>
      </c>
      <c r="C141" s="216" t="s">
        <v>348</v>
      </c>
      <c r="D141" s="216" t="s">
        <v>279</v>
      </c>
      <c r="E141" s="216" t="s">
        <v>192</v>
      </c>
      <c r="F141" s="216" t="s">
        <v>310</v>
      </c>
      <c r="G141" s="216" t="s">
        <v>960</v>
      </c>
      <c r="H141" s="216" t="s">
        <v>1505</v>
      </c>
      <c r="I141" s="216" t="s">
        <v>406</v>
      </c>
      <c r="J141">
        <v>358</v>
      </c>
      <c r="K141">
        <v>358</v>
      </c>
      <c r="L141" s="216" t="s">
        <v>961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16"/>
      <c r="S141" s="216" t="s">
        <v>362</v>
      </c>
      <c r="T141" s="216"/>
      <c r="U141" s="216"/>
      <c r="V141" s="216" t="s">
        <v>362</v>
      </c>
      <c r="W141">
        <v>101</v>
      </c>
      <c r="X141" s="216" t="s">
        <v>374</v>
      </c>
      <c r="Y141" s="216" t="s">
        <v>239</v>
      </c>
      <c r="Z141" t="s">
        <v>1578</v>
      </c>
      <c r="AB141" s="216" t="s">
        <v>351</v>
      </c>
      <c r="AC141" t="s">
        <v>7</v>
      </c>
      <c r="AD141" s="216" t="s">
        <v>7</v>
      </c>
      <c r="AE141" s="216" t="s">
        <v>7</v>
      </c>
      <c r="AF141" t="s">
        <v>1615</v>
      </c>
      <c r="AG141" t="s">
        <v>250</v>
      </c>
      <c r="AH141">
        <v>2</v>
      </c>
      <c r="AI141" s="216" t="s">
        <v>250</v>
      </c>
      <c r="AJ141" s="216" t="s">
        <v>248</v>
      </c>
      <c r="AK141" t="s">
        <v>1431</v>
      </c>
      <c r="AL141" s="216" t="s">
        <v>156</v>
      </c>
      <c r="AM141" t="s">
        <v>1595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511</v>
      </c>
      <c r="AU141" t="s">
        <v>1433</v>
      </c>
      <c r="AV141" t="s">
        <v>1596</v>
      </c>
      <c r="AW141">
        <v>1</v>
      </c>
      <c r="AX141">
        <v>358</v>
      </c>
      <c r="AY141" s="216" t="s">
        <v>125</v>
      </c>
      <c r="AZ141" s="216" t="s">
        <v>122</v>
      </c>
      <c r="BA141" s="216" t="s">
        <v>232</v>
      </c>
      <c r="BB141" t="s">
        <v>1611</v>
      </c>
    </row>
    <row r="142" spans="1:57" x14ac:dyDescent="0.3">
      <c r="A142" s="211">
        <v>46260</v>
      </c>
      <c r="B142" s="216" t="s">
        <v>142</v>
      </c>
      <c r="C142" s="216" t="s">
        <v>348</v>
      </c>
      <c r="D142" s="216" t="s">
        <v>279</v>
      </c>
      <c r="E142" s="216" t="s">
        <v>192</v>
      </c>
      <c r="F142" s="216" t="s">
        <v>310</v>
      </c>
      <c r="G142" s="216" t="s">
        <v>962</v>
      </c>
      <c r="H142" s="216" t="s">
        <v>1505</v>
      </c>
      <c r="I142" s="216" t="s">
        <v>406</v>
      </c>
      <c r="J142">
        <v>6</v>
      </c>
      <c r="K142">
        <v>6</v>
      </c>
      <c r="L142" s="216" t="s">
        <v>963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16"/>
      <c r="S142" s="216" t="s">
        <v>362</v>
      </c>
      <c r="T142" s="216"/>
      <c r="U142" s="216" t="s">
        <v>1612</v>
      </c>
      <c r="V142" s="216" t="s">
        <v>362</v>
      </c>
      <c r="W142">
        <v>101</v>
      </c>
      <c r="X142" s="216" t="s">
        <v>374</v>
      </c>
      <c r="Y142" s="216" t="s">
        <v>239</v>
      </c>
      <c r="Z142" t="s">
        <v>1578</v>
      </c>
      <c r="AB142" s="216" t="s">
        <v>351</v>
      </c>
      <c r="AC142" t="s">
        <v>7</v>
      </c>
      <c r="AD142" s="216" t="s">
        <v>7</v>
      </c>
      <c r="AE142" s="216" t="s">
        <v>7</v>
      </c>
      <c r="AF142" t="s">
        <v>1616</v>
      </c>
      <c r="AG142" t="s">
        <v>249</v>
      </c>
      <c r="AH142">
        <v>2</v>
      </c>
      <c r="AI142" s="216" t="s">
        <v>250</v>
      </c>
      <c r="AJ142" s="216" t="s">
        <v>248</v>
      </c>
      <c r="AK142" t="s">
        <v>1431</v>
      </c>
      <c r="AL142" s="216" t="s">
        <v>156</v>
      </c>
      <c r="AM142" t="s">
        <v>1595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513</v>
      </c>
      <c r="AU142" t="s">
        <v>1433</v>
      </c>
      <c r="AV142" t="s">
        <v>1596</v>
      </c>
      <c r="AW142">
        <v>1</v>
      </c>
      <c r="AX142">
        <v>6</v>
      </c>
      <c r="AY142" s="216" t="s">
        <v>125</v>
      </c>
      <c r="AZ142" s="216" t="s">
        <v>122</v>
      </c>
      <c r="BA142" s="216" t="s">
        <v>232</v>
      </c>
      <c r="BB142" t="s">
        <v>1611</v>
      </c>
    </row>
    <row r="143" spans="1:57" x14ac:dyDescent="0.3">
      <c r="A143" s="211">
        <v>46260</v>
      </c>
      <c r="B143" s="216" t="s">
        <v>142</v>
      </c>
      <c r="C143" s="216" t="s">
        <v>348</v>
      </c>
      <c r="D143" s="216" t="s">
        <v>279</v>
      </c>
      <c r="E143" s="216" t="s">
        <v>192</v>
      </c>
      <c r="F143" s="216" t="s">
        <v>310</v>
      </c>
      <c r="G143" s="216" t="s">
        <v>965</v>
      </c>
      <c r="H143" s="216" t="s">
        <v>1505</v>
      </c>
      <c r="I143" s="216" t="s">
        <v>406</v>
      </c>
      <c r="J143">
        <v>2</v>
      </c>
      <c r="K143">
        <v>2</v>
      </c>
      <c r="L143" s="216" t="s">
        <v>966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16"/>
      <c r="S143" s="216" t="s">
        <v>362</v>
      </c>
      <c r="T143" s="216" t="s">
        <v>1604</v>
      </c>
      <c r="U143" s="216" t="s">
        <v>1618</v>
      </c>
      <c r="V143" s="216" t="s">
        <v>362</v>
      </c>
      <c r="W143">
        <v>101</v>
      </c>
      <c r="X143" s="216" t="s">
        <v>374</v>
      </c>
      <c r="Y143" s="216" t="s">
        <v>239</v>
      </c>
      <c r="Z143" t="s">
        <v>1578</v>
      </c>
      <c r="AB143" s="216" t="s">
        <v>351</v>
      </c>
      <c r="AC143" t="s">
        <v>7</v>
      </c>
      <c r="AD143" s="216" t="s">
        <v>7</v>
      </c>
      <c r="AE143" s="216" t="s">
        <v>7</v>
      </c>
      <c r="AF143" t="s">
        <v>1620</v>
      </c>
      <c r="AG143" t="s">
        <v>249</v>
      </c>
      <c r="AH143">
        <v>2</v>
      </c>
      <c r="AI143" s="216" t="s">
        <v>250</v>
      </c>
      <c r="AJ143" s="216" t="s">
        <v>248</v>
      </c>
      <c r="AK143" t="s">
        <v>1431</v>
      </c>
      <c r="AL143" s="216" t="s">
        <v>156</v>
      </c>
      <c r="AM143" t="s">
        <v>1595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514</v>
      </c>
      <c r="AU143" t="s">
        <v>1433</v>
      </c>
      <c r="AV143" t="s">
        <v>1596</v>
      </c>
      <c r="AW143">
        <v>1</v>
      </c>
      <c r="AX143">
        <v>2</v>
      </c>
      <c r="AY143" s="216" t="s">
        <v>125</v>
      </c>
      <c r="AZ143" s="216" t="s">
        <v>122</v>
      </c>
      <c r="BA143" s="216" t="s">
        <v>232</v>
      </c>
      <c r="BB143" t="s">
        <v>1611</v>
      </c>
      <c r="BE143">
        <v>1</v>
      </c>
    </row>
    <row r="144" spans="1:57" x14ac:dyDescent="0.3">
      <c r="A144" s="211">
        <v>46260</v>
      </c>
      <c r="B144" s="216" t="s">
        <v>142</v>
      </c>
      <c r="C144" s="216" t="s">
        <v>348</v>
      </c>
      <c r="D144" s="216" t="s">
        <v>279</v>
      </c>
      <c r="E144" s="216" t="s">
        <v>192</v>
      </c>
      <c r="F144" s="216" t="s">
        <v>310</v>
      </c>
      <c r="G144" s="216" t="s">
        <v>967</v>
      </c>
      <c r="H144" s="216" t="s">
        <v>1505</v>
      </c>
      <c r="I144" s="216" t="s">
        <v>406</v>
      </c>
      <c r="J144">
        <v>42</v>
      </c>
      <c r="K144">
        <v>42</v>
      </c>
      <c r="L144" s="216" t="s">
        <v>968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16"/>
      <c r="S144" s="216" t="s">
        <v>362</v>
      </c>
      <c r="T144" s="216"/>
      <c r="U144" s="216"/>
      <c r="V144" s="216" t="s">
        <v>362</v>
      </c>
      <c r="W144">
        <v>101</v>
      </c>
      <c r="X144" s="216" t="s">
        <v>374</v>
      </c>
      <c r="Y144" s="216" t="s">
        <v>239</v>
      </c>
      <c r="Z144" t="s">
        <v>1578</v>
      </c>
      <c r="AB144" s="216" t="s">
        <v>351</v>
      </c>
      <c r="AC144" t="s">
        <v>7</v>
      </c>
      <c r="AD144" s="216" t="s">
        <v>7</v>
      </c>
      <c r="AE144" s="216" t="s">
        <v>7</v>
      </c>
      <c r="AF144" t="s">
        <v>1624</v>
      </c>
      <c r="AG144" t="s">
        <v>249</v>
      </c>
      <c r="AH144">
        <v>2</v>
      </c>
      <c r="AI144" s="216" t="s">
        <v>250</v>
      </c>
      <c r="AJ144" s="216" t="s">
        <v>248</v>
      </c>
      <c r="AK144" t="s">
        <v>1431</v>
      </c>
      <c r="AL144" s="216" t="s">
        <v>156</v>
      </c>
      <c r="AM144" t="s">
        <v>1595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1493</v>
      </c>
      <c r="AV144" t="s">
        <v>1596</v>
      </c>
      <c r="AW144">
        <v>1</v>
      </c>
      <c r="AX144">
        <v>42</v>
      </c>
      <c r="AY144" s="216" t="s">
        <v>125</v>
      </c>
      <c r="AZ144" s="216" t="s">
        <v>122</v>
      </c>
      <c r="BA144" s="216" t="s">
        <v>232</v>
      </c>
      <c r="BB144" t="s">
        <v>1611</v>
      </c>
      <c r="BE144">
        <v>29.8</v>
      </c>
    </row>
    <row r="145" spans="1:57" x14ac:dyDescent="0.3">
      <c r="A145" s="211">
        <v>46260</v>
      </c>
      <c r="B145" s="216" t="s">
        <v>142</v>
      </c>
      <c r="C145" s="216" t="s">
        <v>348</v>
      </c>
      <c r="D145" s="216" t="s">
        <v>279</v>
      </c>
      <c r="E145" s="216" t="s">
        <v>192</v>
      </c>
      <c r="F145" s="216" t="s">
        <v>310</v>
      </c>
      <c r="G145" s="216" t="s">
        <v>753</v>
      </c>
      <c r="H145" s="216" t="s">
        <v>1505</v>
      </c>
      <c r="I145" s="216" t="s">
        <v>406</v>
      </c>
      <c r="J145">
        <v>256</v>
      </c>
      <c r="K145">
        <v>256</v>
      </c>
      <c r="L145" s="216" t="s">
        <v>971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16"/>
      <c r="S145" s="216" t="s">
        <v>362</v>
      </c>
      <c r="T145" s="216" t="s">
        <v>1622</v>
      </c>
      <c r="U145" s="216" t="s">
        <v>1623</v>
      </c>
      <c r="V145" s="216" t="s">
        <v>362</v>
      </c>
      <c r="W145">
        <v>101</v>
      </c>
      <c r="X145" s="216" t="s">
        <v>374</v>
      </c>
      <c r="Y145" s="216" t="s">
        <v>239</v>
      </c>
      <c r="Z145" t="s">
        <v>1578</v>
      </c>
      <c r="AB145" s="216" t="s">
        <v>351</v>
      </c>
      <c r="AC145" t="s">
        <v>7</v>
      </c>
      <c r="AD145" s="216" t="s">
        <v>7</v>
      </c>
      <c r="AE145" s="216" t="s">
        <v>7</v>
      </c>
      <c r="AF145" t="s">
        <v>1693</v>
      </c>
      <c r="AG145" t="s">
        <v>249</v>
      </c>
      <c r="AH145">
        <v>2</v>
      </c>
      <c r="AI145" s="216" t="s">
        <v>250</v>
      </c>
      <c r="AJ145" s="216" t="s">
        <v>248</v>
      </c>
      <c r="AK145" t="s">
        <v>1431</v>
      </c>
      <c r="AL145" s="216" t="s">
        <v>156</v>
      </c>
      <c r="AM145" t="s">
        <v>1595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513</v>
      </c>
      <c r="AU145" t="s">
        <v>1433</v>
      </c>
      <c r="AV145" t="s">
        <v>1596</v>
      </c>
      <c r="AW145">
        <v>1</v>
      </c>
      <c r="AX145">
        <v>256</v>
      </c>
      <c r="AY145" s="216" t="s">
        <v>125</v>
      </c>
      <c r="AZ145" s="216" t="s">
        <v>122</v>
      </c>
      <c r="BA145" s="216" t="s">
        <v>232</v>
      </c>
      <c r="BB145" t="s">
        <v>1611</v>
      </c>
    </row>
    <row r="146" spans="1:57" x14ac:dyDescent="0.3">
      <c r="A146" s="211">
        <v>46260</v>
      </c>
      <c r="B146" s="216" t="s">
        <v>142</v>
      </c>
      <c r="C146" s="216" t="s">
        <v>348</v>
      </c>
      <c r="D146" s="216" t="s">
        <v>279</v>
      </c>
      <c r="E146" s="216" t="s">
        <v>192</v>
      </c>
      <c r="F146" s="216" t="s">
        <v>310</v>
      </c>
      <c r="G146" s="216" t="s">
        <v>972</v>
      </c>
      <c r="H146" s="216" t="s">
        <v>1625</v>
      </c>
      <c r="I146" s="216" t="s">
        <v>410</v>
      </c>
      <c r="J146">
        <v>266</v>
      </c>
      <c r="K146">
        <v>266</v>
      </c>
      <c r="L146" s="216" t="s">
        <v>973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16"/>
      <c r="S146" s="216" t="s">
        <v>974</v>
      </c>
      <c r="T146" s="216"/>
      <c r="U146" s="216" t="s">
        <v>1626</v>
      </c>
      <c r="V146" s="216" t="s">
        <v>974</v>
      </c>
      <c r="W146">
        <v>100</v>
      </c>
      <c r="X146" s="216" t="s">
        <v>374</v>
      </c>
      <c r="Y146" s="216" t="s">
        <v>239</v>
      </c>
      <c r="Z146" t="s">
        <v>1578</v>
      </c>
      <c r="AB146" s="216" t="s">
        <v>351</v>
      </c>
      <c r="AC146" t="s">
        <v>7</v>
      </c>
      <c r="AD146" s="216" t="s">
        <v>7</v>
      </c>
      <c r="AE146" s="216" t="s">
        <v>7</v>
      </c>
      <c r="AF146" t="s">
        <v>1629</v>
      </c>
      <c r="AG146" t="s">
        <v>249</v>
      </c>
      <c r="AH146">
        <v>2</v>
      </c>
      <c r="AI146" s="216" t="s">
        <v>250</v>
      </c>
      <c r="AJ146" s="216" t="s">
        <v>248</v>
      </c>
      <c r="AK146" t="s">
        <v>1431</v>
      </c>
      <c r="AL146" s="216" t="s">
        <v>156</v>
      </c>
      <c r="AM146" t="s">
        <v>1595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513</v>
      </c>
      <c r="AU146" t="s">
        <v>1433</v>
      </c>
      <c r="AV146" t="s">
        <v>1596</v>
      </c>
      <c r="AW146">
        <v>1</v>
      </c>
      <c r="AX146">
        <v>266</v>
      </c>
      <c r="AY146" s="216" t="s">
        <v>125</v>
      </c>
      <c r="AZ146" s="216" t="s">
        <v>122</v>
      </c>
      <c r="BA146" s="216" t="s">
        <v>232</v>
      </c>
      <c r="BB146" t="s">
        <v>1628</v>
      </c>
      <c r="BE146">
        <v>26.6</v>
      </c>
    </row>
    <row r="147" spans="1:57" x14ac:dyDescent="0.3">
      <c r="A147" s="211">
        <v>46260</v>
      </c>
      <c r="B147" s="216" t="s">
        <v>142</v>
      </c>
      <c r="C147" s="216" t="s">
        <v>348</v>
      </c>
      <c r="D147" s="216" t="s">
        <v>279</v>
      </c>
      <c r="E147" s="216" t="s">
        <v>192</v>
      </c>
      <c r="F147" s="216" t="s">
        <v>310</v>
      </c>
      <c r="G147" s="216" t="s">
        <v>975</v>
      </c>
      <c r="H147" s="216" t="s">
        <v>1499</v>
      </c>
      <c r="I147" s="216" t="s">
        <v>404</v>
      </c>
      <c r="J147">
        <v>578</v>
      </c>
      <c r="K147">
        <v>578</v>
      </c>
      <c r="L147" s="216" t="s">
        <v>976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16"/>
      <c r="S147" s="216" t="s">
        <v>359</v>
      </c>
      <c r="T147" s="216"/>
      <c r="U147" s="216"/>
      <c r="V147" s="216" t="s">
        <v>359</v>
      </c>
      <c r="W147">
        <v>50</v>
      </c>
      <c r="X147" s="216" t="s">
        <v>374</v>
      </c>
      <c r="Y147" s="216" t="s">
        <v>239</v>
      </c>
      <c r="Z147" t="s">
        <v>1578</v>
      </c>
      <c r="AB147" s="216" t="s">
        <v>351</v>
      </c>
      <c r="AC147" t="s">
        <v>7</v>
      </c>
      <c r="AD147" s="216" t="s">
        <v>7</v>
      </c>
      <c r="AE147" s="216" t="s">
        <v>7</v>
      </c>
      <c r="AF147" t="s">
        <v>1630</v>
      </c>
      <c r="AG147" t="s">
        <v>249</v>
      </c>
      <c r="AH147">
        <v>2</v>
      </c>
      <c r="AI147" s="216" t="s">
        <v>250</v>
      </c>
      <c r="AJ147" s="216" t="s">
        <v>248</v>
      </c>
      <c r="AK147" t="s">
        <v>1431</v>
      </c>
      <c r="AL147" s="216" t="s">
        <v>156</v>
      </c>
      <c r="AM147" t="s">
        <v>1595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513</v>
      </c>
      <c r="AU147" t="s">
        <v>1433</v>
      </c>
      <c r="AV147" t="s">
        <v>1596</v>
      </c>
      <c r="AW147">
        <v>1</v>
      </c>
      <c r="AX147">
        <v>578</v>
      </c>
      <c r="AY147" s="216" t="s">
        <v>125</v>
      </c>
      <c r="AZ147" s="216" t="s">
        <v>122</v>
      </c>
      <c r="BA147" s="216" t="s">
        <v>232</v>
      </c>
      <c r="BB147" t="s">
        <v>1599</v>
      </c>
      <c r="BE147">
        <v>57.8</v>
      </c>
    </row>
    <row r="148" spans="1:57" x14ac:dyDescent="0.3">
      <c r="A148" s="211">
        <v>46260</v>
      </c>
      <c r="B148" s="216" t="s">
        <v>142</v>
      </c>
      <c r="C148" s="216" t="s">
        <v>348</v>
      </c>
      <c r="D148" s="216" t="s">
        <v>279</v>
      </c>
      <c r="E148" s="216" t="s">
        <v>192</v>
      </c>
      <c r="F148" s="216" t="s">
        <v>310</v>
      </c>
      <c r="G148" s="216" t="s">
        <v>977</v>
      </c>
      <c r="H148" s="216" t="s">
        <v>1540</v>
      </c>
      <c r="I148" s="216" t="s">
        <v>407</v>
      </c>
      <c r="J148">
        <v>25</v>
      </c>
      <c r="K148">
        <v>25</v>
      </c>
      <c r="L148" s="216" t="s">
        <v>978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16"/>
      <c r="S148" s="216" t="s">
        <v>360</v>
      </c>
      <c r="T148" s="216"/>
      <c r="U148" s="216"/>
      <c r="V148" s="216" t="s">
        <v>360</v>
      </c>
      <c r="W148">
        <v>2200</v>
      </c>
      <c r="X148" s="216" t="s">
        <v>374</v>
      </c>
      <c r="Y148" s="216" t="s">
        <v>239</v>
      </c>
      <c r="Z148" t="s">
        <v>1578</v>
      </c>
      <c r="AB148" s="216" t="s">
        <v>351</v>
      </c>
      <c r="AC148" t="s">
        <v>7</v>
      </c>
      <c r="AD148" s="216" t="s">
        <v>7</v>
      </c>
      <c r="AE148" s="216" t="s">
        <v>7</v>
      </c>
      <c r="AF148" t="s">
        <v>1636</v>
      </c>
      <c r="AG148" t="s">
        <v>249</v>
      </c>
      <c r="AH148">
        <v>2</v>
      </c>
      <c r="AI148" s="216" t="s">
        <v>250</v>
      </c>
      <c r="AJ148" s="216" t="s">
        <v>248</v>
      </c>
      <c r="AK148" t="s">
        <v>1431</v>
      </c>
      <c r="AL148" s="216" t="s">
        <v>156</v>
      </c>
      <c r="AM148" t="s">
        <v>1595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514</v>
      </c>
      <c r="AU148" t="s">
        <v>1433</v>
      </c>
      <c r="AV148" t="s">
        <v>1596</v>
      </c>
      <c r="AW148">
        <v>1</v>
      </c>
      <c r="AX148">
        <v>25</v>
      </c>
      <c r="AY148" s="216" t="s">
        <v>125</v>
      </c>
      <c r="AZ148" s="216" t="s">
        <v>122</v>
      </c>
      <c r="BA148" s="216" t="s">
        <v>232</v>
      </c>
      <c r="BB148" t="s">
        <v>1601</v>
      </c>
      <c r="BE148">
        <v>2.5</v>
      </c>
    </row>
    <row r="149" spans="1:57" x14ac:dyDescent="0.3">
      <c r="A149" s="211">
        <v>46260</v>
      </c>
      <c r="B149" s="216" t="s">
        <v>142</v>
      </c>
      <c r="C149" s="216" t="s">
        <v>348</v>
      </c>
      <c r="D149" s="216" t="s">
        <v>279</v>
      </c>
      <c r="E149" s="216" t="s">
        <v>192</v>
      </c>
      <c r="F149" s="216" t="s">
        <v>310</v>
      </c>
      <c r="G149" s="216" t="s">
        <v>987</v>
      </c>
      <c r="H149" s="216" t="s">
        <v>1499</v>
      </c>
      <c r="I149" s="216" t="s">
        <v>404</v>
      </c>
      <c r="J149">
        <v>656</v>
      </c>
      <c r="K149">
        <v>656</v>
      </c>
      <c r="L149" s="216" t="s">
        <v>988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16"/>
      <c r="S149" s="216" t="s">
        <v>359</v>
      </c>
      <c r="T149" s="216"/>
      <c r="U149" s="216" t="s">
        <v>1650</v>
      </c>
      <c r="V149" s="216" t="s">
        <v>359</v>
      </c>
      <c r="W149">
        <v>50</v>
      </c>
      <c r="X149" s="216" t="s">
        <v>374</v>
      </c>
      <c r="Y149" s="216" t="s">
        <v>239</v>
      </c>
      <c r="Z149" t="s">
        <v>1578</v>
      </c>
      <c r="AB149" s="216" t="s">
        <v>351</v>
      </c>
      <c r="AC149" t="s">
        <v>7</v>
      </c>
      <c r="AD149" s="216" t="s">
        <v>7</v>
      </c>
      <c r="AE149" s="216" t="s">
        <v>7</v>
      </c>
      <c r="AF149" t="s">
        <v>1651</v>
      </c>
      <c r="AG149" t="s">
        <v>249</v>
      </c>
      <c r="AH149">
        <v>2</v>
      </c>
      <c r="AI149" s="216" t="s">
        <v>250</v>
      </c>
      <c r="AJ149" s="216" t="s">
        <v>248</v>
      </c>
      <c r="AK149" t="s">
        <v>1431</v>
      </c>
      <c r="AL149" s="216" t="s">
        <v>156</v>
      </c>
      <c r="AM149" t="s">
        <v>1595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513</v>
      </c>
      <c r="AU149" t="s">
        <v>1433</v>
      </c>
      <c r="AV149" t="s">
        <v>1596</v>
      </c>
      <c r="AW149">
        <v>1</v>
      </c>
      <c r="AX149">
        <v>656</v>
      </c>
      <c r="AY149" s="216" t="s">
        <v>125</v>
      </c>
      <c r="AZ149" s="216" t="s">
        <v>122</v>
      </c>
      <c r="BA149" s="216" t="s">
        <v>232</v>
      </c>
      <c r="BB149" t="s">
        <v>1599</v>
      </c>
      <c r="BE149">
        <v>65.599999999999994</v>
      </c>
    </row>
    <row r="150" spans="1:57" x14ac:dyDescent="0.3">
      <c r="A150" s="211">
        <v>46260</v>
      </c>
      <c r="B150" s="216" t="s">
        <v>142</v>
      </c>
      <c r="C150" s="216" t="s">
        <v>348</v>
      </c>
      <c r="D150" s="216" t="s">
        <v>279</v>
      </c>
      <c r="E150" s="216" t="s">
        <v>192</v>
      </c>
      <c r="F150" s="216" t="s">
        <v>310</v>
      </c>
      <c r="G150" s="216" t="s">
        <v>985</v>
      </c>
      <c r="H150" s="216" t="s">
        <v>1499</v>
      </c>
      <c r="I150" s="216" t="s">
        <v>404</v>
      </c>
      <c r="J150">
        <v>476</v>
      </c>
      <c r="K150">
        <v>476</v>
      </c>
      <c r="L150" s="216" t="s">
        <v>986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16"/>
      <c r="S150" s="216" t="s">
        <v>359</v>
      </c>
      <c r="T150" s="216" t="s">
        <v>1647</v>
      </c>
      <c r="U150" s="216" t="s">
        <v>1648</v>
      </c>
      <c r="V150" s="216" t="s">
        <v>359</v>
      </c>
      <c r="W150">
        <v>50</v>
      </c>
      <c r="X150" s="216" t="s">
        <v>374</v>
      </c>
      <c r="Y150" s="216" t="s">
        <v>239</v>
      </c>
      <c r="Z150" t="s">
        <v>1578</v>
      </c>
      <c r="AB150" s="216" t="s">
        <v>351</v>
      </c>
      <c r="AC150" t="s">
        <v>7</v>
      </c>
      <c r="AD150" s="216" t="s">
        <v>7</v>
      </c>
      <c r="AE150" s="216" t="s">
        <v>7</v>
      </c>
      <c r="AF150" t="s">
        <v>1649</v>
      </c>
      <c r="AG150" t="s">
        <v>249</v>
      </c>
      <c r="AH150">
        <v>2</v>
      </c>
      <c r="AI150" s="216" t="s">
        <v>250</v>
      </c>
      <c r="AJ150" s="216" t="s">
        <v>248</v>
      </c>
      <c r="AK150" t="s">
        <v>1431</v>
      </c>
      <c r="AL150" s="216" t="s">
        <v>156</v>
      </c>
      <c r="AM150" t="s">
        <v>1595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514</v>
      </c>
      <c r="AU150" t="s">
        <v>1433</v>
      </c>
      <c r="AV150" t="s">
        <v>1596</v>
      </c>
      <c r="AW150">
        <v>1</v>
      </c>
      <c r="AX150">
        <v>476</v>
      </c>
      <c r="AY150" s="216" t="s">
        <v>125</v>
      </c>
      <c r="AZ150" s="216" t="s">
        <v>122</v>
      </c>
      <c r="BA150" s="216" t="s">
        <v>232</v>
      </c>
      <c r="BB150" t="s">
        <v>1599</v>
      </c>
      <c r="BE150">
        <v>88.7</v>
      </c>
    </row>
    <row r="151" spans="1:57" x14ac:dyDescent="0.3">
      <c r="A151" s="211">
        <v>46260</v>
      </c>
      <c r="B151" s="216" t="s">
        <v>142</v>
      </c>
      <c r="C151" s="216" t="s">
        <v>348</v>
      </c>
      <c r="D151" s="216" t="s">
        <v>279</v>
      </c>
      <c r="E151" s="216" t="s">
        <v>192</v>
      </c>
      <c r="F151" s="216" t="s">
        <v>310</v>
      </c>
      <c r="G151" s="216" t="s">
        <v>1180</v>
      </c>
      <c r="H151" s="216" t="s">
        <v>1590</v>
      </c>
      <c r="I151" s="216" t="s">
        <v>404</v>
      </c>
      <c r="J151">
        <v>323</v>
      </c>
      <c r="K151">
        <v>323</v>
      </c>
      <c r="L151" s="216" t="s">
        <v>1181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16"/>
      <c r="S151" s="216" t="s">
        <v>361</v>
      </c>
      <c r="T151" s="216"/>
      <c r="U151" s="216" t="s">
        <v>1591</v>
      </c>
      <c r="V151" s="216" t="s">
        <v>361</v>
      </c>
      <c r="W151">
        <v>109</v>
      </c>
      <c r="X151" s="216" t="s">
        <v>374</v>
      </c>
      <c r="Y151" s="216" t="s">
        <v>239</v>
      </c>
      <c r="Z151" t="s">
        <v>1578</v>
      </c>
      <c r="AB151" s="216" t="s">
        <v>351</v>
      </c>
      <c r="AC151" t="s">
        <v>7</v>
      </c>
      <c r="AD151" s="216" t="s">
        <v>7</v>
      </c>
      <c r="AE151" s="216" t="s">
        <v>7</v>
      </c>
      <c r="AF151" t="s">
        <v>1594</v>
      </c>
      <c r="AG151" t="s">
        <v>249</v>
      </c>
      <c r="AH151">
        <v>2</v>
      </c>
      <c r="AI151" s="216" t="s">
        <v>250</v>
      </c>
      <c r="AJ151" s="216" t="s">
        <v>248</v>
      </c>
      <c r="AK151" t="s">
        <v>1431</v>
      </c>
      <c r="AL151" s="216" t="s">
        <v>156</v>
      </c>
      <c r="AM151" t="s">
        <v>1595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513</v>
      </c>
      <c r="AU151" t="s">
        <v>1433</v>
      </c>
      <c r="AV151" t="s">
        <v>1596</v>
      </c>
      <c r="AW151">
        <v>1</v>
      </c>
      <c r="AX151">
        <v>323</v>
      </c>
      <c r="AY151" s="216" t="s">
        <v>125</v>
      </c>
      <c r="AZ151" s="216" t="s">
        <v>122</v>
      </c>
      <c r="BA151" s="216" t="s">
        <v>232</v>
      </c>
      <c r="BB151" t="s">
        <v>1582</v>
      </c>
      <c r="BE151">
        <v>32.299999999999997</v>
      </c>
    </row>
    <row r="152" spans="1:57" x14ac:dyDescent="0.3">
      <c r="A152" s="211">
        <v>46260</v>
      </c>
      <c r="B152" s="216" t="s">
        <v>142</v>
      </c>
      <c r="C152" s="216" t="s">
        <v>348</v>
      </c>
      <c r="D152" s="216" t="s">
        <v>279</v>
      </c>
      <c r="E152" s="216" t="s">
        <v>197</v>
      </c>
      <c r="F152" s="216" t="s">
        <v>310</v>
      </c>
      <c r="G152" s="216" t="s">
        <v>767</v>
      </c>
      <c r="H152" s="216" t="s">
        <v>1631</v>
      </c>
      <c r="I152" s="216" t="s">
        <v>425</v>
      </c>
      <c r="J152">
        <v>5</v>
      </c>
      <c r="K152">
        <v>5</v>
      </c>
      <c r="L152" s="216" t="s">
        <v>769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16"/>
      <c r="S152" s="216" t="s">
        <v>974</v>
      </c>
      <c r="T152" s="216"/>
      <c r="U152" s="216"/>
      <c r="V152" s="216" t="s">
        <v>974</v>
      </c>
      <c r="W152">
        <v>100</v>
      </c>
      <c r="X152" s="216" t="s">
        <v>374</v>
      </c>
      <c r="Y152" s="216" t="s">
        <v>239</v>
      </c>
      <c r="Z152" t="s">
        <v>1578</v>
      </c>
      <c r="AB152" s="216" t="s">
        <v>351</v>
      </c>
      <c r="AC152" t="s">
        <v>7</v>
      </c>
      <c r="AD152" s="216" t="s">
        <v>7</v>
      </c>
      <c r="AE152" s="216" t="s">
        <v>7</v>
      </c>
      <c r="AF152" t="s">
        <v>1634</v>
      </c>
      <c r="AG152" t="s">
        <v>249</v>
      </c>
      <c r="AH152">
        <v>2</v>
      </c>
      <c r="AI152" s="216" t="s">
        <v>250</v>
      </c>
      <c r="AJ152" s="216" t="s">
        <v>248</v>
      </c>
      <c r="AK152" t="s">
        <v>1431</v>
      </c>
      <c r="AL152" s="216" t="s">
        <v>156</v>
      </c>
      <c r="AM152" t="s">
        <v>1595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513</v>
      </c>
      <c r="AU152" t="s">
        <v>1433</v>
      </c>
      <c r="AV152" t="s">
        <v>1633</v>
      </c>
      <c r="AW152">
        <v>16</v>
      </c>
      <c r="AX152">
        <v>80</v>
      </c>
      <c r="AY152" s="216" t="s">
        <v>125</v>
      </c>
      <c r="AZ152" s="216" t="s">
        <v>122</v>
      </c>
      <c r="BA152" s="216" t="s">
        <v>232</v>
      </c>
      <c r="BB152" t="s">
        <v>1628</v>
      </c>
      <c r="BE152">
        <v>192</v>
      </c>
    </row>
    <row r="153" spans="1:57" x14ac:dyDescent="0.3">
      <c r="A153" s="211">
        <v>46260</v>
      </c>
      <c r="B153" s="216" t="s">
        <v>142</v>
      </c>
      <c r="C153" s="216" t="s">
        <v>348</v>
      </c>
      <c r="D153" s="216" t="s">
        <v>279</v>
      </c>
      <c r="E153" s="216" t="s">
        <v>197</v>
      </c>
      <c r="F153" s="216" t="s">
        <v>310</v>
      </c>
      <c r="G153" s="216" t="s">
        <v>767</v>
      </c>
      <c r="H153" s="216" t="s">
        <v>1631</v>
      </c>
      <c r="I153" s="216" t="s">
        <v>425</v>
      </c>
      <c r="J153">
        <v>3</v>
      </c>
      <c r="K153">
        <v>3</v>
      </c>
      <c r="L153" s="216" t="s">
        <v>769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16"/>
      <c r="S153" s="216" t="s">
        <v>974</v>
      </c>
      <c r="T153" s="216"/>
      <c r="U153" s="216"/>
      <c r="V153" s="216" t="s">
        <v>974</v>
      </c>
      <c r="W153">
        <v>100</v>
      </c>
      <c r="X153" s="216" t="s">
        <v>374</v>
      </c>
      <c r="Y153" s="216" t="s">
        <v>239</v>
      </c>
      <c r="Z153" t="s">
        <v>1578</v>
      </c>
      <c r="AB153" s="216" t="s">
        <v>351</v>
      </c>
      <c r="AC153" t="s">
        <v>7</v>
      </c>
      <c r="AD153" s="216" t="s">
        <v>7</v>
      </c>
      <c r="AE153" s="216" t="s">
        <v>7</v>
      </c>
      <c r="AF153" t="s">
        <v>1634</v>
      </c>
      <c r="AG153" t="s">
        <v>250</v>
      </c>
      <c r="AH153">
        <v>2</v>
      </c>
      <c r="AI153" s="216" t="s">
        <v>250</v>
      </c>
      <c r="AJ153" s="216" t="s">
        <v>248</v>
      </c>
      <c r="AK153" t="s">
        <v>1431</v>
      </c>
      <c r="AL153" s="216" t="s">
        <v>156</v>
      </c>
      <c r="AM153" t="s">
        <v>1595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511</v>
      </c>
      <c r="AU153" t="s">
        <v>1433</v>
      </c>
      <c r="AV153" t="s">
        <v>1633</v>
      </c>
      <c r="AW153">
        <v>16</v>
      </c>
      <c r="AX153">
        <v>48</v>
      </c>
      <c r="AY153" s="216" t="s">
        <v>125</v>
      </c>
      <c r="AZ153" s="216" t="s">
        <v>122</v>
      </c>
      <c r="BA153" s="216" t="s">
        <v>232</v>
      </c>
      <c r="BB153" t="s">
        <v>1628</v>
      </c>
    </row>
    <row r="154" spans="1:57" x14ac:dyDescent="0.3">
      <c r="A154" s="211">
        <v>46260</v>
      </c>
      <c r="B154" s="216" t="s">
        <v>142</v>
      </c>
      <c r="C154" s="216" t="s">
        <v>348</v>
      </c>
      <c r="D154" s="216" t="s">
        <v>279</v>
      </c>
      <c r="E154" s="216" t="s">
        <v>197</v>
      </c>
      <c r="F154" s="216" t="s">
        <v>310</v>
      </c>
      <c r="G154" s="216" t="s">
        <v>767</v>
      </c>
      <c r="H154" s="216" t="s">
        <v>1631</v>
      </c>
      <c r="I154" s="216" t="s">
        <v>425</v>
      </c>
      <c r="J154">
        <v>9</v>
      </c>
      <c r="K154">
        <v>9</v>
      </c>
      <c r="L154" s="216" t="s">
        <v>769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16"/>
      <c r="S154" s="216" t="s">
        <v>974</v>
      </c>
      <c r="T154" s="216"/>
      <c r="U154" s="216"/>
      <c r="V154" s="216" t="s">
        <v>974</v>
      </c>
      <c r="W154">
        <v>100</v>
      </c>
      <c r="X154" s="216" t="s">
        <v>374</v>
      </c>
      <c r="Y154" s="216" t="s">
        <v>239</v>
      </c>
      <c r="Z154" t="s">
        <v>1578</v>
      </c>
      <c r="AB154" s="216" t="s">
        <v>351</v>
      </c>
      <c r="AC154" t="s">
        <v>7</v>
      </c>
      <c r="AD154" s="216" t="s">
        <v>7</v>
      </c>
      <c r="AE154" s="216" t="s">
        <v>7</v>
      </c>
      <c r="AF154" t="s">
        <v>1634</v>
      </c>
      <c r="AG154" t="s">
        <v>250</v>
      </c>
      <c r="AH154">
        <v>2</v>
      </c>
      <c r="AI154" s="216" t="s">
        <v>250</v>
      </c>
      <c r="AJ154" s="216" t="s">
        <v>248</v>
      </c>
      <c r="AK154" t="s">
        <v>1431</v>
      </c>
      <c r="AL154" s="216" t="s">
        <v>156</v>
      </c>
      <c r="AM154" t="s">
        <v>1595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511</v>
      </c>
      <c r="AU154" t="s">
        <v>1433</v>
      </c>
      <c r="AV154" t="s">
        <v>1633</v>
      </c>
      <c r="AW154">
        <v>16</v>
      </c>
      <c r="AX154">
        <v>144</v>
      </c>
      <c r="AY154" s="216" t="s">
        <v>125</v>
      </c>
      <c r="AZ154" s="216" t="s">
        <v>122</v>
      </c>
      <c r="BA154" s="216" t="s">
        <v>232</v>
      </c>
      <c r="BB154" t="s">
        <v>1628</v>
      </c>
    </row>
    <row r="155" spans="1:57" x14ac:dyDescent="0.3">
      <c r="A155" s="211">
        <v>46260</v>
      </c>
      <c r="B155" s="216" t="s">
        <v>142</v>
      </c>
      <c r="C155" s="216" t="s">
        <v>348</v>
      </c>
      <c r="D155" s="216" t="s">
        <v>279</v>
      </c>
      <c r="E155" s="216" t="s">
        <v>197</v>
      </c>
      <c r="F155" s="216" t="s">
        <v>310</v>
      </c>
      <c r="G155" s="216" t="s">
        <v>767</v>
      </c>
      <c r="H155" s="216" t="s">
        <v>1631</v>
      </c>
      <c r="I155" s="216" t="s">
        <v>425</v>
      </c>
      <c r="J155">
        <v>25</v>
      </c>
      <c r="K155">
        <v>25</v>
      </c>
      <c r="L155" s="216" t="s">
        <v>770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16"/>
      <c r="S155" s="216" t="s">
        <v>974</v>
      </c>
      <c r="T155" s="216"/>
      <c r="U155" s="216"/>
      <c r="V155" s="216" t="s">
        <v>974</v>
      </c>
      <c r="W155">
        <v>100</v>
      </c>
      <c r="X155" s="216" t="s">
        <v>374</v>
      </c>
      <c r="Y155" s="216" t="s">
        <v>239</v>
      </c>
      <c r="Z155" t="s">
        <v>1578</v>
      </c>
      <c r="AB155" s="216" t="s">
        <v>351</v>
      </c>
      <c r="AC155" t="s">
        <v>7</v>
      </c>
      <c r="AD155" s="216" t="s">
        <v>7</v>
      </c>
      <c r="AE155" s="216" t="s">
        <v>7</v>
      </c>
      <c r="AF155" t="s">
        <v>1635</v>
      </c>
      <c r="AG155" t="s">
        <v>249</v>
      </c>
      <c r="AH155">
        <v>2</v>
      </c>
      <c r="AI155" s="216" t="s">
        <v>250</v>
      </c>
      <c r="AJ155" s="216" t="s">
        <v>248</v>
      </c>
      <c r="AK155" t="s">
        <v>1431</v>
      </c>
      <c r="AL155" s="216" t="s">
        <v>156</v>
      </c>
      <c r="AM155" t="s">
        <v>1595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513</v>
      </c>
      <c r="AU155" t="s">
        <v>1433</v>
      </c>
      <c r="AV155" t="s">
        <v>1633</v>
      </c>
      <c r="AW155">
        <v>16</v>
      </c>
      <c r="AX155">
        <v>400</v>
      </c>
      <c r="AY155" s="216" t="s">
        <v>125</v>
      </c>
      <c r="AZ155" s="216" t="s">
        <v>122</v>
      </c>
      <c r="BA155" s="216" t="s">
        <v>232</v>
      </c>
      <c r="BB155" t="s">
        <v>1628</v>
      </c>
    </row>
    <row r="156" spans="1:57" x14ac:dyDescent="0.3">
      <c r="A156" s="211">
        <v>46260</v>
      </c>
      <c r="B156" s="216" t="s">
        <v>142</v>
      </c>
      <c r="C156" s="216" t="s">
        <v>348</v>
      </c>
      <c r="D156" s="216" t="s">
        <v>279</v>
      </c>
      <c r="E156" s="216" t="s">
        <v>197</v>
      </c>
      <c r="F156" s="216" t="s">
        <v>310</v>
      </c>
      <c r="G156" s="216" t="s">
        <v>767</v>
      </c>
      <c r="H156" s="216" t="s">
        <v>1631</v>
      </c>
      <c r="I156" s="216" t="s">
        <v>425</v>
      </c>
      <c r="J156">
        <v>32</v>
      </c>
      <c r="K156">
        <v>32</v>
      </c>
      <c r="L156" s="216" t="s">
        <v>770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16"/>
      <c r="S156" s="216" t="s">
        <v>974</v>
      </c>
      <c r="T156" s="216"/>
      <c r="U156" s="216"/>
      <c r="V156" s="216" t="s">
        <v>974</v>
      </c>
      <c r="W156">
        <v>100</v>
      </c>
      <c r="X156" s="216" t="s">
        <v>374</v>
      </c>
      <c r="Y156" s="216" t="s">
        <v>239</v>
      </c>
      <c r="Z156" t="s">
        <v>1578</v>
      </c>
      <c r="AB156" s="216" t="s">
        <v>351</v>
      </c>
      <c r="AC156" t="s">
        <v>7</v>
      </c>
      <c r="AD156" s="216" t="s">
        <v>7</v>
      </c>
      <c r="AE156" s="216" t="s">
        <v>7</v>
      </c>
      <c r="AF156" t="s">
        <v>1635</v>
      </c>
      <c r="AG156" t="s">
        <v>250</v>
      </c>
      <c r="AH156">
        <v>2</v>
      </c>
      <c r="AI156" s="216" t="s">
        <v>250</v>
      </c>
      <c r="AJ156" s="216" t="s">
        <v>248</v>
      </c>
      <c r="AK156" t="s">
        <v>1431</v>
      </c>
      <c r="AL156" s="216" t="s">
        <v>156</v>
      </c>
      <c r="AM156" t="s">
        <v>1595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511</v>
      </c>
      <c r="AU156" t="s">
        <v>1433</v>
      </c>
      <c r="AV156" t="s">
        <v>1633</v>
      </c>
      <c r="AW156">
        <v>16</v>
      </c>
      <c r="AX156">
        <v>512</v>
      </c>
      <c r="AY156" s="216" t="s">
        <v>125</v>
      </c>
      <c r="AZ156" s="216" t="s">
        <v>122</v>
      </c>
      <c r="BA156" s="216" t="s">
        <v>232</v>
      </c>
      <c r="BB156" t="s">
        <v>1628</v>
      </c>
    </row>
    <row r="157" spans="1:57" x14ac:dyDescent="0.3">
      <c r="A157" s="211">
        <v>46260</v>
      </c>
      <c r="B157" s="216" t="s">
        <v>142</v>
      </c>
      <c r="C157" s="216" t="s">
        <v>348</v>
      </c>
      <c r="D157" s="216" t="s">
        <v>279</v>
      </c>
      <c r="E157" s="216" t="s">
        <v>197</v>
      </c>
      <c r="F157" s="216" t="s">
        <v>310</v>
      </c>
      <c r="G157" s="216" t="s">
        <v>767</v>
      </c>
      <c r="H157" s="216" t="s">
        <v>1631</v>
      </c>
      <c r="I157" s="216" t="s">
        <v>425</v>
      </c>
      <c r="J157">
        <v>30</v>
      </c>
      <c r="K157">
        <v>30</v>
      </c>
      <c r="L157" s="216" t="s">
        <v>770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16"/>
      <c r="S157" s="216" t="s">
        <v>974</v>
      </c>
      <c r="T157" s="216"/>
      <c r="U157" s="216"/>
      <c r="V157" s="216" t="s">
        <v>974</v>
      </c>
      <c r="W157">
        <v>100</v>
      </c>
      <c r="X157" s="216" t="s">
        <v>374</v>
      </c>
      <c r="Y157" s="216" t="s">
        <v>239</v>
      </c>
      <c r="Z157" t="s">
        <v>1578</v>
      </c>
      <c r="AB157" s="216" t="s">
        <v>351</v>
      </c>
      <c r="AC157" t="s">
        <v>7</v>
      </c>
      <c r="AD157" s="216" t="s">
        <v>7</v>
      </c>
      <c r="AE157" s="216" t="s">
        <v>7</v>
      </c>
      <c r="AF157" t="s">
        <v>1635</v>
      </c>
      <c r="AG157" t="s">
        <v>250</v>
      </c>
      <c r="AH157">
        <v>2</v>
      </c>
      <c r="AI157" s="216" t="s">
        <v>250</v>
      </c>
      <c r="AJ157" s="216" t="s">
        <v>248</v>
      </c>
      <c r="AK157" t="s">
        <v>1431</v>
      </c>
      <c r="AL157" s="216" t="s">
        <v>156</v>
      </c>
      <c r="AM157" t="s">
        <v>1595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511</v>
      </c>
      <c r="AU157" t="s">
        <v>1433</v>
      </c>
      <c r="AV157" t="s">
        <v>1633</v>
      </c>
      <c r="AW157">
        <v>16</v>
      </c>
      <c r="AX157">
        <v>480</v>
      </c>
      <c r="AY157" s="216" t="s">
        <v>125</v>
      </c>
      <c r="AZ157" s="216" t="s">
        <v>122</v>
      </c>
      <c r="BA157" s="216" t="s">
        <v>232</v>
      </c>
      <c r="BB157" t="s">
        <v>1628</v>
      </c>
    </row>
    <row r="158" spans="1:57" x14ac:dyDescent="0.3">
      <c r="A158" s="211">
        <v>46260</v>
      </c>
      <c r="B158" s="216" t="s">
        <v>142</v>
      </c>
      <c r="C158" s="216" t="s">
        <v>348</v>
      </c>
      <c r="D158" s="216" t="s">
        <v>279</v>
      </c>
      <c r="E158" s="216" t="s">
        <v>197</v>
      </c>
      <c r="F158" s="216" t="s">
        <v>310</v>
      </c>
      <c r="G158" s="216" t="s">
        <v>767</v>
      </c>
      <c r="H158" s="216" t="s">
        <v>1631</v>
      </c>
      <c r="I158" s="216" t="s">
        <v>425</v>
      </c>
      <c r="J158">
        <v>2</v>
      </c>
      <c r="K158">
        <v>2</v>
      </c>
      <c r="L158" s="216" t="s">
        <v>770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16"/>
      <c r="S158" s="216" t="s">
        <v>974</v>
      </c>
      <c r="T158" s="216"/>
      <c r="U158" s="216"/>
      <c r="V158" s="216" t="s">
        <v>974</v>
      </c>
      <c r="W158">
        <v>100</v>
      </c>
      <c r="X158" s="216" t="s">
        <v>374</v>
      </c>
      <c r="Y158" s="216" t="s">
        <v>239</v>
      </c>
      <c r="Z158" t="s">
        <v>1578</v>
      </c>
      <c r="AB158" s="216" t="s">
        <v>351</v>
      </c>
      <c r="AC158" t="s">
        <v>7</v>
      </c>
      <c r="AD158" s="216" t="s">
        <v>7</v>
      </c>
      <c r="AE158" s="216" t="s">
        <v>7</v>
      </c>
      <c r="AF158" t="s">
        <v>1635</v>
      </c>
      <c r="AG158" t="s">
        <v>250</v>
      </c>
      <c r="AH158">
        <v>2</v>
      </c>
      <c r="AI158" s="216" t="s">
        <v>250</v>
      </c>
      <c r="AJ158" s="216" t="s">
        <v>248</v>
      </c>
      <c r="AK158" t="s">
        <v>1431</v>
      </c>
      <c r="AL158" s="216" t="s">
        <v>156</v>
      </c>
      <c r="AM158" t="s">
        <v>1595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511</v>
      </c>
      <c r="AU158" t="s">
        <v>1433</v>
      </c>
      <c r="AV158" t="s">
        <v>1633</v>
      </c>
      <c r="AW158">
        <v>16</v>
      </c>
      <c r="AX158">
        <v>32</v>
      </c>
      <c r="AY158" s="216" t="s">
        <v>125</v>
      </c>
      <c r="AZ158" s="216" t="s">
        <v>122</v>
      </c>
      <c r="BA158" s="216" t="s">
        <v>232</v>
      </c>
      <c r="BB158" t="s">
        <v>1628</v>
      </c>
    </row>
    <row r="159" spans="1:57" x14ac:dyDescent="0.3">
      <c r="A159" s="211">
        <v>46260</v>
      </c>
      <c r="B159" s="216" t="s">
        <v>142</v>
      </c>
      <c r="C159" s="216" t="s">
        <v>348</v>
      </c>
      <c r="D159" s="216" t="s">
        <v>279</v>
      </c>
      <c r="E159" s="216" t="s">
        <v>197</v>
      </c>
      <c r="F159" s="216" t="s">
        <v>310</v>
      </c>
      <c r="G159" s="216" t="s">
        <v>767</v>
      </c>
      <c r="H159" s="216" t="s">
        <v>1631</v>
      </c>
      <c r="I159" s="216" t="s">
        <v>425</v>
      </c>
      <c r="J159">
        <v>2</v>
      </c>
      <c r="K159">
        <v>2</v>
      </c>
      <c r="L159" s="216" t="s">
        <v>770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16"/>
      <c r="S159" s="216" t="s">
        <v>974</v>
      </c>
      <c r="T159" s="216"/>
      <c r="U159" s="216"/>
      <c r="V159" s="216" t="s">
        <v>974</v>
      </c>
      <c r="W159">
        <v>100</v>
      </c>
      <c r="X159" s="216" t="s">
        <v>374</v>
      </c>
      <c r="Y159" s="216" t="s">
        <v>239</v>
      </c>
      <c r="Z159" t="s">
        <v>1578</v>
      </c>
      <c r="AB159" s="216" t="s">
        <v>351</v>
      </c>
      <c r="AC159" t="s">
        <v>7</v>
      </c>
      <c r="AD159" s="216" t="s">
        <v>7</v>
      </c>
      <c r="AE159" s="216" t="s">
        <v>7</v>
      </c>
      <c r="AF159" t="s">
        <v>1635</v>
      </c>
      <c r="AG159" t="s">
        <v>250</v>
      </c>
      <c r="AH159">
        <v>2</v>
      </c>
      <c r="AI159" s="216" t="s">
        <v>250</v>
      </c>
      <c r="AJ159" s="216" t="s">
        <v>248</v>
      </c>
      <c r="AK159" t="s">
        <v>1431</v>
      </c>
      <c r="AL159" s="216" t="s">
        <v>156</v>
      </c>
      <c r="AM159" t="s">
        <v>1595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511</v>
      </c>
      <c r="AU159" t="s">
        <v>1433</v>
      </c>
      <c r="AV159" t="s">
        <v>1633</v>
      </c>
      <c r="AW159">
        <v>16</v>
      </c>
      <c r="AX159">
        <v>32</v>
      </c>
      <c r="AY159" s="216" t="s">
        <v>125</v>
      </c>
      <c r="AZ159" s="216" t="s">
        <v>122</v>
      </c>
      <c r="BA159" s="216" t="s">
        <v>232</v>
      </c>
      <c r="BB159" t="s">
        <v>1628</v>
      </c>
    </row>
    <row r="160" spans="1:57" x14ac:dyDescent="0.3">
      <c r="A160" s="211">
        <v>46260</v>
      </c>
      <c r="B160" s="216" t="s">
        <v>142</v>
      </c>
      <c r="C160" s="216" t="s">
        <v>348</v>
      </c>
      <c r="D160" s="216" t="s">
        <v>279</v>
      </c>
      <c r="E160" s="216" t="s">
        <v>197</v>
      </c>
      <c r="F160" s="216" t="s">
        <v>310</v>
      </c>
      <c r="G160" s="216" t="s">
        <v>767</v>
      </c>
      <c r="H160" s="216" t="s">
        <v>1631</v>
      </c>
      <c r="I160" s="216" t="s">
        <v>425</v>
      </c>
      <c r="J160">
        <v>12</v>
      </c>
      <c r="K160">
        <v>12</v>
      </c>
      <c r="L160" s="216" t="s">
        <v>770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16"/>
      <c r="S160" s="216" t="s">
        <v>974</v>
      </c>
      <c r="T160" s="216"/>
      <c r="U160" s="216"/>
      <c r="V160" s="216" t="s">
        <v>974</v>
      </c>
      <c r="W160">
        <v>100</v>
      </c>
      <c r="X160" s="216" t="s">
        <v>374</v>
      </c>
      <c r="Y160" s="216" t="s">
        <v>239</v>
      </c>
      <c r="Z160" t="s">
        <v>1578</v>
      </c>
      <c r="AB160" s="216" t="s">
        <v>351</v>
      </c>
      <c r="AC160" t="s">
        <v>7</v>
      </c>
      <c r="AD160" s="216" t="s">
        <v>7</v>
      </c>
      <c r="AE160" s="216" t="s">
        <v>7</v>
      </c>
      <c r="AF160" t="s">
        <v>1635</v>
      </c>
      <c r="AG160" t="s">
        <v>250</v>
      </c>
      <c r="AH160">
        <v>2</v>
      </c>
      <c r="AI160" s="216" t="s">
        <v>250</v>
      </c>
      <c r="AJ160" s="216" t="s">
        <v>248</v>
      </c>
      <c r="AK160" t="s">
        <v>1431</v>
      </c>
      <c r="AL160" s="216" t="s">
        <v>156</v>
      </c>
      <c r="AM160" t="s">
        <v>1595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511</v>
      </c>
      <c r="AU160" t="s">
        <v>1433</v>
      </c>
      <c r="AV160" t="s">
        <v>1633</v>
      </c>
      <c r="AW160">
        <v>16</v>
      </c>
      <c r="AX160">
        <v>192</v>
      </c>
      <c r="AY160" s="216" t="s">
        <v>125</v>
      </c>
      <c r="AZ160" s="216" t="s">
        <v>122</v>
      </c>
      <c r="BA160" s="216" t="s">
        <v>232</v>
      </c>
      <c r="BB160" t="s">
        <v>1628</v>
      </c>
    </row>
    <row r="161" spans="1:57" x14ac:dyDescent="0.3">
      <c r="A161" s="211">
        <v>46260</v>
      </c>
      <c r="B161" s="216" t="s">
        <v>142</v>
      </c>
      <c r="C161" s="216" t="s">
        <v>348</v>
      </c>
      <c r="D161" s="216" t="s">
        <v>279</v>
      </c>
      <c r="E161" s="216" t="s">
        <v>197</v>
      </c>
      <c r="F161" s="216" t="s">
        <v>310</v>
      </c>
      <c r="G161" s="216" t="s">
        <v>767</v>
      </c>
      <c r="H161" s="216" t="s">
        <v>1631</v>
      </c>
      <c r="I161" s="216" t="s">
        <v>425</v>
      </c>
      <c r="J161">
        <v>7</v>
      </c>
      <c r="K161">
        <v>7</v>
      </c>
      <c r="L161" s="216" t="s">
        <v>768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16"/>
      <c r="S161" s="216" t="s">
        <v>974</v>
      </c>
      <c r="T161" s="216"/>
      <c r="U161" s="216"/>
      <c r="V161" s="216" t="s">
        <v>974</v>
      </c>
      <c r="W161">
        <v>100</v>
      </c>
      <c r="X161" s="216" t="s">
        <v>374</v>
      </c>
      <c r="Y161" s="216" t="s">
        <v>239</v>
      </c>
      <c r="Z161" t="s">
        <v>1578</v>
      </c>
      <c r="AB161" s="216" t="s">
        <v>351</v>
      </c>
      <c r="AC161" t="s">
        <v>7</v>
      </c>
      <c r="AD161" s="216" t="s">
        <v>7</v>
      </c>
      <c r="AE161" s="216" t="s">
        <v>7</v>
      </c>
      <c r="AF161" t="s">
        <v>1632</v>
      </c>
      <c r="AG161" t="s">
        <v>249</v>
      </c>
      <c r="AH161">
        <v>2</v>
      </c>
      <c r="AI161" s="216" t="s">
        <v>250</v>
      </c>
      <c r="AJ161" s="216" t="s">
        <v>248</v>
      </c>
      <c r="AK161" t="s">
        <v>1431</v>
      </c>
      <c r="AL161" s="216" t="s">
        <v>156</v>
      </c>
      <c r="AM161" t="s">
        <v>1595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513</v>
      </c>
      <c r="AU161" t="s">
        <v>1433</v>
      </c>
      <c r="AV161" t="s">
        <v>1633</v>
      </c>
      <c r="AW161">
        <v>16</v>
      </c>
      <c r="AX161">
        <v>112</v>
      </c>
      <c r="AY161" s="216" t="s">
        <v>125</v>
      </c>
      <c r="AZ161" s="216" t="s">
        <v>122</v>
      </c>
      <c r="BA161" s="216" t="s">
        <v>232</v>
      </c>
      <c r="BB161" t="s">
        <v>1628</v>
      </c>
      <c r="BE161">
        <v>67.2</v>
      </c>
    </row>
    <row r="162" spans="1:57" x14ac:dyDescent="0.3">
      <c r="A162" s="211">
        <v>46260</v>
      </c>
      <c r="B162" s="216" t="s">
        <v>142</v>
      </c>
      <c r="C162" s="216" t="s">
        <v>348</v>
      </c>
      <c r="D162" s="216" t="s">
        <v>279</v>
      </c>
      <c r="E162" s="216" t="s">
        <v>197</v>
      </c>
      <c r="F162" s="216" t="s">
        <v>310</v>
      </c>
      <c r="G162" s="216" t="s">
        <v>767</v>
      </c>
      <c r="H162" s="216" t="s">
        <v>1631</v>
      </c>
      <c r="I162" s="216" t="s">
        <v>425</v>
      </c>
      <c r="J162">
        <v>3</v>
      </c>
      <c r="K162">
        <v>3</v>
      </c>
      <c r="L162" s="216" t="s">
        <v>768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16"/>
      <c r="S162" s="216" t="s">
        <v>974</v>
      </c>
      <c r="T162" s="216"/>
      <c r="U162" s="216"/>
      <c r="V162" s="216" t="s">
        <v>974</v>
      </c>
      <c r="W162">
        <v>100</v>
      </c>
      <c r="X162" s="216" t="s">
        <v>374</v>
      </c>
      <c r="Y162" s="216" t="s">
        <v>239</v>
      </c>
      <c r="Z162" t="s">
        <v>1578</v>
      </c>
      <c r="AB162" s="216" t="s">
        <v>351</v>
      </c>
      <c r="AC162" t="s">
        <v>7</v>
      </c>
      <c r="AD162" s="216" t="s">
        <v>7</v>
      </c>
      <c r="AE162" s="216" t="s">
        <v>7</v>
      </c>
      <c r="AF162" t="s">
        <v>1632</v>
      </c>
      <c r="AG162" t="s">
        <v>250</v>
      </c>
      <c r="AH162">
        <v>2</v>
      </c>
      <c r="AI162" s="216" t="s">
        <v>250</v>
      </c>
      <c r="AJ162" s="216" t="s">
        <v>248</v>
      </c>
      <c r="AK162" t="s">
        <v>1431</v>
      </c>
      <c r="AL162" s="216" t="s">
        <v>156</v>
      </c>
      <c r="AM162" t="s">
        <v>1595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511</v>
      </c>
      <c r="AU162" t="s">
        <v>1433</v>
      </c>
      <c r="AV162" t="s">
        <v>1633</v>
      </c>
      <c r="AW162">
        <v>16</v>
      </c>
      <c r="AX162">
        <v>48</v>
      </c>
      <c r="AY162" s="216" t="s">
        <v>125</v>
      </c>
      <c r="AZ162" s="216" t="s">
        <v>122</v>
      </c>
      <c r="BA162" s="216" t="s">
        <v>232</v>
      </c>
      <c r="BB162" t="s">
        <v>1628</v>
      </c>
    </row>
    <row r="163" spans="1:57" x14ac:dyDescent="0.3">
      <c r="A163" s="211">
        <v>46260</v>
      </c>
      <c r="B163" s="216" t="s">
        <v>142</v>
      </c>
      <c r="C163" s="216" t="s">
        <v>348</v>
      </c>
      <c r="D163" s="216" t="s">
        <v>279</v>
      </c>
      <c r="E163" s="216" t="s">
        <v>197</v>
      </c>
      <c r="F163" s="216" t="s">
        <v>310</v>
      </c>
      <c r="G163" s="216" t="s">
        <v>767</v>
      </c>
      <c r="H163" s="216" t="s">
        <v>1631</v>
      </c>
      <c r="I163" s="216" t="s">
        <v>425</v>
      </c>
      <c r="J163">
        <v>6</v>
      </c>
      <c r="K163">
        <v>6</v>
      </c>
      <c r="L163" s="216" t="s">
        <v>768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16"/>
      <c r="S163" s="216" t="s">
        <v>974</v>
      </c>
      <c r="T163" s="216"/>
      <c r="U163" s="216"/>
      <c r="V163" s="216" t="s">
        <v>974</v>
      </c>
      <c r="W163">
        <v>100</v>
      </c>
      <c r="X163" s="216" t="s">
        <v>374</v>
      </c>
      <c r="Y163" s="216" t="s">
        <v>239</v>
      </c>
      <c r="Z163" t="s">
        <v>1578</v>
      </c>
      <c r="AB163" s="216" t="s">
        <v>351</v>
      </c>
      <c r="AC163" t="s">
        <v>7</v>
      </c>
      <c r="AD163" s="216" t="s">
        <v>7</v>
      </c>
      <c r="AE163" s="216" t="s">
        <v>7</v>
      </c>
      <c r="AF163" t="s">
        <v>1632</v>
      </c>
      <c r="AG163" t="s">
        <v>250</v>
      </c>
      <c r="AH163">
        <v>2</v>
      </c>
      <c r="AI163" s="216" t="s">
        <v>250</v>
      </c>
      <c r="AJ163" s="216" t="s">
        <v>248</v>
      </c>
      <c r="AK163" t="s">
        <v>1431</v>
      </c>
      <c r="AL163" s="216" t="s">
        <v>156</v>
      </c>
      <c r="AM163" t="s">
        <v>1595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511</v>
      </c>
      <c r="AU163" t="s">
        <v>1433</v>
      </c>
      <c r="AV163" t="s">
        <v>1633</v>
      </c>
      <c r="AW163">
        <v>16</v>
      </c>
      <c r="AX163">
        <v>96</v>
      </c>
      <c r="AY163" s="216" t="s">
        <v>125</v>
      </c>
      <c r="AZ163" s="216" t="s">
        <v>122</v>
      </c>
      <c r="BA163" s="216" t="s">
        <v>232</v>
      </c>
      <c r="BB163" t="s">
        <v>1628</v>
      </c>
    </row>
    <row r="164" spans="1:57" x14ac:dyDescent="0.3">
      <c r="A164" s="211">
        <v>46260</v>
      </c>
      <c r="B164" s="216" t="s">
        <v>142</v>
      </c>
      <c r="C164" s="216" t="s">
        <v>348</v>
      </c>
      <c r="D164" s="216" t="s">
        <v>279</v>
      </c>
      <c r="E164" s="216" t="s">
        <v>197</v>
      </c>
      <c r="F164" s="216" t="s">
        <v>310</v>
      </c>
      <c r="G164" s="216" t="s">
        <v>767</v>
      </c>
      <c r="H164" s="216" t="s">
        <v>1631</v>
      </c>
      <c r="I164" s="216" t="s">
        <v>425</v>
      </c>
      <c r="J164">
        <v>26</v>
      </c>
      <c r="K164">
        <v>26</v>
      </c>
      <c r="L164" s="216" t="s">
        <v>768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16"/>
      <c r="S164" s="216" t="s">
        <v>974</v>
      </c>
      <c r="T164" s="216"/>
      <c r="U164" s="216"/>
      <c r="V164" s="216" t="s">
        <v>974</v>
      </c>
      <c r="W164">
        <v>100</v>
      </c>
      <c r="X164" s="216" t="s">
        <v>374</v>
      </c>
      <c r="Y164" s="216" t="s">
        <v>239</v>
      </c>
      <c r="Z164" t="s">
        <v>1578</v>
      </c>
      <c r="AB164" s="216" t="s">
        <v>351</v>
      </c>
      <c r="AC164" t="s">
        <v>7</v>
      </c>
      <c r="AD164" s="216" t="s">
        <v>7</v>
      </c>
      <c r="AE164" s="216" t="s">
        <v>7</v>
      </c>
      <c r="AF164" t="s">
        <v>1632</v>
      </c>
      <c r="AG164" t="s">
        <v>250</v>
      </c>
      <c r="AH164">
        <v>2</v>
      </c>
      <c r="AI164" s="216" t="s">
        <v>250</v>
      </c>
      <c r="AJ164" s="216" t="s">
        <v>248</v>
      </c>
      <c r="AK164" t="s">
        <v>1431</v>
      </c>
      <c r="AL164" s="216" t="s">
        <v>156</v>
      </c>
      <c r="AM164" t="s">
        <v>1595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511</v>
      </c>
      <c r="AU164" t="s">
        <v>1433</v>
      </c>
      <c r="AV164" t="s">
        <v>1633</v>
      </c>
      <c r="AW164">
        <v>16</v>
      </c>
      <c r="AX164">
        <v>416</v>
      </c>
      <c r="AY164" s="216" t="s">
        <v>125</v>
      </c>
      <c r="AZ164" s="216" t="s">
        <v>122</v>
      </c>
      <c r="BA164" s="216" t="s">
        <v>232</v>
      </c>
      <c r="BB164" t="s">
        <v>1628</v>
      </c>
    </row>
    <row r="165" spans="1:57" x14ac:dyDescent="0.3">
      <c r="A165" s="211">
        <v>46260</v>
      </c>
      <c r="B165" s="216" t="s">
        <v>142</v>
      </c>
      <c r="C165" s="216" t="s">
        <v>348</v>
      </c>
      <c r="D165" s="216" t="s">
        <v>57</v>
      </c>
      <c r="E165" s="216" t="s">
        <v>117</v>
      </c>
      <c r="F165" s="216" t="s">
        <v>310</v>
      </c>
      <c r="G165" s="216" t="s">
        <v>958</v>
      </c>
      <c r="H165" s="216" t="s">
        <v>1603</v>
      </c>
      <c r="I165" s="216" t="s">
        <v>424</v>
      </c>
      <c r="J165">
        <v>28</v>
      </c>
      <c r="K165">
        <v>28</v>
      </c>
      <c r="L165" s="216" t="s">
        <v>959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16"/>
      <c r="S165" s="216" t="s">
        <v>361</v>
      </c>
      <c r="T165" s="216" t="s">
        <v>1604</v>
      </c>
      <c r="U165" s="216" t="s">
        <v>1605</v>
      </c>
      <c r="V165" s="216" t="s">
        <v>361</v>
      </c>
      <c r="W165">
        <v>109</v>
      </c>
      <c r="X165" s="216" t="s">
        <v>374</v>
      </c>
      <c r="Y165" s="216" t="s">
        <v>239</v>
      </c>
      <c r="Z165" t="s">
        <v>1578</v>
      </c>
      <c r="AB165" s="216" t="s">
        <v>351</v>
      </c>
      <c r="AC165" t="s">
        <v>7</v>
      </c>
      <c r="AD165" s="216" t="s">
        <v>7</v>
      </c>
      <c r="AE165" s="216" t="s">
        <v>7</v>
      </c>
      <c r="AF165" t="s">
        <v>1608</v>
      </c>
      <c r="AG165" t="s">
        <v>249</v>
      </c>
      <c r="AH165">
        <v>2</v>
      </c>
      <c r="AI165" s="216" t="s">
        <v>250</v>
      </c>
      <c r="AJ165" s="216" t="s">
        <v>251</v>
      </c>
      <c r="AK165" t="s">
        <v>1431</v>
      </c>
      <c r="AL165" s="216" t="s">
        <v>156</v>
      </c>
      <c r="AM165" t="s">
        <v>1609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514</v>
      </c>
      <c r="AU165" t="s">
        <v>1433</v>
      </c>
      <c r="AV165" t="s">
        <v>1610</v>
      </c>
      <c r="AX165">
        <v>2.8</v>
      </c>
      <c r="AY165" s="216" t="s">
        <v>126</v>
      </c>
      <c r="AZ165" s="216" t="s">
        <v>127</v>
      </c>
      <c r="BA165" s="216" t="s">
        <v>233</v>
      </c>
      <c r="BB165" t="s">
        <v>1582</v>
      </c>
      <c r="BE165">
        <v>1</v>
      </c>
    </row>
    <row r="166" spans="1:57" x14ac:dyDescent="0.3">
      <c r="A166" s="211">
        <v>46260</v>
      </c>
      <c r="B166" s="216" t="s">
        <v>142</v>
      </c>
      <c r="C166" s="216" t="s">
        <v>348</v>
      </c>
      <c r="D166" s="216" t="s">
        <v>57</v>
      </c>
      <c r="E166" s="216" t="s">
        <v>117</v>
      </c>
      <c r="F166" s="216" t="s">
        <v>310</v>
      </c>
      <c r="G166" s="216" t="s">
        <v>1024</v>
      </c>
      <c r="H166" s="216" t="s">
        <v>1625</v>
      </c>
      <c r="I166" s="216" t="s">
        <v>410</v>
      </c>
      <c r="J166">
        <v>1</v>
      </c>
      <c r="K166">
        <v>1</v>
      </c>
      <c r="L166" s="216" t="s">
        <v>1025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16"/>
      <c r="S166" s="216" t="s">
        <v>361</v>
      </c>
      <c r="T166" s="216"/>
      <c r="U166" s="216" t="s">
        <v>1626</v>
      </c>
      <c r="V166" s="216" t="s">
        <v>361</v>
      </c>
      <c r="W166">
        <v>109</v>
      </c>
      <c r="X166" s="216" t="s">
        <v>374</v>
      </c>
      <c r="Y166" s="216" t="s">
        <v>239</v>
      </c>
      <c r="Z166" t="s">
        <v>1578</v>
      </c>
      <c r="AB166" s="216" t="s">
        <v>351</v>
      </c>
      <c r="AC166" t="s">
        <v>7</v>
      </c>
      <c r="AD166" s="216" t="s">
        <v>7</v>
      </c>
      <c r="AE166" s="216" t="s">
        <v>7</v>
      </c>
      <c r="AF166" t="s">
        <v>1706</v>
      </c>
      <c r="AG166" t="s">
        <v>249</v>
      </c>
      <c r="AH166">
        <v>2</v>
      </c>
      <c r="AI166" s="216" t="s">
        <v>250</v>
      </c>
      <c r="AJ166" s="216" t="s">
        <v>251</v>
      </c>
      <c r="AK166" t="s">
        <v>1431</v>
      </c>
      <c r="AL166" s="216" t="s">
        <v>156</v>
      </c>
      <c r="AM166" t="s">
        <v>1609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514</v>
      </c>
      <c r="AU166" t="s">
        <v>1433</v>
      </c>
      <c r="AV166" t="s">
        <v>1610</v>
      </c>
      <c r="AX166">
        <v>1</v>
      </c>
      <c r="AY166" s="216" t="s">
        <v>126</v>
      </c>
      <c r="AZ166" s="216" t="s">
        <v>127</v>
      </c>
      <c r="BA166" s="216" t="s">
        <v>233</v>
      </c>
      <c r="BB166" t="s">
        <v>1582</v>
      </c>
    </row>
    <row r="167" spans="1:57" x14ac:dyDescent="0.3">
      <c r="A167" s="211">
        <v>46260</v>
      </c>
      <c r="B167" s="216" t="s">
        <v>142</v>
      </c>
      <c r="C167" s="216" t="s">
        <v>348</v>
      </c>
      <c r="D167" s="216" t="s">
        <v>57</v>
      </c>
      <c r="E167" s="216" t="s">
        <v>117</v>
      </c>
      <c r="F167" s="216" t="s">
        <v>310</v>
      </c>
      <c r="G167" s="216" t="s">
        <v>960</v>
      </c>
      <c r="H167" s="216" t="s">
        <v>1505</v>
      </c>
      <c r="I167" s="216" t="s">
        <v>406</v>
      </c>
      <c r="J167">
        <v>1</v>
      </c>
      <c r="K167">
        <v>1</v>
      </c>
      <c r="L167" s="216" t="s">
        <v>961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16"/>
      <c r="S167" s="216" t="s">
        <v>362</v>
      </c>
      <c r="T167" s="216"/>
      <c r="U167" s="216"/>
      <c r="V167" s="216" t="s">
        <v>362</v>
      </c>
      <c r="W167">
        <v>101</v>
      </c>
      <c r="X167" s="216" t="s">
        <v>374</v>
      </c>
      <c r="Y167" s="216" t="s">
        <v>239</v>
      </c>
      <c r="Z167" t="s">
        <v>1578</v>
      </c>
      <c r="AB167" s="216" t="s">
        <v>351</v>
      </c>
      <c r="AC167" t="s">
        <v>7</v>
      </c>
      <c r="AD167" s="216" t="s">
        <v>7</v>
      </c>
      <c r="AE167" s="216" t="s">
        <v>7</v>
      </c>
      <c r="AF167" t="s">
        <v>1617</v>
      </c>
      <c r="AG167" t="s">
        <v>249</v>
      </c>
      <c r="AH167">
        <v>2</v>
      </c>
      <c r="AI167" s="216" t="s">
        <v>250</v>
      </c>
      <c r="AJ167" s="216" t="s">
        <v>251</v>
      </c>
      <c r="AK167" t="s">
        <v>1431</v>
      </c>
      <c r="AL167" s="216" t="s">
        <v>156</v>
      </c>
      <c r="AM167" t="s">
        <v>1609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514</v>
      </c>
      <c r="AU167" t="s">
        <v>1433</v>
      </c>
      <c r="AV167" t="s">
        <v>1610</v>
      </c>
      <c r="AX167">
        <v>1</v>
      </c>
      <c r="AY167" s="216" t="s">
        <v>126</v>
      </c>
      <c r="AZ167" s="216" t="s">
        <v>127</v>
      </c>
      <c r="BA167" s="216" t="s">
        <v>233</v>
      </c>
      <c r="BB167" t="s">
        <v>1611</v>
      </c>
      <c r="BE167">
        <v>1</v>
      </c>
    </row>
    <row r="168" spans="1:57" x14ac:dyDescent="0.3">
      <c r="A168" s="211">
        <v>46260</v>
      </c>
      <c r="B168" s="216" t="s">
        <v>142</v>
      </c>
      <c r="C168" s="216" t="s">
        <v>348</v>
      </c>
      <c r="D168" s="216" t="s">
        <v>57</v>
      </c>
      <c r="E168" s="216" t="s">
        <v>117</v>
      </c>
      <c r="F168" s="216" t="s">
        <v>310</v>
      </c>
      <c r="G168" s="216" t="s">
        <v>960</v>
      </c>
      <c r="H168" s="216" t="s">
        <v>1505</v>
      </c>
      <c r="I168" s="216" t="s">
        <v>406</v>
      </c>
      <c r="J168">
        <v>1</v>
      </c>
      <c r="K168">
        <v>1</v>
      </c>
      <c r="L168" s="216" t="s">
        <v>961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16"/>
      <c r="S168" s="216" t="s">
        <v>362</v>
      </c>
      <c r="T168" s="216"/>
      <c r="U168" s="216"/>
      <c r="V168" s="216" t="s">
        <v>362</v>
      </c>
      <c r="W168">
        <v>101</v>
      </c>
      <c r="X168" s="216" t="s">
        <v>374</v>
      </c>
      <c r="Y168" s="216" t="s">
        <v>239</v>
      </c>
      <c r="Z168" t="s">
        <v>1578</v>
      </c>
      <c r="AB168" s="216" t="s">
        <v>351</v>
      </c>
      <c r="AC168" t="s">
        <v>7</v>
      </c>
      <c r="AD168" s="216" t="s">
        <v>7</v>
      </c>
      <c r="AE168" s="216" t="s">
        <v>7</v>
      </c>
      <c r="AF168" t="s">
        <v>1617</v>
      </c>
      <c r="AG168" t="s">
        <v>250</v>
      </c>
      <c r="AH168">
        <v>2</v>
      </c>
      <c r="AI168" s="216" t="s">
        <v>250</v>
      </c>
      <c r="AJ168" s="216" t="s">
        <v>251</v>
      </c>
      <c r="AK168" t="s">
        <v>1431</v>
      </c>
      <c r="AL168" s="216" t="s">
        <v>156</v>
      </c>
      <c r="AM168" t="s">
        <v>1609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511</v>
      </c>
      <c r="AU168" t="s">
        <v>1433</v>
      </c>
      <c r="AV168" t="s">
        <v>1610</v>
      </c>
      <c r="AX168">
        <v>1</v>
      </c>
      <c r="AY168" s="216" t="s">
        <v>126</v>
      </c>
      <c r="AZ168" s="216" t="s">
        <v>127</v>
      </c>
      <c r="BA168" s="216" t="s">
        <v>233</v>
      </c>
      <c r="BB168" t="s">
        <v>1611</v>
      </c>
    </row>
    <row r="169" spans="1:57" x14ac:dyDescent="0.3">
      <c r="A169" s="211">
        <v>46260</v>
      </c>
      <c r="B169" s="216" t="s">
        <v>142</v>
      </c>
      <c r="C169" s="216" t="s">
        <v>348</v>
      </c>
      <c r="D169" s="216" t="s">
        <v>57</v>
      </c>
      <c r="E169" s="216" t="s">
        <v>117</v>
      </c>
      <c r="F169" s="216" t="s">
        <v>310</v>
      </c>
      <c r="G169" s="216" t="s">
        <v>960</v>
      </c>
      <c r="H169" s="216" t="s">
        <v>1505</v>
      </c>
      <c r="I169" s="216" t="s">
        <v>406</v>
      </c>
      <c r="J169">
        <v>1</v>
      </c>
      <c r="K169">
        <v>1</v>
      </c>
      <c r="L169" s="216" t="s">
        <v>961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16"/>
      <c r="S169" s="216" t="s">
        <v>362</v>
      </c>
      <c r="T169" s="216"/>
      <c r="U169" s="216"/>
      <c r="V169" s="216" t="s">
        <v>362</v>
      </c>
      <c r="W169">
        <v>101</v>
      </c>
      <c r="X169" s="216" t="s">
        <v>374</v>
      </c>
      <c r="Y169" s="216" t="s">
        <v>239</v>
      </c>
      <c r="Z169" t="s">
        <v>1578</v>
      </c>
      <c r="AB169" s="216" t="s">
        <v>351</v>
      </c>
      <c r="AC169" t="s">
        <v>7</v>
      </c>
      <c r="AD169" s="216" t="s">
        <v>7</v>
      </c>
      <c r="AE169" s="216" t="s">
        <v>7</v>
      </c>
      <c r="AF169" t="s">
        <v>1617</v>
      </c>
      <c r="AG169" t="s">
        <v>250</v>
      </c>
      <c r="AH169">
        <v>2</v>
      </c>
      <c r="AI169" s="216" t="s">
        <v>250</v>
      </c>
      <c r="AJ169" s="216" t="s">
        <v>251</v>
      </c>
      <c r="AK169" t="s">
        <v>1431</v>
      </c>
      <c r="AL169" s="216" t="s">
        <v>156</v>
      </c>
      <c r="AM169" t="s">
        <v>1609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511</v>
      </c>
      <c r="AU169" t="s">
        <v>1433</v>
      </c>
      <c r="AV169" t="s">
        <v>1610</v>
      </c>
      <c r="AX169">
        <v>1</v>
      </c>
      <c r="AY169" s="216" t="s">
        <v>126</v>
      </c>
      <c r="AZ169" s="216" t="s">
        <v>127</v>
      </c>
      <c r="BA169" s="216" t="s">
        <v>233</v>
      </c>
      <c r="BB169" t="s">
        <v>1611</v>
      </c>
    </row>
    <row r="170" spans="1:57" x14ac:dyDescent="0.3">
      <c r="A170" s="211">
        <v>46260</v>
      </c>
      <c r="B170" s="216" t="s">
        <v>142</v>
      </c>
      <c r="C170" s="216" t="s">
        <v>348</v>
      </c>
      <c r="D170" s="216" t="s">
        <v>57</v>
      </c>
      <c r="E170" s="216" t="s">
        <v>117</v>
      </c>
      <c r="F170" s="216" t="s">
        <v>310</v>
      </c>
      <c r="G170" s="216" t="s">
        <v>752</v>
      </c>
      <c r="H170" s="216" t="s">
        <v>1505</v>
      </c>
      <c r="I170" s="216" t="s">
        <v>406</v>
      </c>
      <c r="J170">
        <v>1</v>
      </c>
      <c r="K170">
        <v>1</v>
      </c>
      <c r="L170" s="216" t="s">
        <v>964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16"/>
      <c r="S170" s="216" t="s">
        <v>362</v>
      </c>
      <c r="T170" s="216" t="s">
        <v>1613</v>
      </c>
      <c r="U170" s="216" t="s">
        <v>1614</v>
      </c>
      <c r="V170" s="216" t="s">
        <v>362</v>
      </c>
      <c r="W170">
        <v>101</v>
      </c>
      <c r="X170" s="216" t="s">
        <v>374</v>
      </c>
      <c r="Y170" s="216" t="s">
        <v>239</v>
      </c>
      <c r="Z170" t="s">
        <v>1578</v>
      </c>
      <c r="AB170" s="216" t="s">
        <v>351</v>
      </c>
      <c r="AC170" t="s">
        <v>7</v>
      </c>
      <c r="AD170" s="216" t="s">
        <v>7</v>
      </c>
      <c r="AE170" s="216" t="s">
        <v>7</v>
      </c>
      <c r="AF170" t="s">
        <v>1666</v>
      </c>
      <c r="AG170" t="s">
        <v>249</v>
      </c>
      <c r="AH170">
        <v>2</v>
      </c>
      <c r="AI170" s="216" t="s">
        <v>250</v>
      </c>
      <c r="AJ170" s="216" t="s">
        <v>251</v>
      </c>
      <c r="AK170" t="s">
        <v>1431</v>
      </c>
      <c r="AL170" s="216" t="s">
        <v>156</v>
      </c>
      <c r="AM170" t="s">
        <v>1609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514</v>
      </c>
      <c r="AU170" t="s">
        <v>1433</v>
      </c>
      <c r="AV170" t="s">
        <v>1610</v>
      </c>
      <c r="AX170">
        <v>1</v>
      </c>
      <c r="AY170" s="216" t="s">
        <v>126</v>
      </c>
      <c r="AZ170" s="216" t="s">
        <v>127</v>
      </c>
      <c r="BA170" s="216" t="s">
        <v>233</v>
      </c>
      <c r="BB170" t="s">
        <v>1611</v>
      </c>
    </row>
    <row r="171" spans="1:57" x14ac:dyDescent="0.3">
      <c r="A171" s="211">
        <v>46260</v>
      </c>
      <c r="B171" s="216" t="s">
        <v>142</v>
      </c>
      <c r="C171" s="216" t="s">
        <v>348</v>
      </c>
      <c r="D171" s="216" t="s">
        <v>57</v>
      </c>
      <c r="E171" s="216" t="s">
        <v>117</v>
      </c>
      <c r="F171" s="216" t="s">
        <v>310</v>
      </c>
      <c r="G171" s="216" t="s">
        <v>962</v>
      </c>
      <c r="H171" s="216" t="s">
        <v>1505</v>
      </c>
      <c r="I171" s="216" t="s">
        <v>406</v>
      </c>
      <c r="J171">
        <v>1</v>
      </c>
      <c r="K171">
        <v>1</v>
      </c>
      <c r="L171" s="216" t="s">
        <v>963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16"/>
      <c r="S171" s="216" t="s">
        <v>362</v>
      </c>
      <c r="T171" s="216"/>
      <c r="U171" s="216" t="s">
        <v>1612</v>
      </c>
      <c r="V171" s="216" t="s">
        <v>362</v>
      </c>
      <c r="W171">
        <v>101</v>
      </c>
      <c r="X171" s="216" t="s">
        <v>374</v>
      </c>
      <c r="Y171" s="216" t="s">
        <v>239</v>
      </c>
      <c r="Z171" t="s">
        <v>1578</v>
      </c>
      <c r="AB171" s="216" t="s">
        <v>351</v>
      </c>
      <c r="AC171" t="s">
        <v>7</v>
      </c>
      <c r="AD171" s="216" t="s">
        <v>7</v>
      </c>
      <c r="AE171" s="216" t="s">
        <v>7</v>
      </c>
      <c r="AF171" t="s">
        <v>1671</v>
      </c>
      <c r="AG171" t="s">
        <v>249</v>
      </c>
      <c r="AH171">
        <v>2</v>
      </c>
      <c r="AI171" s="216" t="s">
        <v>250</v>
      </c>
      <c r="AJ171" s="216" t="s">
        <v>251</v>
      </c>
      <c r="AK171" t="s">
        <v>1431</v>
      </c>
      <c r="AL171" s="216" t="s">
        <v>156</v>
      </c>
      <c r="AM171" t="s">
        <v>1609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514</v>
      </c>
      <c r="AU171" t="s">
        <v>1433</v>
      </c>
      <c r="AV171" t="s">
        <v>1610</v>
      </c>
      <c r="AX171">
        <v>1</v>
      </c>
      <c r="AY171" s="216" t="s">
        <v>126</v>
      </c>
      <c r="AZ171" s="216" t="s">
        <v>127</v>
      </c>
      <c r="BA171" s="216" t="s">
        <v>233</v>
      </c>
      <c r="BB171" t="s">
        <v>1611</v>
      </c>
    </row>
    <row r="172" spans="1:57" x14ac:dyDescent="0.3">
      <c r="A172" s="211">
        <v>46260</v>
      </c>
      <c r="B172" s="216" t="s">
        <v>142</v>
      </c>
      <c r="C172" s="216" t="s">
        <v>348</v>
      </c>
      <c r="D172" s="216" t="s">
        <v>57</v>
      </c>
      <c r="E172" s="216" t="s">
        <v>117</v>
      </c>
      <c r="F172" s="216" t="s">
        <v>310</v>
      </c>
      <c r="G172" s="216" t="s">
        <v>965</v>
      </c>
      <c r="H172" s="216" t="s">
        <v>1505</v>
      </c>
      <c r="I172" s="216" t="s">
        <v>406</v>
      </c>
      <c r="J172">
        <v>1</v>
      </c>
      <c r="K172">
        <v>1</v>
      </c>
      <c r="L172" s="216" t="s">
        <v>966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16"/>
      <c r="S172" s="216" t="s">
        <v>362</v>
      </c>
      <c r="T172" s="216" t="s">
        <v>1604</v>
      </c>
      <c r="U172" s="216" t="s">
        <v>1618</v>
      </c>
      <c r="V172" s="216" t="s">
        <v>362</v>
      </c>
      <c r="W172">
        <v>101</v>
      </c>
      <c r="X172" s="216" t="s">
        <v>374</v>
      </c>
      <c r="Y172" s="216" t="s">
        <v>239</v>
      </c>
      <c r="Z172" t="s">
        <v>1578</v>
      </c>
      <c r="AB172" s="216" t="s">
        <v>351</v>
      </c>
      <c r="AC172" t="s">
        <v>7</v>
      </c>
      <c r="AD172" s="216" t="s">
        <v>7</v>
      </c>
      <c r="AE172" s="216" t="s">
        <v>7</v>
      </c>
      <c r="AF172" t="s">
        <v>1654</v>
      </c>
      <c r="AG172" t="s">
        <v>249</v>
      </c>
      <c r="AH172">
        <v>2</v>
      </c>
      <c r="AI172" s="216" t="s">
        <v>250</v>
      </c>
      <c r="AJ172" s="216" t="s">
        <v>251</v>
      </c>
      <c r="AK172" t="s">
        <v>1431</v>
      </c>
      <c r="AL172" s="216" t="s">
        <v>156</v>
      </c>
      <c r="AM172" t="s">
        <v>1609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514</v>
      </c>
      <c r="AU172" t="s">
        <v>1433</v>
      </c>
      <c r="AV172" t="s">
        <v>1610</v>
      </c>
      <c r="AX172">
        <v>1</v>
      </c>
      <c r="AY172" s="216" t="s">
        <v>126</v>
      </c>
      <c r="AZ172" s="216" t="s">
        <v>127</v>
      </c>
      <c r="BA172" s="216" t="s">
        <v>233</v>
      </c>
      <c r="BB172" t="s">
        <v>1611</v>
      </c>
      <c r="BE172">
        <v>1</v>
      </c>
    </row>
    <row r="173" spans="1:57" x14ac:dyDescent="0.3">
      <c r="A173" s="211">
        <v>46260</v>
      </c>
      <c r="B173" s="216" t="s">
        <v>142</v>
      </c>
      <c r="C173" s="216" t="s">
        <v>348</v>
      </c>
      <c r="D173" s="216" t="s">
        <v>57</v>
      </c>
      <c r="E173" s="216" t="s">
        <v>117</v>
      </c>
      <c r="F173" s="216" t="s">
        <v>310</v>
      </c>
      <c r="G173" s="216" t="s">
        <v>967</v>
      </c>
      <c r="H173" s="216" t="s">
        <v>1505</v>
      </c>
      <c r="I173" s="216" t="s">
        <v>406</v>
      </c>
      <c r="J173">
        <v>1</v>
      </c>
      <c r="K173">
        <v>1</v>
      </c>
      <c r="L173" s="216" t="s">
        <v>968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16"/>
      <c r="S173" s="216" t="s">
        <v>362</v>
      </c>
      <c r="T173" s="216"/>
      <c r="U173" s="216"/>
      <c r="V173" s="216" t="s">
        <v>362</v>
      </c>
      <c r="W173">
        <v>101</v>
      </c>
      <c r="X173" s="216" t="s">
        <v>374</v>
      </c>
      <c r="Y173" s="216" t="s">
        <v>239</v>
      </c>
      <c r="Z173" t="s">
        <v>1578</v>
      </c>
      <c r="AB173" s="216" t="s">
        <v>351</v>
      </c>
      <c r="AC173" t="s">
        <v>7</v>
      </c>
      <c r="AD173" s="216" t="s">
        <v>7</v>
      </c>
      <c r="AE173" s="216" t="s">
        <v>7</v>
      </c>
      <c r="AF173" t="s">
        <v>1655</v>
      </c>
      <c r="AG173" t="s">
        <v>249</v>
      </c>
      <c r="AH173">
        <v>2</v>
      </c>
      <c r="AI173" s="216" t="s">
        <v>250</v>
      </c>
      <c r="AJ173" s="216" t="s">
        <v>251</v>
      </c>
      <c r="AK173" t="s">
        <v>1431</v>
      </c>
      <c r="AL173" s="216" t="s">
        <v>156</v>
      </c>
      <c r="AM173" t="s">
        <v>1609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514</v>
      </c>
      <c r="AU173" t="s">
        <v>1433</v>
      </c>
      <c r="AV173" t="s">
        <v>1610</v>
      </c>
      <c r="AX173">
        <v>1</v>
      </c>
      <c r="AY173" s="216" t="s">
        <v>126</v>
      </c>
      <c r="AZ173" s="216" t="s">
        <v>127</v>
      </c>
      <c r="BA173" s="216" t="s">
        <v>233</v>
      </c>
      <c r="BB173" t="s">
        <v>1611</v>
      </c>
      <c r="BE173">
        <v>1</v>
      </c>
    </row>
    <row r="174" spans="1:57" x14ac:dyDescent="0.3">
      <c r="A174" s="211">
        <v>46260</v>
      </c>
      <c r="B174" s="216" t="s">
        <v>142</v>
      </c>
      <c r="C174" s="216" t="s">
        <v>348</v>
      </c>
      <c r="D174" s="216" t="s">
        <v>57</v>
      </c>
      <c r="E174" s="216" t="s">
        <v>117</v>
      </c>
      <c r="F174" s="216" t="s">
        <v>310</v>
      </c>
      <c r="G174" s="216" t="s">
        <v>969</v>
      </c>
      <c r="H174" s="216" t="s">
        <v>1505</v>
      </c>
      <c r="I174" s="216" t="s">
        <v>406</v>
      </c>
      <c r="J174">
        <v>1</v>
      </c>
      <c r="K174">
        <v>1</v>
      </c>
      <c r="L174" s="216" t="s">
        <v>970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16"/>
      <c r="S174" s="216" t="s">
        <v>362</v>
      </c>
      <c r="T174" s="216"/>
      <c r="U174" s="216" t="s">
        <v>1621</v>
      </c>
      <c r="V174" s="216" t="s">
        <v>362</v>
      </c>
      <c r="W174">
        <v>101</v>
      </c>
      <c r="X174" s="216" t="s">
        <v>374</v>
      </c>
      <c r="Y174" s="216" t="s">
        <v>239</v>
      </c>
      <c r="Z174" t="s">
        <v>1578</v>
      </c>
      <c r="AB174" s="216" t="s">
        <v>351</v>
      </c>
      <c r="AC174" t="s">
        <v>7</v>
      </c>
      <c r="AD174" s="216" t="s">
        <v>7</v>
      </c>
      <c r="AE174" s="216" t="s">
        <v>7</v>
      </c>
      <c r="AF174" t="s">
        <v>1668</v>
      </c>
      <c r="AG174" t="s">
        <v>249</v>
      </c>
      <c r="AH174">
        <v>2</v>
      </c>
      <c r="AI174" s="216" t="s">
        <v>250</v>
      </c>
      <c r="AJ174" s="216" t="s">
        <v>251</v>
      </c>
      <c r="AK174" t="s">
        <v>1431</v>
      </c>
      <c r="AL174" s="216" t="s">
        <v>156</v>
      </c>
      <c r="AM174" t="s">
        <v>1609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514</v>
      </c>
      <c r="AU174" t="s">
        <v>1433</v>
      </c>
      <c r="AV174" t="s">
        <v>1610</v>
      </c>
      <c r="AX174">
        <v>1</v>
      </c>
      <c r="AY174" s="216" t="s">
        <v>126</v>
      </c>
      <c r="AZ174" s="216" t="s">
        <v>127</v>
      </c>
      <c r="BA174" s="216" t="s">
        <v>233</v>
      </c>
      <c r="BB174" t="s">
        <v>1611</v>
      </c>
    </row>
    <row r="175" spans="1:57" x14ac:dyDescent="0.3">
      <c r="A175" s="211">
        <v>46260</v>
      </c>
      <c r="B175" s="216" t="s">
        <v>142</v>
      </c>
      <c r="C175" s="216" t="s">
        <v>348</v>
      </c>
      <c r="D175" s="216" t="s">
        <v>57</v>
      </c>
      <c r="E175" s="216" t="s">
        <v>117</v>
      </c>
      <c r="F175" s="216" t="s">
        <v>310</v>
      </c>
      <c r="G175" s="216" t="s">
        <v>753</v>
      </c>
      <c r="H175" s="216" t="s">
        <v>1505</v>
      </c>
      <c r="I175" s="216" t="s">
        <v>406</v>
      </c>
      <c r="J175">
        <v>1</v>
      </c>
      <c r="K175">
        <v>1</v>
      </c>
      <c r="L175" s="216" t="s">
        <v>971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16"/>
      <c r="S175" s="216" t="s">
        <v>362</v>
      </c>
      <c r="T175" s="216" t="s">
        <v>1622</v>
      </c>
      <c r="U175" s="216" t="s">
        <v>1623</v>
      </c>
      <c r="V175" s="216" t="s">
        <v>362</v>
      </c>
      <c r="W175">
        <v>101</v>
      </c>
      <c r="X175" s="216" t="s">
        <v>374</v>
      </c>
      <c r="Y175" s="216" t="s">
        <v>239</v>
      </c>
      <c r="Z175" t="s">
        <v>1578</v>
      </c>
      <c r="AB175" s="216" t="s">
        <v>351</v>
      </c>
      <c r="AC175" t="s">
        <v>7</v>
      </c>
      <c r="AD175" s="216" t="s">
        <v>7</v>
      </c>
      <c r="AE175" s="216" t="s">
        <v>7</v>
      </c>
      <c r="AF175" t="s">
        <v>1669</v>
      </c>
      <c r="AG175" t="s">
        <v>249</v>
      </c>
      <c r="AH175">
        <v>2</v>
      </c>
      <c r="AI175" s="216" t="s">
        <v>250</v>
      </c>
      <c r="AJ175" s="216" t="s">
        <v>251</v>
      </c>
      <c r="AK175" t="s">
        <v>1431</v>
      </c>
      <c r="AL175" s="216" t="s">
        <v>156</v>
      </c>
      <c r="AM175" t="s">
        <v>1609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514</v>
      </c>
      <c r="AU175" t="s">
        <v>1433</v>
      </c>
      <c r="AV175" t="s">
        <v>1610</v>
      </c>
      <c r="AX175">
        <v>1</v>
      </c>
      <c r="AY175" s="216" t="s">
        <v>126</v>
      </c>
      <c r="AZ175" s="216" t="s">
        <v>127</v>
      </c>
      <c r="BA175" s="216" t="s">
        <v>233</v>
      </c>
      <c r="BB175" t="s">
        <v>1611</v>
      </c>
    </row>
    <row r="176" spans="1:57" x14ac:dyDescent="0.3">
      <c r="A176" s="211">
        <v>46260</v>
      </c>
      <c r="B176" s="216" t="s">
        <v>142</v>
      </c>
      <c r="C176" s="216" t="s">
        <v>348</v>
      </c>
      <c r="D176" s="216" t="s">
        <v>57</v>
      </c>
      <c r="E176" s="216" t="s">
        <v>117</v>
      </c>
      <c r="F176" s="216" t="s">
        <v>310</v>
      </c>
      <c r="G176" s="216" t="s">
        <v>972</v>
      </c>
      <c r="H176" s="216" t="s">
        <v>1625</v>
      </c>
      <c r="I176" s="216" t="s">
        <v>410</v>
      </c>
      <c r="J176">
        <v>1</v>
      </c>
      <c r="K176">
        <v>1</v>
      </c>
      <c r="L176" s="216" t="s">
        <v>973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16"/>
      <c r="S176" s="216" t="s">
        <v>974</v>
      </c>
      <c r="T176" s="216"/>
      <c r="U176" s="216" t="s">
        <v>1626</v>
      </c>
      <c r="V176" s="216" t="s">
        <v>974</v>
      </c>
      <c r="W176">
        <v>100</v>
      </c>
      <c r="X176" s="216" t="s">
        <v>374</v>
      </c>
      <c r="Y176" s="216" t="s">
        <v>239</v>
      </c>
      <c r="Z176" t="s">
        <v>1578</v>
      </c>
      <c r="AB176" s="216" t="s">
        <v>351</v>
      </c>
      <c r="AC176" t="s">
        <v>7</v>
      </c>
      <c r="AD176" s="216" t="s">
        <v>7</v>
      </c>
      <c r="AE176" s="216" t="s">
        <v>7</v>
      </c>
      <c r="AF176" t="s">
        <v>1656</v>
      </c>
      <c r="AG176" t="s">
        <v>249</v>
      </c>
      <c r="AH176">
        <v>2</v>
      </c>
      <c r="AI176" s="216" t="s">
        <v>250</v>
      </c>
      <c r="AJ176" s="216" t="s">
        <v>251</v>
      </c>
      <c r="AK176" t="s">
        <v>1431</v>
      </c>
      <c r="AL176" s="216" t="s">
        <v>156</v>
      </c>
      <c r="AM176" t="s">
        <v>1609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514</v>
      </c>
      <c r="AU176" t="s">
        <v>1433</v>
      </c>
      <c r="AV176" t="s">
        <v>1610</v>
      </c>
      <c r="AX176">
        <v>1</v>
      </c>
      <c r="AY176" s="216" t="s">
        <v>126</v>
      </c>
      <c r="AZ176" s="216" t="s">
        <v>127</v>
      </c>
      <c r="BA176" s="216" t="s">
        <v>233</v>
      </c>
      <c r="BB176" t="s">
        <v>1628</v>
      </c>
      <c r="BE176">
        <v>1</v>
      </c>
    </row>
    <row r="177" spans="1:57" x14ac:dyDescent="0.3">
      <c r="A177" s="211">
        <v>46260</v>
      </c>
      <c r="B177" s="216" t="s">
        <v>142</v>
      </c>
      <c r="C177" s="216" t="s">
        <v>348</v>
      </c>
      <c r="D177" s="216" t="s">
        <v>57</v>
      </c>
      <c r="E177" s="216" t="s">
        <v>117</v>
      </c>
      <c r="F177" s="216" t="s">
        <v>310</v>
      </c>
      <c r="G177" s="216" t="s">
        <v>767</v>
      </c>
      <c r="H177" s="216" t="s">
        <v>1631</v>
      </c>
      <c r="I177" s="216" t="s">
        <v>425</v>
      </c>
      <c r="J177">
        <v>32</v>
      </c>
      <c r="K177">
        <v>32</v>
      </c>
      <c r="L177" s="216" t="s">
        <v>770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16"/>
      <c r="S177" s="216" t="s">
        <v>974</v>
      </c>
      <c r="T177" s="216"/>
      <c r="U177" s="216"/>
      <c r="V177" s="216" t="s">
        <v>974</v>
      </c>
      <c r="W177">
        <v>100</v>
      </c>
      <c r="X177" s="216" t="s">
        <v>374</v>
      </c>
      <c r="Y177" s="216" t="s">
        <v>239</v>
      </c>
      <c r="Z177" t="s">
        <v>1578</v>
      </c>
      <c r="AB177" s="216" t="s">
        <v>351</v>
      </c>
      <c r="AC177" t="s">
        <v>7</v>
      </c>
      <c r="AD177" s="216" t="s">
        <v>7</v>
      </c>
      <c r="AE177" s="216" t="s">
        <v>7</v>
      </c>
      <c r="AF177" t="s">
        <v>1657</v>
      </c>
      <c r="AG177" t="s">
        <v>249</v>
      </c>
      <c r="AH177">
        <v>2</v>
      </c>
      <c r="AI177" s="216" t="s">
        <v>250</v>
      </c>
      <c r="AJ177" s="216" t="s">
        <v>251</v>
      </c>
      <c r="AK177" t="s">
        <v>1431</v>
      </c>
      <c r="AL177" s="216" t="s">
        <v>156</v>
      </c>
      <c r="AM177" t="s">
        <v>1609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514</v>
      </c>
      <c r="AU177" t="s">
        <v>1433</v>
      </c>
      <c r="AV177" t="s">
        <v>1610</v>
      </c>
      <c r="AX177">
        <v>3.2</v>
      </c>
      <c r="AY177" s="216" t="s">
        <v>126</v>
      </c>
      <c r="AZ177" s="216" t="s">
        <v>127</v>
      </c>
      <c r="BA177" s="216" t="s">
        <v>233</v>
      </c>
      <c r="BB177" t="s">
        <v>1628</v>
      </c>
      <c r="BE177">
        <v>1.2899999999999998</v>
      </c>
    </row>
    <row r="178" spans="1:57" x14ac:dyDescent="0.3">
      <c r="A178" s="211">
        <v>46260</v>
      </c>
      <c r="B178" s="216" t="s">
        <v>142</v>
      </c>
      <c r="C178" s="216" t="s">
        <v>348</v>
      </c>
      <c r="D178" s="216" t="s">
        <v>57</v>
      </c>
      <c r="E178" s="216" t="s">
        <v>117</v>
      </c>
      <c r="F178" s="216" t="s">
        <v>310</v>
      </c>
      <c r="G178" s="216" t="s">
        <v>767</v>
      </c>
      <c r="H178" s="216" t="s">
        <v>1631</v>
      </c>
      <c r="I178" s="216" t="s">
        <v>425</v>
      </c>
      <c r="J178">
        <v>1</v>
      </c>
      <c r="K178">
        <v>1</v>
      </c>
      <c r="L178" s="216" t="s">
        <v>770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16"/>
      <c r="S178" s="216" t="s">
        <v>974</v>
      </c>
      <c r="T178" s="216"/>
      <c r="U178" s="216"/>
      <c r="V178" s="216" t="s">
        <v>974</v>
      </c>
      <c r="W178">
        <v>100</v>
      </c>
      <c r="X178" s="216" t="s">
        <v>374</v>
      </c>
      <c r="Y178" s="216" t="s">
        <v>239</v>
      </c>
      <c r="Z178" t="s">
        <v>1578</v>
      </c>
      <c r="AB178" s="216" t="s">
        <v>351</v>
      </c>
      <c r="AC178" t="s">
        <v>7</v>
      </c>
      <c r="AD178" s="216" t="s">
        <v>7</v>
      </c>
      <c r="AE178" s="216" t="s">
        <v>7</v>
      </c>
      <c r="AF178" t="s">
        <v>1657</v>
      </c>
      <c r="AG178" t="s">
        <v>250</v>
      </c>
      <c r="AH178">
        <v>2</v>
      </c>
      <c r="AI178" s="216" t="s">
        <v>250</v>
      </c>
      <c r="AJ178" s="216" t="s">
        <v>251</v>
      </c>
      <c r="AK178" t="s">
        <v>1431</v>
      </c>
      <c r="AL178" s="216" t="s">
        <v>156</v>
      </c>
      <c r="AM178" t="s">
        <v>1609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511</v>
      </c>
      <c r="AU178" t="s">
        <v>1433</v>
      </c>
      <c r="AV178" t="s">
        <v>1610</v>
      </c>
      <c r="AX178">
        <v>1</v>
      </c>
      <c r="AY178" s="216" t="s">
        <v>126</v>
      </c>
      <c r="AZ178" s="216" t="s">
        <v>127</v>
      </c>
      <c r="BA178" s="216" t="s">
        <v>233</v>
      </c>
      <c r="BB178" t="s">
        <v>1628</v>
      </c>
    </row>
    <row r="179" spans="1:57" x14ac:dyDescent="0.3">
      <c r="A179" s="211">
        <v>46260</v>
      </c>
      <c r="B179" s="216" t="s">
        <v>142</v>
      </c>
      <c r="C179" s="216" t="s">
        <v>348</v>
      </c>
      <c r="D179" s="216" t="s">
        <v>57</v>
      </c>
      <c r="E179" s="216" t="s">
        <v>117</v>
      </c>
      <c r="F179" s="216" t="s">
        <v>310</v>
      </c>
      <c r="G179" s="216" t="s">
        <v>767</v>
      </c>
      <c r="H179" s="216" t="s">
        <v>1631</v>
      </c>
      <c r="I179" s="216" t="s">
        <v>425</v>
      </c>
      <c r="J179">
        <v>25</v>
      </c>
      <c r="K179">
        <v>25</v>
      </c>
      <c r="L179" s="216" t="s">
        <v>770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16"/>
      <c r="S179" s="216" t="s">
        <v>974</v>
      </c>
      <c r="T179" s="216"/>
      <c r="U179" s="216"/>
      <c r="V179" s="216" t="s">
        <v>974</v>
      </c>
      <c r="W179">
        <v>100</v>
      </c>
      <c r="X179" s="216" t="s">
        <v>374</v>
      </c>
      <c r="Y179" s="216" t="s">
        <v>239</v>
      </c>
      <c r="Z179" t="s">
        <v>1578</v>
      </c>
      <c r="AB179" s="216" t="s">
        <v>351</v>
      </c>
      <c r="AC179" t="s">
        <v>7</v>
      </c>
      <c r="AD179" s="216" t="s">
        <v>7</v>
      </c>
      <c r="AE179" s="216" t="s">
        <v>7</v>
      </c>
      <c r="AF179" t="s">
        <v>1657</v>
      </c>
      <c r="AG179" t="s">
        <v>250</v>
      </c>
      <c r="AH179">
        <v>2</v>
      </c>
      <c r="AI179" s="216" t="s">
        <v>250</v>
      </c>
      <c r="AJ179" s="216" t="s">
        <v>251</v>
      </c>
      <c r="AK179" t="s">
        <v>1431</v>
      </c>
      <c r="AL179" s="216" t="s">
        <v>156</v>
      </c>
      <c r="AM179" t="s">
        <v>1609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511</v>
      </c>
      <c r="AU179" t="s">
        <v>1433</v>
      </c>
      <c r="AV179" t="s">
        <v>1610</v>
      </c>
      <c r="AX179">
        <v>2.5</v>
      </c>
      <c r="AY179" s="216" t="s">
        <v>126</v>
      </c>
      <c r="AZ179" s="216" t="s">
        <v>127</v>
      </c>
      <c r="BA179" s="216" t="s">
        <v>233</v>
      </c>
      <c r="BB179" t="s">
        <v>1628</v>
      </c>
    </row>
    <row r="180" spans="1:57" x14ac:dyDescent="0.3">
      <c r="A180" s="211">
        <v>46260</v>
      </c>
      <c r="B180" s="216" t="s">
        <v>142</v>
      </c>
      <c r="C180" s="216" t="s">
        <v>348</v>
      </c>
      <c r="D180" s="216" t="s">
        <v>57</v>
      </c>
      <c r="E180" s="216" t="s">
        <v>117</v>
      </c>
      <c r="F180" s="216" t="s">
        <v>310</v>
      </c>
      <c r="G180" s="216" t="s">
        <v>767</v>
      </c>
      <c r="H180" s="216" t="s">
        <v>1631</v>
      </c>
      <c r="I180" s="216" t="s">
        <v>425</v>
      </c>
      <c r="J180">
        <v>2</v>
      </c>
      <c r="K180">
        <v>2</v>
      </c>
      <c r="L180" s="216" t="s">
        <v>770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16"/>
      <c r="S180" s="216" t="s">
        <v>974</v>
      </c>
      <c r="T180" s="216"/>
      <c r="U180" s="216"/>
      <c r="V180" s="216" t="s">
        <v>974</v>
      </c>
      <c r="W180">
        <v>100</v>
      </c>
      <c r="X180" s="216" t="s">
        <v>374</v>
      </c>
      <c r="Y180" s="216" t="s">
        <v>239</v>
      </c>
      <c r="Z180" t="s">
        <v>1578</v>
      </c>
      <c r="AB180" s="216" t="s">
        <v>351</v>
      </c>
      <c r="AC180" t="s">
        <v>7</v>
      </c>
      <c r="AD180" s="216" t="s">
        <v>7</v>
      </c>
      <c r="AE180" s="216" t="s">
        <v>7</v>
      </c>
      <c r="AF180" t="s">
        <v>1657</v>
      </c>
      <c r="AG180" t="s">
        <v>250</v>
      </c>
      <c r="AH180">
        <v>2</v>
      </c>
      <c r="AI180" s="216" t="s">
        <v>250</v>
      </c>
      <c r="AJ180" s="216" t="s">
        <v>251</v>
      </c>
      <c r="AK180" t="s">
        <v>1431</v>
      </c>
      <c r="AL180" s="216" t="s">
        <v>156</v>
      </c>
      <c r="AM180" t="s">
        <v>1609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511</v>
      </c>
      <c r="AU180" t="s">
        <v>1433</v>
      </c>
      <c r="AV180" t="s">
        <v>1610</v>
      </c>
      <c r="AX180">
        <v>1</v>
      </c>
      <c r="AY180" s="216" t="s">
        <v>126</v>
      </c>
      <c r="AZ180" s="216" t="s">
        <v>127</v>
      </c>
      <c r="BA180" s="216" t="s">
        <v>233</v>
      </c>
      <c r="BB180" t="s">
        <v>1628</v>
      </c>
    </row>
    <row r="181" spans="1:57" x14ac:dyDescent="0.3">
      <c r="A181" s="211">
        <v>46260</v>
      </c>
      <c r="B181" s="216" t="s">
        <v>142</v>
      </c>
      <c r="C181" s="216" t="s">
        <v>348</v>
      </c>
      <c r="D181" s="216" t="s">
        <v>57</v>
      </c>
      <c r="E181" s="216" t="s">
        <v>117</v>
      </c>
      <c r="F181" s="216" t="s">
        <v>310</v>
      </c>
      <c r="G181" s="216" t="s">
        <v>767</v>
      </c>
      <c r="H181" s="216" t="s">
        <v>1631</v>
      </c>
      <c r="I181" s="216" t="s">
        <v>425</v>
      </c>
      <c r="J181">
        <v>2</v>
      </c>
      <c r="K181">
        <v>2</v>
      </c>
      <c r="L181" s="216" t="s">
        <v>770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16"/>
      <c r="S181" s="216" t="s">
        <v>974</v>
      </c>
      <c r="T181" s="216"/>
      <c r="U181" s="216"/>
      <c r="V181" s="216" t="s">
        <v>974</v>
      </c>
      <c r="W181">
        <v>100</v>
      </c>
      <c r="X181" s="216" t="s">
        <v>374</v>
      </c>
      <c r="Y181" s="216" t="s">
        <v>239</v>
      </c>
      <c r="Z181" t="s">
        <v>1578</v>
      </c>
      <c r="AB181" s="216" t="s">
        <v>351</v>
      </c>
      <c r="AC181" t="s">
        <v>7</v>
      </c>
      <c r="AD181" s="216" t="s">
        <v>7</v>
      </c>
      <c r="AE181" s="216" t="s">
        <v>7</v>
      </c>
      <c r="AF181" t="s">
        <v>1657</v>
      </c>
      <c r="AG181" t="s">
        <v>250</v>
      </c>
      <c r="AH181">
        <v>2</v>
      </c>
      <c r="AI181" s="216" t="s">
        <v>250</v>
      </c>
      <c r="AJ181" s="216" t="s">
        <v>251</v>
      </c>
      <c r="AK181" t="s">
        <v>1431</v>
      </c>
      <c r="AL181" s="216" t="s">
        <v>156</v>
      </c>
      <c r="AM181" t="s">
        <v>1609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511</v>
      </c>
      <c r="AU181" t="s">
        <v>1433</v>
      </c>
      <c r="AV181" t="s">
        <v>1610</v>
      </c>
      <c r="AX181">
        <v>1</v>
      </c>
      <c r="AY181" s="216" t="s">
        <v>126</v>
      </c>
      <c r="AZ181" s="216" t="s">
        <v>127</v>
      </c>
      <c r="BA181" s="216" t="s">
        <v>233</v>
      </c>
      <c r="BB181" t="s">
        <v>1628</v>
      </c>
    </row>
    <row r="182" spans="1:57" x14ac:dyDescent="0.3">
      <c r="A182" s="211">
        <v>46260</v>
      </c>
      <c r="B182" s="216" t="s">
        <v>142</v>
      </c>
      <c r="C182" s="216" t="s">
        <v>348</v>
      </c>
      <c r="D182" s="216" t="s">
        <v>57</v>
      </c>
      <c r="E182" s="216" t="s">
        <v>117</v>
      </c>
      <c r="F182" s="216" t="s">
        <v>310</v>
      </c>
      <c r="G182" s="216" t="s">
        <v>767</v>
      </c>
      <c r="H182" s="216" t="s">
        <v>1631</v>
      </c>
      <c r="I182" s="216" t="s">
        <v>425</v>
      </c>
      <c r="J182">
        <v>12</v>
      </c>
      <c r="K182">
        <v>12</v>
      </c>
      <c r="L182" s="216" t="s">
        <v>770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16"/>
      <c r="S182" s="216" t="s">
        <v>974</v>
      </c>
      <c r="T182" s="216"/>
      <c r="U182" s="216"/>
      <c r="V182" s="216" t="s">
        <v>974</v>
      </c>
      <c r="W182">
        <v>100</v>
      </c>
      <c r="X182" s="216" t="s">
        <v>374</v>
      </c>
      <c r="Y182" s="216" t="s">
        <v>239</v>
      </c>
      <c r="Z182" t="s">
        <v>1578</v>
      </c>
      <c r="AB182" s="216" t="s">
        <v>351</v>
      </c>
      <c r="AC182" t="s">
        <v>7</v>
      </c>
      <c r="AD182" s="216" t="s">
        <v>7</v>
      </c>
      <c r="AE182" s="216" t="s">
        <v>7</v>
      </c>
      <c r="AF182" t="s">
        <v>1657</v>
      </c>
      <c r="AG182" t="s">
        <v>250</v>
      </c>
      <c r="AH182">
        <v>2</v>
      </c>
      <c r="AI182" s="216" t="s">
        <v>250</v>
      </c>
      <c r="AJ182" s="216" t="s">
        <v>251</v>
      </c>
      <c r="AK182" t="s">
        <v>1431</v>
      </c>
      <c r="AL182" s="216" t="s">
        <v>156</v>
      </c>
      <c r="AM182" t="s">
        <v>1609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511</v>
      </c>
      <c r="AU182" t="s">
        <v>1433</v>
      </c>
      <c r="AV182" t="s">
        <v>1610</v>
      </c>
      <c r="AX182">
        <v>1.2</v>
      </c>
      <c r="AY182" s="216" t="s">
        <v>126</v>
      </c>
      <c r="AZ182" s="216" t="s">
        <v>127</v>
      </c>
      <c r="BA182" s="216" t="s">
        <v>233</v>
      </c>
      <c r="BB182" t="s">
        <v>1628</v>
      </c>
    </row>
    <row r="183" spans="1:57" x14ac:dyDescent="0.3">
      <c r="A183" s="211">
        <v>46260</v>
      </c>
      <c r="B183" s="216" t="s">
        <v>142</v>
      </c>
      <c r="C183" s="216" t="s">
        <v>348</v>
      </c>
      <c r="D183" s="216" t="s">
        <v>57</v>
      </c>
      <c r="E183" s="216" t="s">
        <v>117</v>
      </c>
      <c r="F183" s="216" t="s">
        <v>310</v>
      </c>
      <c r="G183" s="216" t="s">
        <v>767</v>
      </c>
      <c r="H183" s="216" t="s">
        <v>1631</v>
      </c>
      <c r="I183" s="216" t="s">
        <v>425</v>
      </c>
      <c r="J183">
        <v>3</v>
      </c>
      <c r="K183">
        <v>3</v>
      </c>
      <c r="L183" s="216" t="s">
        <v>769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16"/>
      <c r="S183" s="216" t="s">
        <v>974</v>
      </c>
      <c r="T183" s="216"/>
      <c r="U183" s="216"/>
      <c r="V183" s="216" t="s">
        <v>974</v>
      </c>
      <c r="W183">
        <v>100</v>
      </c>
      <c r="X183" s="216" t="s">
        <v>374</v>
      </c>
      <c r="Y183" s="216" t="s">
        <v>239</v>
      </c>
      <c r="Z183" t="s">
        <v>1578</v>
      </c>
      <c r="AB183" s="216" t="s">
        <v>351</v>
      </c>
      <c r="AC183" t="s">
        <v>7</v>
      </c>
      <c r="AD183" s="216" t="s">
        <v>7</v>
      </c>
      <c r="AE183" s="216" t="s">
        <v>7</v>
      </c>
      <c r="AF183" t="s">
        <v>1658</v>
      </c>
      <c r="AG183" t="s">
        <v>249</v>
      </c>
      <c r="AH183">
        <v>2</v>
      </c>
      <c r="AI183" s="216" t="s">
        <v>250</v>
      </c>
      <c r="AJ183" s="216" t="s">
        <v>251</v>
      </c>
      <c r="AK183" t="s">
        <v>1431</v>
      </c>
      <c r="AL183" s="216" t="s">
        <v>156</v>
      </c>
      <c r="AM183" t="s">
        <v>1609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514</v>
      </c>
      <c r="AU183" t="s">
        <v>1433</v>
      </c>
      <c r="AV183" t="s">
        <v>1610</v>
      </c>
      <c r="AX183">
        <v>1</v>
      </c>
      <c r="AY183" s="216" t="s">
        <v>126</v>
      </c>
      <c r="AZ183" s="216" t="s">
        <v>127</v>
      </c>
      <c r="BA183" s="216" t="s">
        <v>233</v>
      </c>
      <c r="BB183" t="s">
        <v>1628</v>
      </c>
    </row>
    <row r="184" spans="1:57" x14ac:dyDescent="0.3">
      <c r="A184" s="211">
        <v>46260</v>
      </c>
      <c r="B184" s="216" t="s">
        <v>142</v>
      </c>
      <c r="C184" s="216" t="s">
        <v>348</v>
      </c>
      <c r="D184" s="216" t="s">
        <v>57</v>
      </c>
      <c r="E184" s="216" t="s">
        <v>117</v>
      </c>
      <c r="F184" s="216" t="s">
        <v>310</v>
      </c>
      <c r="G184" s="216" t="s">
        <v>767</v>
      </c>
      <c r="H184" s="216" t="s">
        <v>1631</v>
      </c>
      <c r="I184" s="216" t="s">
        <v>425</v>
      </c>
      <c r="J184">
        <v>9</v>
      </c>
      <c r="K184">
        <v>9</v>
      </c>
      <c r="L184" s="216" t="s">
        <v>769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16"/>
      <c r="S184" s="216" t="s">
        <v>974</v>
      </c>
      <c r="T184" s="216"/>
      <c r="U184" s="216"/>
      <c r="V184" s="216" t="s">
        <v>974</v>
      </c>
      <c r="W184">
        <v>100</v>
      </c>
      <c r="X184" s="216" t="s">
        <v>374</v>
      </c>
      <c r="Y184" s="216" t="s">
        <v>239</v>
      </c>
      <c r="Z184" t="s">
        <v>1578</v>
      </c>
      <c r="AB184" s="216" t="s">
        <v>351</v>
      </c>
      <c r="AC184" t="s">
        <v>7</v>
      </c>
      <c r="AD184" s="216" t="s">
        <v>7</v>
      </c>
      <c r="AE184" s="216" t="s">
        <v>7</v>
      </c>
      <c r="AF184" t="s">
        <v>1658</v>
      </c>
      <c r="AG184" t="s">
        <v>250</v>
      </c>
      <c r="AH184">
        <v>2</v>
      </c>
      <c r="AI184" s="216" t="s">
        <v>250</v>
      </c>
      <c r="AJ184" s="216" t="s">
        <v>251</v>
      </c>
      <c r="AK184" t="s">
        <v>1431</v>
      </c>
      <c r="AL184" s="216" t="s">
        <v>156</v>
      </c>
      <c r="AM184" t="s">
        <v>1609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511</v>
      </c>
      <c r="AU184" t="s">
        <v>1433</v>
      </c>
      <c r="AV184" t="s">
        <v>1610</v>
      </c>
      <c r="AX184">
        <v>1</v>
      </c>
      <c r="AY184" s="216" t="s">
        <v>126</v>
      </c>
      <c r="AZ184" s="216" t="s">
        <v>127</v>
      </c>
      <c r="BA184" s="216" t="s">
        <v>233</v>
      </c>
      <c r="BB184" t="s">
        <v>1628</v>
      </c>
    </row>
    <row r="185" spans="1:57" x14ac:dyDescent="0.3">
      <c r="A185" s="211">
        <v>46260</v>
      </c>
      <c r="B185" s="216" t="s">
        <v>142</v>
      </c>
      <c r="C185" s="216" t="s">
        <v>348</v>
      </c>
      <c r="D185" s="216" t="s">
        <v>57</v>
      </c>
      <c r="E185" s="216" t="s">
        <v>117</v>
      </c>
      <c r="F185" s="216" t="s">
        <v>310</v>
      </c>
      <c r="G185" s="216" t="s">
        <v>767</v>
      </c>
      <c r="H185" s="216" t="s">
        <v>1631</v>
      </c>
      <c r="I185" s="216" t="s">
        <v>425</v>
      </c>
      <c r="J185">
        <v>5</v>
      </c>
      <c r="K185">
        <v>5</v>
      </c>
      <c r="L185" s="216" t="s">
        <v>769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16"/>
      <c r="S185" s="216" t="s">
        <v>974</v>
      </c>
      <c r="T185" s="216"/>
      <c r="U185" s="216"/>
      <c r="V185" s="216" t="s">
        <v>974</v>
      </c>
      <c r="W185">
        <v>100</v>
      </c>
      <c r="X185" s="216" t="s">
        <v>374</v>
      </c>
      <c r="Y185" s="216" t="s">
        <v>239</v>
      </c>
      <c r="Z185" t="s">
        <v>1578</v>
      </c>
      <c r="AB185" s="216" t="s">
        <v>351</v>
      </c>
      <c r="AC185" t="s">
        <v>7</v>
      </c>
      <c r="AD185" s="216" t="s">
        <v>7</v>
      </c>
      <c r="AE185" s="216" t="s">
        <v>7</v>
      </c>
      <c r="AF185" t="s">
        <v>1658</v>
      </c>
      <c r="AG185" t="s">
        <v>250</v>
      </c>
      <c r="AH185">
        <v>2</v>
      </c>
      <c r="AI185" s="216" t="s">
        <v>250</v>
      </c>
      <c r="AJ185" s="216" t="s">
        <v>251</v>
      </c>
      <c r="AK185" t="s">
        <v>1431</v>
      </c>
      <c r="AL185" s="216" t="s">
        <v>156</v>
      </c>
      <c r="AM185" t="s">
        <v>1609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511</v>
      </c>
      <c r="AU185" t="s">
        <v>1433</v>
      </c>
      <c r="AV185" t="s">
        <v>1610</v>
      </c>
      <c r="AX185">
        <v>1</v>
      </c>
      <c r="AY185" s="216" t="s">
        <v>126</v>
      </c>
      <c r="AZ185" s="216" t="s">
        <v>127</v>
      </c>
      <c r="BA185" s="216" t="s">
        <v>233</v>
      </c>
      <c r="BB185" t="s">
        <v>1628</v>
      </c>
    </row>
    <row r="186" spans="1:57" x14ac:dyDescent="0.3">
      <c r="A186" s="211">
        <v>46260</v>
      </c>
      <c r="B186" s="216" t="s">
        <v>142</v>
      </c>
      <c r="C186" s="216" t="s">
        <v>348</v>
      </c>
      <c r="D186" s="216" t="s">
        <v>57</v>
      </c>
      <c r="E186" s="216" t="s">
        <v>117</v>
      </c>
      <c r="F186" s="216" t="s">
        <v>310</v>
      </c>
      <c r="G186" s="216" t="s">
        <v>767</v>
      </c>
      <c r="H186" s="216" t="s">
        <v>1631</v>
      </c>
      <c r="I186" s="216" t="s">
        <v>425</v>
      </c>
      <c r="J186">
        <v>7</v>
      </c>
      <c r="K186">
        <v>7</v>
      </c>
      <c r="L186" s="216" t="s">
        <v>768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16"/>
      <c r="S186" s="216" t="s">
        <v>974</v>
      </c>
      <c r="T186" s="216"/>
      <c r="U186" s="216"/>
      <c r="V186" s="216" t="s">
        <v>974</v>
      </c>
      <c r="W186">
        <v>100</v>
      </c>
      <c r="X186" s="216" t="s">
        <v>374</v>
      </c>
      <c r="Y186" s="216" t="s">
        <v>239</v>
      </c>
      <c r="Z186" t="s">
        <v>1578</v>
      </c>
      <c r="AB186" s="216" t="s">
        <v>351</v>
      </c>
      <c r="AC186" t="s">
        <v>7</v>
      </c>
      <c r="AD186" s="216" t="s">
        <v>7</v>
      </c>
      <c r="AE186" s="216" t="s">
        <v>7</v>
      </c>
      <c r="AF186" t="s">
        <v>1659</v>
      </c>
      <c r="AG186" t="s">
        <v>249</v>
      </c>
      <c r="AH186">
        <v>2</v>
      </c>
      <c r="AI186" s="216" t="s">
        <v>250</v>
      </c>
      <c r="AJ186" s="216" t="s">
        <v>251</v>
      </c>
      <c r="AK186" t="s">
        <v>1431</v>
      </c>
      <c r="AL186" s="216" t="s">
        <v>156</v>
      </c>
      <c r="AM186" t="s">
        <v>1609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514</v>
      </c>
      <c r="AU186" t="s">
        <v>1433</v>
      </c>
      <c r="AV186" t="s">
        <v>1610</v>
      </c>
      <c r="AX186">
        <v>1</v>
      </c>
      <c r="AY186" s="216" t="s">
        <v>126</v>
      </c>
      <c r="AZ186" s="216" t="s">
        <v>127</v>
      </c>
      <c r="BA186" s="216" t="s">
        <v>233</v>
      </c>
      <c r="BB186" t="s">
        <v>1628</v>
      </c>
      <c r="BE186">
        <v>1</v>
      </c>
    </row>
    <row r="187" spans="1:57" x14ac:dyDescent="0.3">
      <c r="A187" s="211">
        <v>46260</v>
      </c>
      <c r="B187" s="216" t="s">
        <v>142</v>
      </c>
      <c r="C187" s="216" t="s">
        <v>348</v>
      </c>
      <c r="D187" s="216" t="s">
        <v>57</v>
      </c>
      <c r="E187" s="216" t="s">
        <v>117</v>
      </c>
      <c r="F187" s="216" t="s">
        <v>310</v>
      </c>
      <c r="G187" s="216" t="s">
        <v>767</v>
      </c>
      <c r="H187" s="216" t="s">
        <v>1631</v>
      </c>
      <c r="I187" s="216" t="s">
        <v>425</v>
      </c>
      <c r="J187">
        <v>3</v>
      </c>
      <c r="K187">
        <v>3</v>
      </c>
      <c r="L187" s="216" t="s">
        <v>768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16"/>
      <c r="S187" s="216" t="s">
        <v>974</v>
      </c>
      <c r="T187" s="216"/>
      <c r="U187" s="216"/>
      <c r="V187" s="216" t="s">
        <v>974</v>
      </c>
      <c r="W187">
        <v>100</v>
      </c>
      <c r="X187" s="216" t="s">
        <v>374</v>
      </c>
      <c r="Y187" s="216" t="s">
        <v>239</v>
      </c>
      <c r="Z187" t="s">
        <v>1578</v>
      </c>
      <c r="AB187" s="216" t="s">
        <v>351</v>
      </c>
      <c r="AC187" t="s">
        <v>7</v>
      </c>
      <c r="AD187" s="216" t="s">
        <v>7</v>
      </c>
      <c r="AE187" s="216" t="s">
        <v>7</v>
      </c>
      <c r="AF187" t="s">
        <v>1659</v>
      </c>
      <c r="AG187" t="s">
        <v>250</v>
      </c>
      <c r="AH187">
        <v>2</v>
      </c>
      <c r="AI187" s="216" t="s">
        <v>250</v>
      </c>
      <c r="AJ187" s="216" t="s">
        <v>251</v>
      </c>
      <c r="AK187" t="s">
        <v>1431</v>
      </c>
      <c r="AL187" s="216" t="s">
        <v>156</v>
      </c>
      <c r="AM187" t="s">
        <v>1609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511</v>
      </c>
      <c r="AU187" t="s">
        <v>1433</v>
      </c>
      <c r="AV187" t="s">
        <v>1610</v>
      </c>
      <c r="AX187">
        <v>1</v>
      </c>
      <c r="AY187" s="216" t="s">
        <v>126</v>
      </c>
      <c r="AZ187" s="216" t="s">
        <v>127</v>
      </c>
      <c r="BA187" s="216" t="s">
        <v>233</v>
      </c>
      <c r="BB187" t="s">
        <v>1628</v>
      </c>
    </row>
    <row r="188" spans="1:57" x14ac:dyDescent="0.3">
      <c r="A188" s="211">
        <v>46260</v>
      </c>
      <c r="B188" s="216" t="s">
        <v>142</v>
      </c>
      <c r="C188" s="216" t="s">
        <v>348</v>
      </c>
      <c r="D188" s="216" t="s">
        <v>57</v>
      </c>
      <c r="E188" s="216" t="s">
        <v>117</v>
      </c>
      <c r="F188" s="216" t="s">
        <v>310</v>
      </c>
      <c r="G188" s="216" t="s">
        <v>767</v>
      </c>
      <c r="H188" s="216" t="s">
        <v>1631</v>
      </c>
      <c r="I188" s="216" t="s">
        <v>425</v>
      </c>
      <c r="J188">
        <v>6</v>
      </c>
      <c r="K188">
        <v>6</v>
      </c>
      <c r="L188" s="216" t="s">
        <v>768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16"/>
      <c r="S188" s="216" t="s">
        <v>974</v>
      </c>
      <c r="T188" s="216"/>
      <c r="U188" s="216"/>
      <c r="V188" s="216" t="s">
        <v>974</v>
      </c>
      <c r="W188">
        <v>100</v>
      </c>
      <c r="X188" s="216" t="s">
        <v>374</v>
      </c>
      <c r="Y188" s="216" t="s">
        <v>239</v>
      </c>
      <c r="Z188" t="s">
        <v>1578</v>
      </c>
      <c r="AB188" s="216" t="s">
        <v>351</v>
      </c>
      <c r="AC188" t="s">
        <v>7</v>
      </c>
      <c r="AD188" s="216" t="s">
        <v>7</v>
      </c>
      <c r="AE188" s="216" t="s">
        <v>7</v>
      </c>
      <c r="AF188" t="s">
        <v>1659</v>
      </c>
      <c r="AG188" t="s">
        <v>250</v>
      </c>
      <c r="AH188">
        <v>2</v>
      </c>
      <c r="AI188" s="216" t="s">
        <v>250</v>
      </c>
      <c r="AJ188" s="216" t="s">
        <v>251</v>
      </c>
      <c r="AK188" t="s">
        <v>1431</v>
      </c>
      <c r="AL188" s="216" t="s">
        <v>156</v>
      </c>
      <c r="AM188" t="s">
        <v>1609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511</v>
      </c>
      <c r="AU188" t="s">
        <v>1433</v>
      </c>
      <c r="AV188" t="s">
        <v>1610</v>
      </c>
      <c r="AX188">
        <v>1</v>
      </c>
      <c r="AY188" s="216" t="s">
        <v>126</v>
      </c>
      <c r="AZ188" s="216" t="s">
        <v>127</v>
      </c>
      <c r="BA188" s="216" t="s">
        <v>233</v>
      </c>
      <c r="BB188" t="s">
        <v>1628</v>
      </c>
    </row>
    <row r="189" spans="1:57" x14ac:dyDescent="0.3">
      <c r="A189" s="211">
        <v>46260</v>
      </c>
      <c r="B189" s="216" t="s">
        <v>142</v>
      </c>
      <c r="C189" s="216" t="s">
        <v>348</v>
      </c>
      <c r="D189" s="216" t="s">
        <v>57</v>
      </c>
      <c r="E189" s="216" t="s">
        <v>117</v>
      </c>
      <c r="F189" s="216" t="s">
        <v>310</v>
      </c>
      <c r="G189" s="216" t="s">
        <v>767</v>
      </c>
      <c r="H189" s="216" t="s">
        <v>1631</v>
      </c>
      <c r="I189" s="216" t="s">
        <v>425</v>
      </c>
      <c r="J189">
        <v>26</v>
      </c>
      <c r="K189">
        <v>26</v>
      </c>
      <c r="L189" s="216" t="s">
        <v>768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16"/>
      <c r="S189" s="216" t="s">
        <v>974</v>
      </c>
      <c r="T189" s="216"/>
      <c r="U189" s="216"/>
      <c r="V189" s="216" t="s">
        <v>974</v>
      </c>
      <c r="W189">
        <v>100</v>
      </c>
      <c r="X189" s="216" t="s">
        <v>374</v>
      </c>
      <c r="Y189" s="216" t="s">
        <v>239</v>
      </c>
      <c r="Z189" t="s">
        <v>1578</v>
      </c>
      <c r="AB189" s="216" t="s">
        <v>351</v>
      </c>
      <c r="AC189" t="s">
        <v>7</v>
      </c>
      <c r="AD189" s="216" t="s">
        <v>7</v>
      </c>
      <c r="AE189" s="216" t="s">
        <v>7</v>
      </c>
      <c r="AF189" t="s">
        <v>1659</v>
      </c>
      <c r="AG189" t="s">
        <v>250</v>
      </c>
      <c r="AH189">
        <v>2</v>
      </c>
      <c r="AI189" s="216" t="s">
        <v>250</v>
      </c>
      <c r="AJ189" s="216" t="s">
        <v>251</v>
      </c>
      <c r="AK189" t="s">
        <v>1431</v>
      </c>
      <c r="AL189" s="216" t="s">
        <v>156</v>
      </c>
      <c r="AM189" t="s">
        <v>1609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511</v>
      </c>
      <c r="AU189" t="s">
        <v>1433</v>
      </c>
      <c r="AV189" t="s">
        <v>1610</v>
      </c>
      <c r="AX189">
        <v>2.6</v>
      </c>
      <c r="AY189" s="216" t="s">
        <v>126</v>
      </c>
      <c r="AZ189" s="216" t="s">
        <v>127</v>
      </c>
      <c r="BA189" s="216" t="s">
        <v>233</v>
      </c>
      <c r="BB189" t="s">
        <v>1628</v>
      </c>
    </row>
    <row r="190" spans="1:57" x14ac:dyDescent="0.3">
      <c r="A190" s="211">
        <v>46260</v>
      </c>
      <c r="B190" s="216" t="s">
        <v>142</v>
      </c>
      <c r="C190" s="216" t="s">
        <v>348</v>
      </c>
      <c r="D190" s="216" t="s">
        <v>57</v>
      </c>
      <c r="E190" s="216" t="s">
        <v>117</v>
      </c>
      <c r="F190" s="216" t="s">
        <v>310</v>
      </c>
      <c r="G190" s="216" t="s">
        <v>977</v>
      </c>
      <c r="H190" s="216" t="s">
        <v>1540</v>
      </c>
      <c r="I190" s="216" t="s">
        <v>407</v>
      </c>
      <c r="J190">
        <v>1</v>
      </c>
      <c r="K190">
        <v>1</v>
      </c>
      <c r="L190" s="216" t="s">
        <v>978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16"/>
      <c r="S190" s="216" t="s">
        <v>360</v>
      </c>
      <c r="T190" s="216"/>
      <c r="U190" s="216"/>
      <c r="V190" s="216" t="s">
        <v>360</v>
      </c>
      <c r="W190">
        <v>2200</v>
      </c>
      <c r="X190" s="216" t="s">
        <v>374</v>
      </c>
      <c r="Y190" s="216" t="s">
        <v>239</v>
      </c>
      <c r="Z190" t="s">
        <v>1578</v>
      </c>
      <c r="AB190" s="216" t="s">
        <v>351</v>
      </c>
      <c r="AC190" t="s">
        <v>7</v>
      </c>
      <c r="AD190" s="216" t="s">
        <v>7</v>
      </c>
      <c r="AE190" s="216" t="s">
        <v>7</v>
      </c>
      <c r="AF190" t="s">
        <v>1660</v>
      </c>
      <c r="AG190" t="s">
        <v>249</v>
      </c>
      <c r="AH190">
        <v>2</v>
      </c>
      <c r="AI190" s="216" t="s">
        <v>250</v>
      </c>
      <c r="AJ190" s="216" t="s">
        <v>251</v>
      </c>
      <c r="AK190" t="s">
        <v>1431</v>
      </c>
      <c r="AL190" s="216" t="s">
        <v>156</v>
      </c>
      <c r="AM190" t="s">
        <v>1609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514</v>
      </c>
      <c r="AU190" t="s">
        <v>1433</v>
      </c>
      <c r="AV190" t="s">
        <v>1610</v>
      </c>
      <c r="AX190">
        <v>1</v>
      </c>
      <c r="AY190" s="216" t="s">
        <v>126</v>
      </c>
      <c r="AZ190" s="216" t="s">
        <v>127</v>
      </c>
      <c r="BA190" s="216" t="s">
        <v>233</v>
      </c>
      <c r="BB190" t="s">
        <v>1601</v>
      </c>
      <c r="BE190">
        <v>1</v>
      </c>
    </row>
    <row r="191" spans="1:57" x14ac:dyDescent="0.3">
      <c r="A191" s="211">
        <v>46260</v>
      </c>
      <c r="B191" s="216" t="s">
        <v>142</v>
      </c>
      <c r="C191" s="216" t="s">
        <v>348</v>
      </c>
      <c r="D191" s="216" t="s">
        <v>57</v>
      </c>
      <c r="E191" s="216" t="s">
        <v>117</v>
      </c>
      <c r="F191" s="216" t="s">
        <v>310</v>
      </c>
      <c r="G191" s="216" t="s">
        <v>975</v>
      </c>
      <c r="H191" s="216" t="s">
        <v>1499</v>
      </c>
      <c r="I191" s="216" t="s">
        <v>404</v>
      </c>
      <c r="J191">
        <v>1</v>
      </c>
      <c r="K191">
        <v>1</v>
      </c>
      <c r="L191" s="216" t="s">
        <v>976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16"/>
      <c r="S191" s="216" t="s">
        <v>359</v>
      </c>
      <c r="T191" s="216"/>
      <c r="U191" s="216"/>
      <c r="V191" s="216" t="s">
        <v>359</v>
      </c>
      <c r="W191">
        <v>50</v>
      </c>
      <c r="X191" s="216" t="s">
        <v>374</v>
      </c>
      <c r="Y191" s="216" t="s">
        <v>239</v>
      </c>
      <c r="Z191" t="s">
        <v>1578</v>
      </c>
      <c r="AB191" s="216" t="s">
        <v>351</v>
      </c>
      <c r="AC191" t="s">
        <v>7</v>
      </c>
      <c r="AD191" s="216" t="s">
        <v>7</v>
      </c>
      <c r="AE191" s="216" t="s">
        <v>7</v>
      </c>
      <c r="AF191" t="s">
        <v>1661</v>
      </c>
      <c r="AG191" t="s">
        <v>249</v>
      </c>
      <c r="AH191">
        <v>2</v>
      </c>
      <c r="AI191" s="216" t="s">
        <v>250</v>
      </c>
      <c r="AJ191" s="216" t="s">
        <v>251</v>
      </c>
      <c r="AK191" t="s">
        <v>1431</v>
      </c>
      <c r="AL191" s="216" t="s">
        <v>156</v>
      </c>
      <c r="AM191" t="s">
        <v>1609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514</v>
      </c>
      <c r="AU191" t="s">
        <v>1433</v>
      </c>
      <c r="AV191" t="s">
        <v>1610</v>
      </c>
      <c r="AX191">
        <v>1</v>
      </c>
      <c r="AY191" s="216" t="s">
        <v>126</v>
      </c>
      <c r="AZ191" s="216" t="s">
        <v>127</v>
      </c>
      <c r="BA191" s="216" t="s">
        <v>233</v>
      </c>
      <c r="BB191" t="s">
        <v>1599</v>
      </c>
      <c r="BE191">
        <v>1</v>
      </c>
    </row>
    <row r="192" spans="1:57" x14ac:dyDescent="0.3">
      <c r="A192" s="211">
        <v>46260</v>
      </c>
      <c r="B192" s="216" t="s">
        <v>142</v>
      </c>
      <c r="C192" s="216" t="s">
        <v>348</v>
      </c>
      <c r="D192" s="216" t="s">
        <v>57</v>
      </c>
      <c r="E192" s="216" t="s">
        <v>117</v>
      </c>
      <c r="F192" s="216" t="s">
        <v>310</v>
      </c>
      <c r="G192" s="216" t="s">
        <v>981</v>
      </c>
      <c r="H192" s="216" t="s">
        <v>1631</v>
      </c>
      <c r="I192" s="216" t="s">
        <v>425</v>
      </c>
      <c r="J192">
        <v>1</v>
      </c>
      <c r="K192">
        <v>1</v>
      </c>
      <c r="L192" s="216" t="s">
        <v>982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16"/>
      <c r="S192" s="216" t="s">
        <v>360</v>
      </c>
      <c r="T192" s="216" t="s">
        <v>1639</v>
      </c>
      <c r="U192" s="216" t="s">
        <v>1640</v>
      </c>
      <c r="V192" s="216" t="s">
        <v>360</v>
      </c>
      <c r="W192">
        <v>2200</v>
      </c>
      <c r="X192" s="216" t="s">
        <v>374</v>
      </c>
      <c r="Y192" s="216" t="s">
        <v>239</v>
      </c>
      <c r="Z192" t="s">
        <v>1578</v>
      </c>
      <c r="AB192" s="216" t="s">
        <v>351</v>
      </c>
      <c r="AC192" t="s">
        <v>7</v>
      </c>
      <c r="AD192" s="216" t="s">
        <v>7</v>
      </c>
      <c r="AE192" s="216" t="s">
        <v>7</v>
      </c>
      <c r="AF192" t="s">
        <v>1662</v>
      </c>
      <c r="AG192" t="s">
        <v>249</v>
      </c>
      <c r="AH192">
        <v>2</v>
      </c>
      <c r="AI192" s="216" t="s">
        <v>250</v>
      </c>
      <c r="AJ192" s="216" t="s">
        <v>251</v>
      </c>
      <c r="AK192" t="s">
        <v>1431</v>
      </c>
      <c r="AL192" s="216" t="s">
        <v>156</v>
      </c>
      <c r="AM192" t="s">
        <v>1609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514</v>
      </c>
      <c r="AU192" t="s">
        <v>1433</v>
      </c>
      <c r="AV192" t="s">
        <v>1610</v>
      </c>
      <c r="AX192">
        <v>1</v>
      </c>
      <c r="AY192" s="216" t="s">
        <v>126</v>
      </c>
      <c r="AZ192" s="216" t="s">
        <v>127</v>
      </c>
      <c r="BA192" s="216" t="s">
        <v>233</v>
      </c>
      <c r="BB192" t="s">
        <v>1601</v>
      </c>
      <c r="BE192">
        <v>1</v>
      </c>
    </row>
    <row r="193" spans="1:57" x14ac:dyDescent="0.3">
      <c r="A193" s="211">
        <v>46260</v>
      </c>
      <c r="B193" s="216" t="s">
        <v>142</v>
      </c>
      <c r="C193" s="216" t="s">
        <v>348</v>
      </c>
      <c r="D193" s="216" t="s">
        <v>57</v>
      </c>
      <c r="E193" s="216" t="s">
        <v>117</v>
      </c>
      <c r="F193" s="216" t="s">
        <v>310</v>
      </c>
      <c r="G193" s="216" t="s">
        <v>981</v>
      </c>
      <c r="H193" s="216" t="s">
        <v>1631</v>
      </c>
      <c r="I193" s="216" t="s">
        <v>425</v>
      </c>
      <c r="J193">
        <v>5</v>
      </c>
      <c r="K193">
        <v>5</v>
      </c>
      <c r="L193" s="216" t="s">
        <v>983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16"/>
      <c r="S193" s="216" t="s">
        <v>360</v>
      </c>
      <c r="T193" s="216"/>
      <c r="U193" s="216" t="s">
        <v>1642</v>
      </c>
      <c r="V193" s="216" t="s">
        <v>360</v>
      </c>
      <c r="W193">
        <v>2200</v>
      </c>
      <c r="X193" s="216" t="s">
        <v>374</v>
      </c>
      <c r="Y193" s="216" t="s">
        <v>239</v>
      </c>
      <c r="Z193" t="s">
        <v>1578</v>
      </c>
      <c r="AB193" s="216" t="s">
        <v>351</v>
      </c>
      <c r="AC193" t="s">
        <v>7</v>
      </c>
      <c r="AD193" s="216" t="s">
        <v>7</v>
      </c>
      <c r="AE193" s="216" t="s">
        <v>7</v>
      </c>
      <c r="AF193" t="s">
        <v>1664</v>
      </c>
      <c r="AG193" t="s">
        <v>249</v>
      </c>
      <c r="AH193">
        <v>2</v>
      </c>
      <c r="AI193" s="216" t="s">
        <v>250</v>
      </c>
      <c r="AJ193" s="216" t="s">
        <v>251</v>
      </c>
      <c r="AK193" t="s">
        <v>1431</v>
      </c>
      <c r="AL193" s="216" t="s">
        <v>156</v>
      </c>
      <c r="AM193" t="s">
        <v>1609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514</v>
      </c>
      <c r="AU193" t="s">
        <v>1433</v>
      </c>
      <c r="AV193" t="s">
        <v>1610</v>
      </c>
      <c r="AX193">
        <v>1</v>
      </c>
      <c r="AY193" s="216" t="s">
        <v>126</v>
      </c>
      <c r="AZ193" s="216" t="s">
        <v>127</v>
      </c>
      <c r="BA193" s="216" t="s">
        <v>233</v>
      </c>
      <c r="BB193" t="s">
        <v>1601</v>
      </c>
    </row>
    <row r="194" spans="1:57" x14ac:dyDescent="0.3">
      <c r="A194" s="211">
        <v>46260</v>
      </c>
      <c r="B194" s="216" t="s">
        <v>142</v>
      </c>
      <c r="C194" s="216" t="s">
        <v>348</v>
      </c>
      <c r="D194" s="216" t="s">
        <v>57</v>
      </c>
      <c r="E194" s="216" t="s">
        <v>117</v>
      </c>
      <c r="F194" s="216" t="s">
        <v>310</v>
      </c>
      <c r="G194" s="216" t="s">
        <v>981</v>
      </c>
      <c r="H194" s="216" t="s">
        <v>1631</v>
      </c>
      <c r="I194" s="216" t="s">
        <v>425</v>
      </c>
      <c r="J194">
        <v>3</v>
      </c>
      <c r="K194">
        <v>3</v>
      </c>
      <c r="L194" s="216" t="s">
        <v>983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16"/>
      <c r="S194" s="216" t="s">
        <v>360</v>
      </c>
      <c r="T194" s="216"/>
      <c r="U194" s="216" t="s">
        <v>1643</v>
      </c>
      <c r="V194" s="216" t="s">
        <v>360</v>
      </c>
      <c r="W194">
        <v>2200</v>
      </c>
      <c r="X194" s="216" t="s">
        <v>374</v>
      </c>
      <c r="Y194" s="216" t="s">
        <v>239</v>
      </c>
      <c r="Z194" t="s">
        <v>1578</v>
      </c>
      <c r="AB194" s="216" t="s">
        <v>351</v>
      </c>
      <c r="AC194" t="s">
        <v>7</v>
      </c>
      <c r="AD194" s="216" t="s">
        <v>7</v>
      </c>
      <c r="AE194" s="216" t="s">
        <v>7</v>
      </c>
      <c r="AF194" t="s">
        <v>1664</v>
      </c>
      <c r="AG194" t="s">
        <v>250</v>
      </c>
      <c r="AH194">
        <v>2</v>
      </c>
      <c r="AI194" s="216" t="s">
        <v>250</v>
      </c>
      <c r="AJ194" s="216" t="s">
        <v>251</v>
      </c>
      <c r="AK194" t="s">
        <v>1431</v>
      </c>
      <c r="AL194" s="216" t="s">
        <v>156</v>
      </c>
      <c r="AM194" t="s">
        <v>1609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511</v>
      </c>
      <c r="AU194" t="s">
        <v>1433</v>
      </c>
      <c r="AV194" t="s">
        <v>1610</v>
      </c>
      <c r="AX194">
        <v>1</v>
      </c>
      <c r="AY194" s="216" t="s">
        <v>126</v>
      </c>
      <c r="AZ194" s="216" t="s">
        <v>127</v>
      </c>
      <c r="BA194" s="216" t="s">
        <v>233</v>
      </c>
      <c r="BB194" t="s">
        <v>1601</v>
      </c>
    </row>
    <row r="195" spans="1:57" x14ac:dyDescent="0.3">
      <c r="A195" s="211">
        <v>46260</v>
      </c>
      <c r="B195" s="216" t="s">
        <v>142</v>
      </c>
      <c r="C195" s="216" t="s">
        <v>348</v>
      </c>
      <c r="D195" s="216" t="s">
        <v>57</v>
      </c>
      <c r="E195" s="216" t="s">
        <v>117</v>
      </c>
      <c r="F195" s="216" t="s">
        <v>310</v>
      </c>
      <c r="G195" s="216" t="s">
        <v>981</v>
      </c>
      <c r="H195" s="216" t="s">
        <v>1631</v>
      </c>
      <c r="I195" s="216" t="s">
        <v>425</v>
      </c>
      <c r="J195">
        <v>4</v>
      </c>
      <c r="K195">
        <v>4</v>
      </c>
      <c r="L195" s="216" t="s">
        <v>983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16"/>
      <c r="S195" s="216" t="s">
        <v>360</v>
      </c>
      <c r="T195" s="216"/>
      <c r="U195" s="216" t="s">
        <v>1644</v>
      </c>
      <c r="V195" s="216" t="s">
        <v>360</v>
      </c>
      <c r="W195">
        <v>2200</v>
      </c>
      <c r="X195" s="216" t="s">
        <v>374</v>
      </c>
      <c r="Y195" s="216" t="s">
        <v>239</v>
      </c>
      <c r="Z195" t="s">
        <v>1578</v>
      </c>
      <c r="AB195" s="216" t="s">
        <v>351</v>
      </c>
      <c r="AC195" t="s">
        <v>7</v>
      </c>
      <c r="AD195" s="216" t="s">
        <v>7</v>
      </c>
      <c r="AE195" s="216" t="s">
        <v>7</v>
      </c>
      <c r="AF195" t="s">
        <v>1664</v>
      </c>
      <c r="AG195" t="s">
        <v>250</v>
      </c>
      <c r="AH195">
        <v>2</v>
      </c>
      <c r="AI195" s="216" t="s">
        <v>250</v>
      </c>
      <c r="AJ195" s="216" t="s">
        <v>251</v>
      </c>
      <c r="AK195" t="s">
        <v>1431</v>
      </c>
      <c r="AL195" s="216" t="s">
        <v>156</v>
      </c>
      <c r="AM195" t="s">
        <v>1609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511</v>
      </c>
      <c r="AU195" t="s">
        <v>1433</v>
      </c>
      <c r="AV195" t="s">
        <v>1610</v>
      </c>
      <c r="AX195">
        <v>1</v>
      </c>
      <c r="AY195" s="216" t="s">
        <v>126</v>
      </c>
      <c r="AZ195" s="216" t="s">
        <v>127</v>
      </c>
      <c r="BA195" s="216" t="s">
        <v>233</v>
      </c>
      <c r="BB195" t="s">
        <v>1601</v>
      </c>
    </row>
    <row r="196" spans="1:57" x14ac:dyDescent="0.3">
      <c r="A196" s="211">
        <v>46260</v>
      </c>
      <c r="B196" s="216" t="s">
        <v>142</v>
      </c>
      <c r="C196" s="216" t="s">
        <v>348</v>
      </c>
      <c r="D196" s="216" t="s">
        <v>57</v>
      </c>
      <c r="E196" s="216" t="s">
        <v>117</v>
      </c>
      <c r="F196" s="216" t="s">
        <v>310</v>
      </c>
      <c r="G196" s="216" t="s">
        <v>981</v>
      </c>
      <c r="H196" s="216" t="s">
        <v>1631</v>
      </c>
      <c r="I196" s="216" t="s">
        <v>425</v>
      </c>
      <c r="J196">
        <v>1</v>
      </c>
      <c r="K196">
        <v>1</v>
      </c>
      <c r="L196" s="216" t="s">
        <v>983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16"/>
      <c r="S196" s="216" t="s">
        <v>360</v>
      </c>
      <c r="T196" s="216"/>
      <c r="U196" s="216" t="s">
        <v>1641</v>
      </c>
      <c r="V196" s="216" t="s">
        <v>360</v>
      </c>
      <c r="W196">
        <v>2200</v>
      </c>
      <c r="X196" s="216" t="s">
        <v>374</v>
      </c>
      <c r="Y196" s="216" t="s">
        <v>239</v>
      </c>
      <c r="Z196" t="s">
        <v>1578</v>
      </c>
      <c r="AB196" s="216" t="s">
        <v>351</v>
      </c>
      <c r="AC196" t="s">
        <v>7</v>
      </c>
      <c r="AD196" s="216" t="s">
        <v>7</v>
      </c>
      <c r="AE196" s="216" t="s">
        <v>7</v>
      </c>
      <c r="AF196" t="s">
        <v>1664</v>
      </c>
      <c r="AG196" t="s">
        <v>250</v>
      </c>
      <c r="AH196">
        <v>2</v>
      </c>
      <c r="AI196" s="216" t="s">
        <v>250</v>
      </c>
      <c r="AJ196" s="216" t="s">
        <v>251</v>
      </c>
      <c r="AK196" t="s">
        <v>1431</v>
      </c>
      <c r="AL196" s="216" t="s">
        <v>156</v>
      </c>
      <c r="AM196" t="s">
        <v>1609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511</v>
      </c>
      <c r="AU196" t="s">
        <v>1433</v>
      </c>
      <c r="AV196" t="s">
        <v>1610</v>
      </c>
      <c r="AX196">
        <v>1</v>
      </c>
      <c r="AY196" s="216" t="s">
        <v>126</v>
      </c>
      <c r="AZ196" s="216" t="s">
        <v>127</v>
      </c>
      <c r="BA196" s="216" t="s">
        <v>233</v>
      </c>
      <c r="BB196" t="s">
        <v>1601</v>
      </c>
    </row>
    <row r="197" spans="1:57" x14ac:dyDescent="0.3">
      <c r="A197" s="211">
        <v>46260</v>
      </c>
      <c r="B197" s="216" t="s">
        <v>142</v>
      </c>
      <c r="C197" s="216" t="s">
        <v>348</v>
      </c>
      <c r="D197" s="216" t="s">
        <v>57</v>
      </c>
      <c r="E197" s="216" t="s">
        <v>117</v>
      </c>
      <c r="F197" s="216" t="s">
        <v>310</v>
      </c>
      <c r="G197" s="216" t="s">
        <v>981</v>
      </c>
      <c r="H197" s="216" t="s">
        <v>1631</v>
      </c>
      <c r="I197" s="216" t="s">
        <v>425</v>
      </c>
      <c r="J197">
        <v>32</v>
      </c>
      <c r="K197">
        <v>32</v>
      </c>
      <c r="L197" s="216" t="s">
        <v>983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16"/>
      <c r="S197" s="216" t="s">
        <v>360</v>
      </c>
      <c r="T197" s="216"/>
      <c r="U197" s="216" t="s">
        <v>1645</v>
      </c>
      <c r="V197" s="216" t="s">
        <v>360</v>
      </c>
      <c r="W197">
        <v>2200</v>
      </c>
      <c r="X197" s="216" t="s">
        <v>374</v>
      </c>
      <c r="Y197" s="216" t="s">
        <v>239</v>
      </c>
      <c r="Z197" t="s">
        <v>1578</v>
      </c>
      <c r="AB197" s="216" t="s">
        <v>351</v>
      </c>
      <c r="AC197" t="s">
        <v>7</v>
      </c>
      <c r="AD197" s="216" t="s">
        <v>7</v>
      </c>
      <c r="AE197" s="216" t="s">
        <v>7</v>
      </c>
      <c r="AF197" t="s">
        <v>1664</v>
      </c>
      <c r="AG197" t="s">
        <v>250</v>
      </c>
      <c r="AH197">
        <v>2</v>
      </c>
      <c r="AI197" s="216" t="s">
        <v>250</v>
      </c>
      <c r="AJ197" s="216" t="s">
        <v>251</v>
      </c>
      <c r="AK197" t="s">
        <v>1431</v>
      </c>
      <c r="AL197" s="216" t="s">
        <v>156</v>
      </c>
      <c r="AM197" t="s">
        <v>1609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511</v>
      </c>
      <c r="AU197" t="s">
        <v>1433</v>
      </c>
      <c r="AV197" t="s">
        <v>1610</v>
      </c>
      <c r="AX197">
        <v>3.2</v>
      </c>
      <c r="AY197" s="216" t="s">
        <v>126</v>
      </c>
      <c r="AZ197" s="216" t="s">
        <v>127</v>
      </c>
      <c r="BA197" s="216" t="s">
        <v>233</v>
      </c>
      <c r="BB197" t="s">
        <v>1601</v>
      </c>
    </row>
    <row r="198" spans="1:57" x14ac:dyDescent="0.3">
      <c r="A198" s="211">
        <v>46260</v>
      </c>
      <c r="B198" s="216" t="s">
        <v>142</v>
      </c>
      <c r="C198" s="216" t="s">
        <v>348</v>
      </c>
      <c r="D198" s="216" t="s">
        <v>57</v>
      </c>
      <c r="E198" s="216" t="s">
        <v>117</v>
      </c>
      <c r="F198" s="216" t="s">
        <v>310</v>
      </c>
      <c r="G198" s="216" t="s">
        <v>981</v>
      </c>
      <c r="H198" s="216" t="s">
        <v>1631</v>
      </c>
      <c r="I198" s="216" t="s">
        <v>425</v>
      </c>
      <c r="J198">
        <v>50</v>
      </c>
      <c r="K198">
        <v>50</v>
      </c>
      <c r="L198" s="216" t="s">
        <v>984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16"/>
      <c r="S198" s="216" t="s">
        <v>360</v>
      </c>
      <c r="T198" s="216"/>
      <c r="U198" s="216" t="s">
        <v>1646</v>
      </c>
      <c r="V198" s="216" t="s">
        <v>360</v>
      </c>
      <c r="W198">
        <v>2200</v>
      </c>
      <c r="X198" s="216" t="s">
        <v>374</v>
      </c>
      <c r="Y198" s="216" t="s">
        <v>239</v>
      </c>
      <c r="Z198" t="s">
        <v>1578</v>
      </c>
      <c r="AB198" s="216" t="s">
        <v>351</v>
      </c>
      <c r="AC198" t="s">
        <v>7</v>
      </c>
      <c r="AD198" s="216" t="s">
        <v>7</v>
      </c>
      <c r="AE198" s="216" t="s">
        <v>7</v>
      </c>
      <c r="AF198" t="s">
        <v>1663</v>
      </c>
      <c r="AG198" t="s">
        <v>249</v>
      </c>
      <c r="AH198">
        <v>2</v>
      </c>
      <c r="AI198" s="216" t="s">
        <v>250</v>
      </c>
      <c r="AJ198" s="216" t="s">
        <v>251</v>
      </c>
      <c r="AK198" t="s">
        <v>1431</v>
      </c>
      <c r="AL198" s="216" t="s">
        <v>156</v>
      </c>
      <c r="AM198" t="s">
        <v>1609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514</v>
      </c>
      <c r="AU198" t="s">
        <v>1433</v>
      </c>
      <c r="AV198" t="s">
        <v>1610</v>
      </c>
      <c r="AX198">
        <v>5</v>
      </c>
      <c r="AY198" s="216" t="s">
        <v>126</v>
      </c>
      <c r="AZ198" s="216" t="s">
        <v>127</v>
      </c>
      <c r="BA198" s="216" t="s">
        <v>233</v>
      </c>
      <c r="BB198" t="s">
        <v>1601</v>
      </c>
      <c r="BE198">
        <v>1</v>
      </c>
    </row>
    <row r="199" spans="1:57" x14ac:dyDescent="0.3">
      <c r="A199" s="211">
        <v>46260</v>
      </c>
      <c r="B199" s="216" t="s">
        <v>142</v>
      </c>
      <c r="C199" s="216" t="s">
        <v>348</v>
      </c>
      <c r="D199" s="216" t="s">
        <v>57</v>
      </c>
      <c r="E199" s="216" t="s">
        <v>117</v>
      </c>
      <c r="F199" s="216" t="s">
        <v>310</v>
      </c>
      <c r="G199" s="216" t="s">
        <v>987</v>
      </c>
      <c r="H199" s="216" t="s">
        <v>1499</v>
      </c>
      <c r="I199" s="216" t="s">
        <v>404</v>
      </c>
      <c r="J199">
        <v>1</v>
      </c>
      <c r="K199">
        <v>1</v>
      </c>
      <c r="L199" s="216" t="s">
        <v>988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16"/>
      <c r="S199" s="216" t="s">
        <v>359</v>
      </c>
      <c r="T199" s="216"/>
      <c r="U199" s="216" t="s">
        <v>1650</v>
      </c>
      <c r="V199" s="216" t="s">
        <v>359</v>
      </c>
      <c r="W199">
        <v>50</v>
      </c>
      <c r="X199" s="216" t="s">
        <v>374</v>
      </c>
      <c r="Y199" s="216" t="s">
        <v>239</v>
      </c>
      <c r="Z199" t="s">
        <v>1578</v>
      </c>
      <c r="AB199" s="216" t="s">
        <v>351</v>
      </c>
      <c r="AC199" t="s">
        <v>7</v>
      </c>
      <c r="AD199" s="216" t="s">
        <v>7</v>
      </c>
      <c r="AE199" s="216" t="s">
        <v>7</v>
      </c>
      <c r="AF199" t="s">
        <v>1665</v>
      </c>
      <c r="AG199" t="s">
        <v>249</v>
      </c>
      <c r="AH199">
        <v>2</v>
      </c>
      <c r="AI199" s="216" t="s">
        <v>250</v>
      </c>
      <c r="AJ199" s="216" t="s">
        <v>251</v>
      </c>
      <c r="AK199" t="s">
        <v>1431</v>
      </c>
      <c r="AL199" s="216" t="s">
        <v>156</v>
      </c>
      <c r="AM199" t="s">
        <v>1609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514</v>
      </c>
      <c r="AU199" t="s">
        <v>1433</v>
      </c>
      <c r="AV199" t="s">
        <v>1610</v>
      </c>
      <c r="AX199">
        <v>1</v>
      </c>
      <c r="AY199" s="216" t="s">
        <v>126</v>
      </c>
      <c r="AZ199" s="216" t="s">
        <v>127</v>
      </c>
      <c r="BA199" s="216" t="s">
        <v>233</v>
      </c>
      <c r="BB199" t="s">
        <v>1599</v>
      </c>
      <c r="BE199">
        <v>1</v>
      </c>
    </row>
    <row r="200" spans="1:57" x14ac:dyDescent="0.3">
      <c r="A200" s="211">
        <v>46260</v>
      </c>
      <c r="B200" s="216" t="s">
        <v>142</v>
      </c>
      <c r="C200" s="216" t="s">
        <v>348</v>
      </c>
      <c r="D200" s="216" t="s">
        <v>57</v>
      </c>
      <c r="E200" s="216" t="s">
        <v>117</v>
      </c>
      <c r="F200" s="216" t="s">
        <v>310</v>
      </c>
      <c r="G200" s="216" t="s">
        <v>985</v>
      </c>
      <c r="H200" s="216" t="s">
        <v>1499</v>
      </c>
      <c r="I200" s="216" t="s">
        <v>404</v>
      </c>
      <c r="J200">
        <v>1</v>
      </c>
      <c r="K200">
        <v>1</v>
      </c>
      <c r="L200" s="216" t="s">
        <v>986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16"/>
      <c r="S200" s="216" t="s">
        <v>359</v>
      </c>
      <c r="T200" s="216" t="s">
        <v>1647</v>
      </c>
      <c r="U200" s="216" t="s">
        <v>1648</v>
      </c>
      <c r="V200" s="216" t="s">
        <v>359</v>
      </c>
      <c r="W200">
        <v>50</v>
      </c>
      <c r="X200" s="216" t="s">
        <v>374</v>
      </c>
      <c r="Y200" s="216" t="s">
        <v>239</v>
      </c>
      <c r="Z200" t="s">
        <v>1578</v>
      </c>
      <c r="AB200" s="216" t="s">
        <v>351</v>
      </c>
      <c r="AC200" t="s">
        <v>7</v>
      </c>
      <c r="AD200" s="216" t="s">
        <v>7</v>
      </c>
      <c r="AE200" s="216" t="s">
        <v>7</v>
      </c>
      <c r="AF200" t="s">
        <v>1667</v>
      </c>
      <c r="AG200" t="s">
        <v>249</v>
      </c>
      <c r="AH200">
        <v>2</v>
      </c>
      <c r="AI200" s="216" t="s">
        <v>250</v>
      </c>
      <c r="AJ200" s="216" t="s">
        <v>251</v>
      </c>
      <c r="AK200" t="s">
        <v>1431</v>
      </c>
      <c r="AL200" s="216" t="s">
        <v>156</v>
      </c>
      <c r="AM200" t="s">
        <v>1609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514</v>
      </c>
      <c r="AU200" t="s">
        <v>1433</v>
      </c>
      <c r="AV200" t="s">
        <v>1610</v>
      </c>
      <c r="AX200">
        <v>1</v>
      </c>
      <c r="AY200" s="216" t="s">
        <v>126</v>
      </c>
      <c r="AZ200" s="216" t="s">
        <v>127</v>
      </c>
      <c r="BA200" s="216" t="s">
        <v>233</v>
      </c>
      <c r="BB200" t="s">
        <v>1599</v>
      </c>
      <c r="BE200">
        <v>1</v>
      </c>
    </row>
    <row r="201" spans="1:57" x14ac:dyDescent="0.3">
      <c r="A201" s="211">
        <v>46260</v>
      </c>
      <c r="B201" s="216" t="s">
        <v>142</v>
      </c>
      <c r="C201" s="216" t="s">
        <v>348</v>
      </c>
      <c r="D201" s="216" t="s">
        <v>57</v>
      </c>
      <c r="E201" s="216" t="s">
        <v>117</v>
      </c>
      <c r="F201" s="216" t="s">
        <v>310</v>
      </c>
      <c r="G201" s="216" t="s">
        <v>1180</v>
      </c>
      <c r="H201" s="216" t="s">
        <v>1590</v>
      </c>
      <c r="I201" s="216" t="s">
        <v>404</v>
      </c>
      <c r="J201">
        <v>1</v>
      </c>
      <c r="K201">
        <v>1</v>
      </c>
      <c r="L201" s="216" t="s">
        <v>1181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16"/>
      <c r="S201" s="216" t="s">
        <v>361</v>
      </c>
      <c r="T201" s="216"/>
      <c r="U201" s="216" t="s">
        <v>1591</v>
      </c>
      <c r="V201" s="216" t="s">
        <v>361</v>
      </c>
      <c r="W201">
        <v>109</v>
      </c>
      <c r="X201" s="216" t="s">
        <v>374</v>
      </c>
      <c r="Y201" s="216" t="s">
        <v>239</v>
      </c>
      <c r="Z201" t="s">
        <v>1578</v>
      </c>
      <c r="AB201" s="216" t="s">
        <v>351</v>
      </c>
      <c r="AC201" t="s">
        <v>7</v>
      </c>
      <c r="AD201" s="216" t="s">
        <v>7</v>
      </c>
      <c r="AE201" s="216" t="s">
        <v>7</v>
      </c>
      <c r="AF201" t="s">
        <v>1670</v>
      </c>
      <c r="AG201" t="s">
        <v>249</v>
      </c>
      <c r="AH201">
        <v>2</v>
      </c>
      <c r="AI201" s="216" t="s">
        <v>250</v>
      </c>
      <c r="AJ201" s="216" t="s">
        <v>251</v>
      </c>
      <c r="AK201" t="s">
        <v>1431</v>
      </c>
      <c r="AL201" s="216" t="s">
        <v>156</v>
      </c>
      <c r="AM201" t="s">
        <v>1609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514</v>
      </c>
      <c r="AU201" t="s">
        <v>1433</v>
      </c>
      <c r="AV201" t="s">
        <v>1610</v>
      </c>
      <c r="AX201">
        <v>1</v>
      </c>
      <c r="AY201" s="216" t="s">
        <v>126</v>
      </c>
      <c r="AZ201" s="216" t="s">
        <v>127</v>
      </c>
      <c r="BA201" s="216" t="s">
        <v>233</v>
      </c>
      <c r="BB201" t="s">
        <v>1582</v>
      </c>
      <c r="BE201">
        <v>1</v>
      </c>
    </row>
    <row r="202" spans="1:57" x14ac:dyDescent="0.3">
      <c r="A202" s="211">
        <v>46260</v>
      </c>
      <c r="B202" s="216" t="s">
        <v>142</v>
      </c>
      <c r="C202" s="216" t="s">
        <v>348</v>
      </c>
      <c r="D202" s="216" t="s">
        <v>281</v>
      </c>
      <c r="E202" s="216" t="s">
        <v>85</v>
      </c>
      <c r="F202" s="216" t="s">
        <v>310</v>
      </c>
      <c r="G202" s="216" t="s">
        <v>969</v>
      </c>
      <c r="H202" s="216" t="s">
        <v>1505</v>
      </c>
      <c r="I202" s="216" t="s">
        <v>406</v>
      </c>
      <c r="J202">
        <v>12</v>
      </c>
      <c r="K202">
        <v>12</v>
      </c>
      <c r="L202" s="216" t="s">
        <v>970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16"/>
      <c r="S202" s="216" t="s">
        <v>362</v>
      </c>
      <c r="T202" s="216"/>
      <c r="U202" s="216" t="s">
        <v>1621</v>
      </c>
      <c r="V202" s="216" t="s">
        <v>362</v>
      </c>
      <c r="W202">
        <v>101</v>
      </c>
      <c r="X202" s="216" t="s">
        <v>374</v>
      </c>
      <c r="Y202" s="216" t="s">
        <v>239</v>
      </c>
      <c r="Z202" t="s">
        <v>1578</v>
      </c>
      <c r="AB202" s="216" t="s">
        <v>351</v>
      </c>
      <c r="AC202" t="s">
        <v>7</v>
      </c>
      <c r="AD202" s="216" t="s">
        <v>7</v>
      </c>
      <c r="AE202" s="216" t="s">
        <v>7</v>
      </c>
      <c r="AF202" t="s">
        <v>1672</v>
      </c>
      <c r="AG202" t="s">
        <v>249</v>
      </c>
      <c r="AH202">
        <v>2</v>
      </c>
      <c r="AI202" s="216" t="s">
        <v>250</v>
      </c>
      <c r="AJ202" s="216" t="s">
        <v>248</v>
      </c>
      <c r="AK202" t="s">
        <v>1431</v>
      </c>
      <c r="AL202" s="216" t="s">
        <v>156</v>
      </c>
      <c r="AM202" t="s">
        <v>1673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1493</v>
      </c>
      <c r="AV202" t="s">
        <v>1674</v>
      </c>
      <c r="AW202">
        <v>1</v>
      </c>
      <c r="AX202">
        <v>12</v>
      </c>
      <c r="AY202" s="216" t="s">
        <v>124</v>
      </c>
      <c r="AZ202" s="216" t="s">
        <v>122</v>
      </c>
      <c r="BA202" s="216" t="s">
        <v>231</v>
      </c>
      <c r="BB202" t="s">
        <v>1611</v>
      </c>
      <c r="BE202">
        <v>1.2</v>
      </c>
    </row>
    <row r="203" spans="1:57" x14ac:dyDescent="0.3">
      <c r="A203" s="211">
        <v>46260</v>
      </c>
      <c r="B203" s="216" t="s">
        <v>142</v>
      </c>
      <c r="C203" s="216" t="s">
        <v>348</v>
      </c>
      <c r="D203" s="216" t="s">
        <v>42</v>
      </c>
      <c r="E203" s="216" t="s">
        <v>68</v>
      </c>
      <c r="F203" s="216" t="s">
        <v>310</v>
      </c>
      <c r="G203" s="216" t="s">
        <v>991</v>
      </c>
      <c r="H203" s="216" t="s">
        <v>1675</v>
      </c>
      <c r="I203" s="216" t="s">
        <v>761</v>
      </c>
      <c r="J203">
        <v>3</v>
      </c>
      <c r="K203">
        <v>3</v>
      </c>
      <c r="L203" s="216" t="s">
        <v>992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16"/>
      <c r="S203" s="216" t="s">
        <v>361</v>
      </c>
      <c r="T203" s="216"/>
      <c r="U203" s="216"/>
      <c r="V203" s="216" t="s">
        <v>361</v>
      </c>
      <c r="W203">
        <v>109</v>
      </c>
      <c r="X203" s="216" t="s">
        <v>374</v>
      </c>
      <c r="Y203" s="216" t="s">
        <v>239</v>
      </c>
      <c r="Z203" t="s">
        <v>1578</v>
      </c>
      <c r="AB203" s="216" t="s">
        <v>351</v>
      </c>
      <c r="AC203" t="s">
        <v>7</v>
      </c>
      <c r="AD203" s="216" t="s">
        <v>7</v>
      </c>
      <c r="AE203" s="216" t="s">
        <v>7</v>
      </c>
      <c r="AF203" t="s">
        <v>1676</v>
      </c>
      <c r="AG203" t="s">
        <v>249</v>
      </c>
      <c r="AH203">
        <v>0</v>
      </c>
      <c r="AI203" s="216" t="s">
        <v>249</v>
      </c>
      <c r="AJ203" s="216" t="s">
        <v>7</v>
      </c>
      <c r="AK203" t="s">
        <v>1431</v>
      </c>
      <c r="AL203" s="216" t="s">
        <v>156</v>
      </c>
      <c r="AM203" t="s">
        <v>1677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512</v>
      </c>
      <c r="AU203" t="s">
        <v>1433</v>
      </c>
      <c r="AV203" t="s">
        <v>1678</v>
      </c>
      <c r="AY203" s="216" t="s">
        <v>7</v>
      </c>
      <c r="AZ203" s="216" t="s">
        <v>67</v>
      </c>
      <c r="BA203" s="216" t="s">
        <v>7</v>
      </c>
      <c r="BB203" t="s">
        <v>1582</v>
      </c>
      <c r="BE203">
        <v>0</v>
      </c>
    </row>
    <row r="204" spans="1:57" x14ac:dyDescent="0.3">
      <c r="A204" s="211">
        <v>46260</v>
      </c>
      <c r="B204" s="216" t="s">
        <v>142</v>
      </c>
      <c r="C204" s="216" t="s">
        <v>348</v>
      </c>
      <c r="D204" s="216" t="s">
        <v>42</v>
      </c>
      <c r="E204" s="216" t="s">
        <v>68</v>
      </c>
      <c r="F204" s="216" t="s">
        <v>310</v>
      </c>
      <c r="G204" s="216" t="s">
        <v>991</v>
      </c>
      <c r="H204" s="216" t="s">
        <v>1675</v>
      </c>
      <c r="I204" s="216" t="s">
        <v>761</v>
      </c>
      <c r="J204">
        <v>7</v>
      </c>
      <c r="K204">
        <v>7</v>
      </c>
      <c r="L204" s="216" t="s">
        <v>993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16"/>
      <c r="S204" s="216" t="s">
        <v>361</v>
      </c>
      <c r="T204" s="216"/>
      <c r="U204" s="216"/>
      <c r="V204" s="216" t="s">
        <v>361</v>
      </c>
      <c r="W204">
        <v>109</v>
      </c>
      <c r="X204" s="216" t="s">
        <v>374</v>
      </c>
      <c r="Y204" s="216" t="s">
        <v>239</v>
      </c>
      <c r="Z204" t="s">
        <v>1578</v>
      </c>
      <c r="AB204" s="216" t="s">
        <v>351</v>
      </c>
      <c r="AC204" t="s">
        <v>7</v>
      </c>
      <c r="AD204" s="216" t="s">
        <v>7</v>
      </c>
      <c r="AE204" s="216" t="s">
        <v>7</v>
      </c>
      <c r="AF204" t="s">
        <v>1679</v>
      </c>
      <c r="AG204" t="s">
        <v>249</v>
      </c>
      <c r="AH204">
        <v>0</v>
      </c>
      <c r="AI204" s="216" t="s">
        <v>249</v>
      </c>
      <c r="AJ204" s="216" t="s">
        <v>7</v>
      </c>
      <c r="AK204" t="s">
        <v>1431</v>
      </c>
      <c r="AL204" s="216" t="s">
        <v>156</v>
      </c>
      <c r="AM204" t="s">
        <v>1677</v>
      </c>
      <c r="AO204">
        <v>46282</v>
      </c>
      <c r="AP204">
        <v>0.43263888888888891</v>
      </c>
      <c r="AQ204">
        <v>46287</v>
      </c>
      <c r="AR204">
        <v>0.34375</v>
      </c>
      <c r="AS204" t="s">
        <v>512</v>
      </c>
      <c r="AU204" t="s">
        <v>1433</v>
      </c>
      <c r="AV204" t="s">
        <v>1678</v>
      </c>
      <c r="AY204" s="216" t="s">
        <v>7</v>
      </c>
      <c r="AZ204" s="216" t="s">
        <v>67</v>
      </c>
      <c r="BA204" s="216" t="s">
        <v>7</v>
      </c>
      <c r="BB204" t="s">
        <v>1582</v>
      </c>
    </row>
    <row r="205" spans="1:57" x14ac:dyDescent="0.3">
      <c r="A205" s="211">
        <v>46260</v>
      </c>
      <c r="B205" s="216" t="s">
        <v>142</v>
      </c>
      <c r="C205" s="216" t="s">
        <v>348</v>
      </c>
      <c r="D205" s="216" t="s">
        <v>42</v>
      </c>
      <c r="E205" s="216" t="s">
        <v>68</v>
      </c>
      <c r="F205" s="216" t="s">
        <v>310</v>
      </c>
      <c r="G205" s="216" t="s">
        <v>994</v>
      </c>
      <c r="H205" s="216" t="s">
        <v>1462</v>
      </c>
      <c r="I205" s="216" t="s">
        <v>754</v>
      </c>
      <c r="J205">
        <v>25</v>
      </c>
      <c r="K205">
        <v>25</v>
      </c>
      <c r="L205" s="216" t="s">
        <v>995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16"/>
      <c r="S205" s="216" t="s">
        <v>361</v>
      </c>
      <c r="T205" s="216"/>
      <c r="U205" s="216"/>
      <c r="V205" s="216" t="s">
        <v>361</v>
      </c>
      <c r="W205">
        <v>109</v>
      </c>
      <c r="X205" s="216" t="s">
        <v>374</v>
      </c>
      <c r="Y205" s="216" t="s">
        <v>239</v>
      </c>
      <c r="Z205" t="s">
        <v>1578</v>
      </c>
      <c r="AB205" s="216" t="s">
        <v>351</v>
      </c>
      <c r="AC205" t="s">
        <v>7</v>
      </c>
      <c r="AD205" s="216" t="s">
        <v>7</v>
      </c>
      <c r="AE205" s="216" t="s">
        <v>7</v>
      </c>
      <c r="AF205" t="s">
        <v>1680</v>
      </c>
      <c r="AG205" t="s">
        <v>249</v>
      </c>
      <c r="AH205">
        <v>0</v>
      </c>
      <c r="AI205" s="216" t="s">
        <v>249</v>
      </c>
      <c r="AJ205" s="216" t="s">
        <v>7</v>
      </c>
      <c r="AK205" t="s">
        <v>1431</v>
      </c>
      <c r="AL205" s="216" t="s">
        <v>156</v>
      </c>
      <c r="AM205" t="s">
        <v>1677</v>
      </c>
      <c r="AO205">
        <v>46282</v>
      </c>
      <c r="AP205">
        <v>0.65208333333333335</v>
      </c>
      <c r="AQ205">
        <v>46287</v>
      </c>
      <c r="AR205">
        <v>0.34375</v>
      </c>
      <c r="AS205" t="s">
        <v>512</v>
      </c>
      <c r="AU205" t="s">
        <v>1433</v>
      </c>
      <c r="AV205" t="s">
        <v>1678</v>
      </c>
      <c r="AY205" s="216" t="s">
        <v>7</v>
      </c>
      <c r="AZ205" s="216" t="s">
        <v>67</v>
      </c>
      <c r="BA205" s="216" t="s">
        <v>7</v>
      </c>
      <c r="BB205" t="s">
        <v>1582</v>
      </c>
    </row>
    <row r="206" spans="1:57" x14ac:dyDescent="0.3">
      <c r="A206" s="211">
        <v>46260</v>
      </c>
      <c r="B206" s="216" t="s">
        <v>142</v>
      </c>
      <c r="C206" s="216" t="s">
        <v>348</v>
      </c>
      <c r="D206" s="216" t="s">
        <v>42</v>
      </c>
      <c r="E206" s="216" t="s">
        <v>68</v>
      </c>
      <c r="F206" s="216" t="s">
        <v>310</v>
      </c>
      <c r="G206" s="216" t="s">
        <v>996</v>
      </c>
      <c r="H206" s="216" t="s">
        <v>1462</v>
      </c>
      <c r="I206" s="216" t="s">
        <v>754</v>
      </c>
      <c r="J206">
        <v>50</v>
      </c>
      <c r="K206">
        <v>50</v>
      </c>
      <c r="L206" s="216" t="s">
        <v>997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16"/>
      <c r="S206" s="216" t="s">
        <v>361</v>
      </c>
      <c r="T206" s="216" t="s">
        <v>1478</v>
      </c>
      <c r="U206" s="216"/>
      <c r="V206" s="216" t="s">
        <v>361</v>
      </c>
      <c r="W206">
        <v>109</v>
      </c>
      <c r="X206" s="216" t="s">
        <v>374</v>
      </c>
      <c r="Y206" s="216" t="s">
        <v>239</v>
      </c>
      <c r="Z206" t="s">
        <v>1578</v>
      </c>
      <c r="AB206" s="216" t="s">
        <v>351</v>
      </c>
      <c r="AC206" t="s">
        <v>7</v>
      </c>
      <c r="AD206" s="216" t="s">
        <v>7</v>
      </c>
      <c r="AE206" s="216" t="s">
        <v>7</v>
      </c>
      <c r="AF206" t="s">
        <v>1681</v>
      </c>
      <c r="AG206" t="s">
        <v>249</v>
      </c>
      <c r="AH206">
        <v>0</v>
      </c>
      <c r="AI206" s="216" t="s">
        <v>249</v>
      </c>
      <c r="AJ206" s="216" t="s">
        <v>7</v>
      </c>
      <c r="AK206" t="s">
        <v>1431</v>
      </c>
      <c r="AL206" s="216" t="s">
        <v>156</v>
      </c>
      <c r="AM206" t="s">
        <v>1677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512</v>
      </c>
      <c r="AU206" t="s">
        <v>1433</v>
      </c>
      <c r="AV206" t="s">
        <v>1678</v>
      </c>
      <c r="AY206" s="216" t="s">
        <v>7</v>
      </c>
      <c r="AZ206" s="216" t="s">
        <v>67</v>
      </c>
      <c r="BA206" s="216" t="s">
        <v>7</v>
      </c>
      <c r="BB206" t="s">
        <v>1582</v>
      </c>
    </row>
    <row r="207" spans="1:57" x14ac:dyDescent="0.3">
      <c r="A207" s="211">
        <v>46260</v>
      </c>
      <c r="B207" s="216" t="s">
        <v>142</v>
      </c>
      <c r="C207" s="216" t="s">
        <v>348</v>
      </c>
      <c r="D207" s="216" t="s">
        <v>42</v>
      </c>
      <c r="E207" s="216" t="s">
        <v>68</v>
      </c>
      <c r="F207" s="216" t="s">
        <v>310</v>
      </c>
      <c r="G207" s="216" t="s">
        <v>998</v>
      </c>
      <c r="H207" s="216" t="s">
        <v>1458</v>
      </c>
      <c r="I207" s="216" t="s">
        <v>408</v>
      </c>
      <c r="J207">
        <v>28</v>
      </c>
      <c r="K207">
        <v>28</v>
      </c>
      <c r="L207" s="216" t="s">
        <v>999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16"/>
      <c r="S207" s="216" t="s">
        <v>361</v>
      </c>
      <c r="T207" s="216"/>
      <c r="U207" s="216"/>
      <c r="V207" s="216" t="s">
        <v>361</v>
      </c>
      <c r="W207">
        <v>109</v>
      </c>
      <c r="X207" s="216" t="s">
        <v>374</v>
      </c>
      <c r="Y207" s="216" t="s">
        <v>239</v>
      </c>
      <c r="Z207" t="s">
        <v>1578</v>
      </c>
      <c r="AB207" s="216" t="s">
        <v>351</v>
      </c>
      <c r="AC207" t="s">
        <v>7</v>
      </c>
      <c r="AD207" s="216" t="s">
        <v>7</v>
      </c>
      <c r="AE207" s="216" t="s">
        <v>7</v>
      </c>
      <c r="AF207" t="s">
        <v>1682</v>
      </c>
      <c r="AG207" t="s">
        <v>249</v>
      </c>
      <c r="AH207">
        <v>0</v>
      </c>
      <c r="AI207" s="216" t="s">
        <v>249</v>
      </c>
      <c r="AJ207" s="216" t="s">
        <v>7</v>
      </c>
      <c r="AK207" t="s">
        <v>1431</v>
      </c>
      <c r="AL207" s="216" t="s">
        <v>156</v>
      </c>
      <c r="AM207" t="s">
        <v>1677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512</v>
      </c>
      <c r="AU207" t="s">
        <v>1433</v>
      </c>
      <c r="AV207" t="s">
        <v>1678</v>
      </c>
      <c r="AY207" s="216" t="s">
        <v>7</v>
      </c>
      <c r="AZ207" s="216" t="s">
        <v>67</v>
      </c>
      <c r="BA207" s="216" t="s">
        <v>7</v>
      </c>
      <c r="BB207" t="s">
        <v>1582</v>
      </c>
      <c r="BE207">
        <v>0</v>
      </c>
    </row>
    <row r="208" spans="1:57" x14ac:dyDescent="0.3">
      <c r="A208" s="211">
        <v>46260</v>
      </c>
      <c r="B208" s="216" t="s">
        <v>142</v>
      </c>
      <c r="C208" s="216" t="s">
        <v>348</v>
      </c>
      <c r="D208" s="216" t="s">
        <v>42</v>
      </c>
      <c r="E208" s="216" t="s">
        <v>68</v>
      </c>
      <c r="F208" s="216" t="s">
        <v>310</v>
      </c>
      <c r="G208" s="216" t="s">
        <v>1000</v>
      </c>
      <c r="H208" s="216" t="s">
        <v>1462</v>
      </c>
      <c r="I208" s="216" t="s">
        <v>754</v>
      </c>
      <c r="J208">
        <v>26</v>
      </c>
      <c r="K208">
        <v>26</v>
      </c>
      <c r="L208" s="216" t="s">
        <v>1001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16"/>
      <c r="S208" s="216" t="s">
        <v>361</v>
      </c>
      <c r="T208" s="216" t="s">
        <v>1478</v>
      </c>
      <c r="U208" s="216"/>
      <c r="V208" s="216" t="s">
        <v>361</v>
      </c>
      <c r="W208">
        <v>109</v>
      </c>
      <c r="X208" s="216" t="s">
        <v>374</v>
      </c>
      <c r="Y208" s="216" t="s">
        <v>239</v>
      </c>
      <c r="Z208" t="s">
        <v>1578</v>
      </c>
      <c r="AB208" s="216" t="s">
        <v>351</v>
      </c>
      <c r="AC208" t="s">
        <v>7</v>
      </c>
      <c r="AD208" s="216" t="s">
        <v>7</v>
      </c>
      <c r="AE208" s="216" t="s">
        <v>7</v>
      </c>
      <c r="AF208" t="s">
        <v>1683</v>
      </c>
      <c r="AG208" t="s">
        <v>249</v>
      </c>
      <c r="AH208">
        <v>0</v>
      </c>
      <c r="AI208" s="216" t="s">
        <v>249</v>
      </c>
      <c r="AJ208" s="216" t="s">
        <v>7</v>
      </c>
      <c r="AK208" t="s">
        <v>1431</v>
      </c>
      <c r="AL208" s="216" t="s">
        <v>156</v>
      </c>
      <c r="AM208" t="s">
        <v>1677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512</v>
      </c>
      <c r="AU208" t="s">
        <v>1433</v>
      </c>
      <c r="AV208" t="s">
        <v>1678</v>
      </c>
      <c r="AY208" s="216" t="s">
        <v>7</v>
      </c>
      <c r="AZ208" s="216" t="s">
        <v>67</v>
      </c>
      <c r="BA208" s="216" t="s">
        <v>7</v>
      </c>
      <c r="BB208" t="s">
        <v>1582</v>
      </c>
      <c r="BE208">
        <v>0</v>
      </c>
    </row>
    <row r="209" spans="1:57" x14ac:dyDescent="0.3">
      <c r="A209" s="211">
        <v>46260</v>
      </c>
      <c r="B209" s="216" t="s">
        <v>142</v>
      </c>
      <c r="C209" s="216" t="s">
        <v>348</v>
      </c>
      <c r="D209" s="216" t="s">
        <v>42</v>
      </c>
      <c r="E209" s="216" t="s">
        <v>68</v>
      </c>
      <c r="F209" s="216" t="s">
        <v>310</v>
      </c>
      <c r="G209" s="216" t="s">
        <v>1002</v>
      </c>
      <c r="H209" s="216" t="s">
        <v>1462</v>
      </c>
      <c r="I209" s="216" t="s">
        <v>754</v>
      </c>
      <c r="J209">
        <v>16</v>
      </c>
      <c r="K209">
        <v>16</v>
      </c>
      <c r="L209" s="216" t="s">
        <v>1003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16"/>
      <c r="S209" s="216" t="s">
        <v>361</v>
      </c>
      <c r="T209" s="216" t="s">
        <v>1478</v>
      </c>
      <c r="U209" s="216"/>
      <c r="V209" s="216" t="s">
        <v>361</v>
      </c>
      <c r="W209">
        <v>109</v>
      </c>
      <c r="X209" s="216" t="s">
        <v>374</v>
      </c>
      <c r="Y209" s="216" t="s">
        <v>239</v>
      </c>
      <c r="Z209" t="s">
        <v>1578</v>
      </c>
      <c r="AB209" s="216" t="s">
        <v>351</v>
      </c>
      <c r="AC209" t="s">
        <v>7</v>
      </c>
      <c r="AD209" s="216" t="s">
        <v>7</v>
      </c>
      <c r="AE209" s="216" t="s">
        <v>7</v>
      </c>
      <c r="AF209" t="s">
        <v>1684</v>
      </c>
      <c r="AG209" t="s">
        <v>249</v>
      </c>
      <c r="AH209">
        <v>0</v>
      </c>
      <c r="AI209" s="216" t="s">
        <v>249</v>
      </c>
      <c r="AJ209" s="216" t="s">
        <v>7</v>
      </c>
      <c r="AK209" t="s">
        <v>1431</v>
      </c>
      <c r="AL209" s="216" t="s">
        <v>156</v>
      </c>
      <c r="AM209" t="s">
        <v>1677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512</v>
      </c>
      <c r="AU209" t="s">
        <v>1433</v>
      </c>
      <c r="AV209" t="s">
        <v>1678</v>
      </c>
      <c r="AY209" s="216" t="s">
        <v>7</v>
      </c>
      <c r="AZ209" s="216" t="s">
        <v>67</v>
      </c>
      <c r="BA209" s="216" t="s">
        <v>7</v>
      </c>
      <c r="BB209" t="s">
        <v>1582</v>
      </c>
    </row>
    <row r="210" spans="1:57" x14ac:dyDescent="0.3">
      <c r="A210" s="211">
        <v>46260</v>
      </c>
      <c r="B210" s="216" t="s">
        <v>142</v>
      </c>
      <c r="C210" s="216" t="s">
        <v>348</v>
      </c>
      <c r="D210" s="216" t="s">
        <v>42</v>
      </c>
      <c r="E210" s="216" t="s">
        <v>68</v>
      </c>
      <c r="F210" s="216" t="s">
        <v>310</v>
      </c>
      <c r="G210" s="216" t="s">
        <v>1006</v>
      </c>
      <c r="H210" s="216" t="s">
        <v>1512</v>
      </c>
      <c r="I210" s="216" t="s">
        <v>407</v>
      </c>
      <c r="J210">
        <v>6</v>
      </c>
      <c r="K210">
        <v>6</v>
      </c>
      <c r="L210" s="216" t="s">
        <v>1007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16"/>
      <c r="S210" s="216" t="s">
        <v>359</v>
      </c>
      <c r="T210" s="216" t="s">
        <v>1478</v>
      </c>
      <c r="U210" s="216"/>
      <c r="V210" s="216" t="s">
        <v>359</v>
      </c>
      <c r="W210">
        <v>50</v>
      </c>
      <c r="X210" s="216" t="s">
        <v>374</v>
      </c>
      <c r="Y210" s="216" t="s">
        <v>239</v>
      </c>
      <c r="Z210" t="s">
        <v>1578</v>
      </c>
      <c r="AB210" s="216" t="s">
        <v>351</v>
      </c>
      <c r="AC210" t="s">
        <v>7</v>
      </c>
      <c r="AD210" s="216" t="s">
        <v>7</v>
      </c>
      <c r="AE210" s="216" t="s">
        <v>7</v>
      </c>
      <c r="AF210" t="s">
        <v>1688</v>
      </c>
      <c r="AG210" t="s">
        <v>249</v>
      </c>
      <c r="AH210">
        <v>0</v>
      </c>
      <c r="AI210" s="216" t="s">
        <v>249</v>
      </c>
      <c r="AJ210" s="216" t="s">
        <v>7</v>
      </c>
      <c r="AK210" t="s">
        <v>1431</v>
      </c>
      <c r="AL210" s="216" t="s">
        <v>156</v>
      </c>
      <c r="AM210" t="s">
        <v>1677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512</v>
      </c>
      <c r="AU210" t="s">
        <v>1433</v>
      </c>
      <c r="AV210" t="s">
        <v>1678</v>
      </c>
      <c r="AY210" s="216" t="s">
        <v>7</v>
      </c>
      <c r="AZ210" s="216" t="s">
        <v>67</v>
      </c>
      <c r="BA210" s="216" t="s">
        <v>7</v>
      </c>
      <c r="BB210" t="s">
        <v>1599</v>
      </c>
      <c r="BE210">
        <v>0</v>
      </c>
    </row>
    <row r="211" spans="1:57" x14ac:dyDescent="0.3">
      <c r="A211" s="211">
        <v>46260</v>
      </c>
      <c r="B211" s="216" t="s">
        <v>142</v>
      </c>
      <c r="C211" s="216" t="s">
        <v>348</v>
      </c>
      <c r="D211" s="216" t="s">
        <v>279</v>
      </c>
      <c r="E211" s="216" t="s">
        <v>198</v>
      </c>
      <c r="F211" s="216" t="s">
        <v>310</v>
      </c>
      <c r="G211" s="216" t="s">
        <v>981</v>
      </c>
      <c r="H211" s="216" t="s">
        <v>1631</v>
      </c>
      <c r="I211" s="216" t="s">
        <v>425</v>
      </c>
      <c r="J211">
        <v>10</v>
      </c>
      <c r="K211">
        <v>10</v>
      </c>
      <c r="L211" s="216" t="s">
        <v>982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16"/>
      <c r="S211" s="216" t="s">
        <v>360</v>
      </c>
      <c r="T211" s="216" t="s">
        <v>1639</v>
      </c>
      <c r="U211" s="216" t="s">
        <v>1640</v>
      </c>
      <c r="V211" s="216" t="s">
        <v>360</v>
      </c>
      <c r="W211">
        <v>2200</v>
      </c>
      <c r="X211" s="216" t="s">
        <v>374</v>
      </c>
      <c r="Y211" s="216" t="s">
        <v>239</v>
      </c>
      <c r="Z211" t="s">
        <v>1578</v>
      </c>
      <c r="AB211" s="216" t="s">
        <v>351</v>
      </c>
      <c r="AC211" t="s">
        <v>7</v>
      </c>
      <c r="AD211" s="216" t="s">
        <v>7</v>
      </c>
      <c r="AE211" s="216" t="s">
        <v>7</v>
      </c>
      <c r="AF211" t="s">
        <v>1689</v>
      </c>
      <c r="AG211" t="s">
        <v>249</v>
      </c>
      <c r="AH211">
        <v>2</v>
      </c>
      <c r="AI211" s="216" t="s">
        <v>250</v>
      </c>
      <c r="AJ211" s="216" t="s">
        <v>248</v>
      </c>
      <c r="AK211" t="s">
        <v>1431</v>
      </c>
      <c r="AL211" s="216" t="s">
        <v>156</v>
      </c>
      <c r="AM211" t="s">
        <v>1595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1493</v>
      </c>
      <c r="AV211" t="s">
        <v>1690</v>
      </c>
      <c r="AW211">
        <v>13.45</v>
      </c>
      <c r="AX211">
        <v>134.5</v>
      </c>
      <c r="AY211" s="216" t="s">
        <v>125</v>
      </c>
      <c r="AZ211" s="216" t="s">
        <v>122</v>
      </c>
      <c r="BA211" s="216" t="s">
        <v>232</v>
      </c>
      <c r="BB211" t="s">
        <v>1601</v>
      </c>
      <c r="BE211">
        <v>73.974999999999994</v>
      </c>
    </row>
    <row r="212" spans="1:57" x14ac:dyDescent="0.3">
      <c r="A212" s="211">
        <v>46260</v>
      </c>
      <c r="B212" s="216" t="s">
        <v>142</v>
      </c>
      <c r="C212" s="216" t="s">
        <v>348</v>
      </c>
      <c r="D212" s="216" t="s">
        <v>279</v>
      </c>
      <c r="E212" s="216" t="s">
        <v>198</v>
      </c>
      <c r="F212" s="216" t="s">
        <v>310</v>
      </c>
      <c r="G212" s="216" t="s">
        <v>981</v>
      </c>
      <c r="H212" s="216" t="s">
        <v>1631</v>
      </c>
      <c r="I212" s="216" t="s">
        <v>425</v>
      </c>
      <c r="J212">
        <v>1</v>
      </c>
      <c r="K212">
        <v>1</v>
      </c>
      <c r="L212" s="216" t="s">
        <v>983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6"/>
      <c r="S212" s="216" t="s">
        <v>360</v>
      </c>
      <c r="T212" s="216"/>
      <c r="U212" s="216" t="s">
        <v>1641</v>
      </c>
      <c r="V212" s="216" t="s">
        <v>360</v>
      </c>
      <c r="W212">
        <v>2200</v>
      </c>
      <c r="X212" s="216" t="s">
        <v>374</v>
      </c>
      <c r="Y212" s="216" t="s">
        <v>239</v>
      </c>
      <c r="Z212" t="s">
        <v>1578</v>
      </c>
      <c r="AB212" s="216" t="s">
        <v>351</v>
      </c>
      <c r="AC212" t="s">
        <v>7</v>
      </c>
      <c r="AD212" s="216" t="s">
        <v>7</v>
      </c>
      <c r="AE212" s="216" t="s">
        <v>7</v>
      </c>
      <c r="AF212" t="s">
        <v>1692</v>
      </c>
      <c r="AG212" t="s">
        <v>249</v>
      </c>
      <c r="AH212">
        <v>2</v>
      </c>
      <c r="AI212" s="216" t="s">
        <v>250</v>
      </c>
      <c r="AJ212" s="216" t="s">
        <v>248</v>
      </c>
      <c r="AK212" t="s">
        <v>1431</v>
      </c>
      <c r="AL212" s="216" t="s">
        <v>156</v>
      </c>
      <c r="AM212" t="s">
        <v>1595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513</v>
      </c>
      <c r="AU212" t="s">
        <v>1433</v>
      </c>
      <c r="AV212" t="s">
        <v>1690</v>
      </c>
      <c r="AW212">
        <v>13.45</v>
      </c>
      <c r="AX212">
        <v>13.45</v>
      </c>
      <c r="AY212" s="216" t="s">
        <v>125</v>
      </c>
      <c r="AZ212" s="216" t="s">
        <v>122</v>
      </c>
      <c r="BA212" s="216" t="s">
        <v>232</v>
      </c>
      <c r="BB212" t="s">
        <v>1601</v>
      </c>
    </row>
    <row r="213" spans="1:57" x14ac:dyDescent="0.3">
      <c r="A213" s="211">
        <v>46260</v>
      </c>
      <c r="B213" s="216" t="s">
        <v>142</v>
      </c>
      <c r="C213" s="216" t="s">
        <v>348</v>
      </c>
      <c r="D213" s="216" t="s">
        <v>279</v>
      </c>
      <c r="E213" s="216" t="s">
        <v>198</v>
      </c>
      <c r="F213" s="216" t="s">
        <v>310</v>
      </c>
      <c r="G213" s="216" t="s">
        <v>981</v>
      </c>
      <c r="H213" s="216" t="s">
        <v>1631</v>
      </c>
      <c r="I213" s="216" t="s">
        <v>425</v>
      </c>
      <c r="J213">
        <v>5</v>
      </c>
      <c r="K213">
        <v>5</v>
      </c>
      <c r="L213" s="216" t="s">
        <v>983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6"/>
      <c r="S213" s="216" t="s">
        <v>360</v>
      </c>
      <c r="T213" s="216"/>
      <c r="U213" s="216" t="s">
        <v>1642</v>
      </c>
      <c r="V213" s="216" t="s">
        <v>360</v>
      </c>
      <c r="W213">
        <v>2200</v>
      </c>
      <c r="X213" s="216" t="s">
        <v>374</v>
      </c>
      <c r="Y213" s="216" t="s">
        <v>239</v>
      </c>
      <c r="Z213" t="s">
        <v>1578</v>
      </c>
      <c r="AB213" s="216" t="s">
        <v>351</v>
      </c>
      <c r="AC213" t="s">
        <v>7</v>
      </c>
      <c r="AD213" s="216" t="s">
        <v>7</v>
      </c>
      <c r="AE213" s="216" t="s">
        <v>7</v>
      </c>
      <c r="AF213" t="s">
        <v>1692</v>
      </c>
      <c r="AG213" t="s">
        <v>250</v>
      </c>
      <c r="AH213">
        <v>2</v>
      </c>
      <c r="AI213" s="216" t="s">
        <v>250</v>
      </c>
      <c r="AJ213" s="216" t="s">
        <v>248</v>
      </c>
      <c r="AK213" t="s">
        <v>1431</v>
      </c>
      <c r="AL213" s="216" t="s">
        <v>156</v>
      </c>
      <c r="AM213" t="s">
        <v>1595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511</v>
      </c>
      <c r="AU213" t="s">
        <v>1433</v>
      </c>
      <c r="AV213" t="s">
        <v>1690</v>
      </c>
      <c r="AW213">
        <v>13.45</v>
      </c>
      <c r="AX213">
        <v>67.25</v>
      </c>
      <c r="AY213" s="216" t="s">
        <v>125</v>
      </c>
      <c r="AZ213" s="216" t="s">
        <v>122</v>
      </c>
      <c r="BA213" s="216" t="s">
        <v>232</v>
      </c>
      <c r="BB213" t="s">
        <v>1601</v>
      </c>
    </row>
    <row r="214" spans="1:57" x14ac:dyDescent="0.3">
      <c r="A214" s="211">
        <v>46260</v>
      </c>
      <c r="B214" s="216" t="s">
        <v>142</v>
      </c>
      <c r="C214" s="216" t="s">
        <v>348</v>
      </c>
      <c r="D214" s="216" t="s">
        <v>279</v>
      </c>
      <c r="E214" s="216" t="s">
        <v>198</v>
      </c>
      <c r="F214" s="216" t="s">
        <v>310</v>
      </c>
      <c r="G214" s="216" t="s">
        <v>981</v>
      </c>
      <c r="H214" s="216" t="s">
        <v>1631</v>
      </c>
      <c r="I214" s="216" t="s">
        <v>425</v>
      </c>
      <c r="J214">
        <v>3</v>
      </c>
      <c r="K214">
        <v>3</v>
      </c>
      <c r="L214" s="216" t="s">
        <v>983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16"/>
      <c r="S214" s="216" t="s">
        <v>360</v>
      </c>
      <c r="T214" s="216"/>
      <c r="U214" s="216" t="s">
        <v>1643</v>
      </c>
      <c r="V214" s="216" t="s">
        <v>360</v>
      </c>
      <c r="W214">
        <v>2200</v>
      </c>
      <c r="X214" s="216" t="s">
        <v>374</v>
      </c>
      <c r="Y214" s="216" t="s">
        <v>239</v>
      </c>
      <c r="Z214" t="s">
        <v>1578</v>
      </c>
      <c r="AB214" s="216" t="s">
        <v>351</v>
      </c>
      <c r="AC214" t="s">
        <v>7</v>
      </c>
      <c r="AD214" s="216" t="s">
        <v>7</v>
      </c>
      <c r="AE214" s="216" t="s">
        <v>7</v>
      </c>
      <c r="AF214" t="s">
        <v>1692</v>
      </c>
      <c r="AG214" t="s">
        <v>250</v>
      </c>
      <c r="AH214">
        <v>2</v>
      </c>
      <c r="AI214" s="216" t="s">
        <v>250</v>
      </c>
      <c r="AJ214" s="216" t="s">
        <v>248</v>
      </c>
      <c r="AK214" t="s">
        <v>1431</v>
      </c>
      <c r="AL214" s="216" t="s">
        <v>156</v>
      </c>
      <c r="AM214" t="s">
        <v>1595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511</v>
      </c>
      <c r="AU214" t="s">
        <v>1433</v>
      </c>
      <c r="AV214" t="s">
        <v>1690</v>
      </c>
      <c r="AW214">
        <v>13.45</v>
      </c>
      <c r="AX214">
        <v>40.35</v>
      </c>
      <c r="AY214" s="216" t="s">
        <v>125</v>
      </c>
      <c r="AZ214" s="216" t="s">
        <v>122</v>
      </c>
      <c r="BA214" s="216" t="s">
        <v>232</v>
      </c>
      <c r="BB214" t="s">
        <v>1601</v>
      </c>
    </row>
    <row r="215" spans="1:57" x14ac:dyDescent="0.3">
      <c r="A215" s="211">
        <v>46260</v>
      </c>
      <c r="B215" s="216" t="s">
        <v>142</v>
      </c>
      <c r="C215" s="216" t="s">
        <v>348</v>
      </c>
      <c r="D215" s="216" t="s">
        <v>279</v>
      </c>
      <c r="E215" s="216" t="s">
        <v>198</v>
      </c>
      <c r="F215" s="216" t="s">
        <v>310</v>
      </c>
      <c r="G215" s="216" t="s">
        <v>981</v>
      </c>
      <c r="H215" s="216" t="s">
        <v>1631</v>
      </c>
      <c r="I215" s="216" t="s">
        <v>425</v>
      </c>
      <c r="J215">
        <v>4</v>
      </c>
      <c r="K215">
        <v>4</v>
      </c>
      <c r="L215" s="216" t="s">
        <v>983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16"/>
      <c r="S215" s="216" t="s">
        <v>360</v>
      </c>
      <c r="T215" s="216"/>
      <c r="U215" s="216" t="s">
        <v>1644</v>
      </c>
      <c r="V215" s="216" t="s">
        <v>360</v>
      </c>
      <c r="W215">
        <v>2200</v>
      </c>
      <c r="X215" s="216" t="s">
        <v>374</v>
      </c>
      <c r="Y215" s="216" t="s">
        <v>239</v>
      </c>
      <c r="Z215" t="s">
        <v>1578</v>
      </c>
      <c r="AB215" s="216" t="s">
        <v>351</v>
      </c>
      <c r="AC215" t="s">
        <v>7</v>
      </c>
      <c r="AD215" s="216" t="s">
        <v>7</v>
      </c>
      <c r="AE215" s="216" t="s">
        <v>7</v>
      </c>
      <c r="AF215" t="s">
        <v>1692</v>
      </c>
      <c r="AG215" t="s">
        <v>250</v>
      </c>
      <c r="AH215">
        <v>2</v>
      </c>
      <c r="AI215" s="216" t="s">
        <v>250</v>
      </c>
      <c r="AJ215" s="216" t="s">
        <v>248</v>
      </c>
      <c r="AK215" t="s">
        <v>1431</v>
      </c>
      <c r="AL215" s="216" t="s">
        <v>156</v>
      </c>
      <c r="AM215" t="s">
        <v>1595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511</v>
      </c>
      <c r="AU215" t="s">
        <v>1433</v>
      </c>
      <c r="AV215" t="s">
        <v>1690</v>
      </c>
      <c r="AW215">
        <v>13.45</v>
      </c>
      <c r="AX215">
        <v>53.8</v>
      </c>
      <c r="AY215" s="216" t="s">
        <v>125</v>
      </c>
      <c r="AZ215" s="216" t="s">
        <v>122</v>
      </c>
      <c r="BA215" s="216" t="s">
        <v>232</v>
      </c>
      <c r="BB215" t="s">
        <v>1601</v>
      </c>
    </row>
    <row r="216" spans="1:57" x14ac:dyDescent="0.3">
      <c r="A216" s="211">
        <v>46260</v>
      </c>
      <c r="B216" s="216" t="s">
        <v>142</v>
      </c>
      <c r="C216" s="216" t="s">
        <v>348</v>
      </c>
      <c r="D216" s="216" t="s">
        <v>279</v>
      </c>
      <c r="E216" s="216" t="s">
        <v>198</v>
      </c>
      <c r="F216" s="216" t="s">
        <v>310</v>
      </c>
      <c r="G216" s="216" t="s">
        <v>981</v>
      </c>
      <c r="H216" s="216" t="s">
        <v>1631</v>
      </c>
      <c r="I216" s="216" t="s">
        <v>425</v>
      </c>
      <c r="J216">
        <v>32</v>
      </c>
      <c r="K216">
        <v>32</v>
      </c>
      <c r="L216" s="216" t="s">
        <v>983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16"/>
      <c r="S216" s="216" t="s">
        <v>360</v>
      </c>
      <c r="T216" s="216"/>
      <c r="U216" s="216" t="s">
        <v>1645</v>
      </c>
      <c r="V216" s="216" t="s">
        <v>360</v>
      </c>
      <c r="W216">
        <v>2200</v>
      </c>
      <c r="X216" s="216" t="s">
        <v>374</v>
      </c>
      <c r="Y216" s="216" t="s">
        <v>239</v>
      </c>
      <c r="Z216" t="s">
        <v>1578</v>
      </c>
      <c r="AB216" s="216" t="s">
        <v>351</v>
      </c>
      <c r="AC216" t="s">
        <v>7</v>
      </c>
      <c r="AD216" s="216" t="s">
        <v>7</v>
      </c>
      <c r="AE216" s="216" t="s">
        <v>7</v>
      </c>
      <c r="AF216" t="s">
        <v>1692</v>
      </c>
      <c r="AG216" t="s">
        <v>250</v>
      </c>
      <c r="AH216">
        <v>2</v>
      </c>
      <c r="AI216" s="216" t="s">
        <v>250</v>
      </c>
      <c r="AJ216" s="216" t="s">
        <v>248</v>
      </c>
      <c r="AK216" t="s">
        <v>1431</v>
      </c>
      <c r="AL216" s="216" t="s">
        <v>156</v>
      </c>
      <c r="AM216" t="s">
        <v>1595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511</v>
      </c>
      <c r="AU216" t="s">
        <v>1433</v>
      </c>
      <c r="AV216" t="s">
        <v>1690</v>
      </c>
      <c r="AW216">
        <v>13.45</v>
      </c>
      <c r="AX216">
        <v>430.4</v>
      </c>
      <c r="AY216" s="216" t="s">
        <v>125</v>
      </c>
      <c r="AZ216" s="216" t="s">
        <v>122</v>
      </c>
      <c r="BA216" s="216" t="s">
        <v>232</v>
      </c>
      <c r="BB216" t="s">
        <v>1601</v>
      </c>
    </row>
    <row r="217" spans="1:57" x14ac:dyDescent="0.3">
      <c r="A217" s="211">
        <v>46260</v>
      </c>
      <c r="B217" s="216" t="s">
        <v>142</v>
      </c>
      <c r="C217" s="216" t="s">
        <v>348</v>
      </c>
      <c r="D217" s="216" t="s">
        <v>279</v>
      </c>
      <c r="E217" s="216" t="s">
        <v>198</v>
      </c>
      <c r="F217" s="216" t="s">
        <v>310</v>
      </c>
      <c r="G217" s="216" t="s">
        <v>981</v>
      </c>
      <c r="H217" s="216" t="s">
        <v>1631</v>
      </c>
      <c r="I217" s="216" t="s">
        <v>425</v>
      </c>
      <c r="J217">
        <v>50</v>
      </c>
      <c r="K217">
        <v>50</v>
      </c>
      <c r="L217" s="216" t="s">
        <v>984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16"/>
      <c r="S217" s="216" t="s">
        <v>360</v>
      </c>
      <c r="T217" s="216"/>
      <c r="U217" s="216" t="s">
        <v>1646</v>
      </c>
      <c r="V217" s="216" t="s">
        <v>360</v>
      </c>
      <c r="W217">
        <v>2200</v>
      </c>
      <c r="X217" s="216" t="s">
        <v>374</v>
      </c>
      <c r="Y217" s="216" t="s">
        <v>239</v>
      </c>
      <c r="Z217" t="s">
        <v>1578</v>
      </c>
      <c r="AB217" s="216" t="s">
        <v>351</v>
      </c>
      <c r="AC217" t="s">
        <v>7</v>
      </c>
      <c r="AD217" s="216" t="s">
        <v>7</v>
      </c>
      <c r="AE217" s="216" t="s">
        <v>7</v>
      </c>
      <c r="AF217" t="s">
        <v>1691</v>
      </c>
      <c r="AG217" t="s">
        <v>249</v>
      </c>
      <c r="AH217">
        <v>2</v>
      </c>
      <c r="AI217" s="216" t="s">
        <v>250</v>
      </c>
      <c r="AJ217" s="216" t="s">
        <v>248</v>
      </c>
      <c r="AK217" t="s">
        <v>1431</v>
      </c>
      <c r="AL217" s="216" t="s">
        <v>156</v>
      </c>
      <c r="AM217" t="s">
        <v>1595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513</v>
      </c>
      <c r="AU217" t="s">
        <v>1433</v>
      </c>
      <c r="AV217" t="s">
        <v>1690</v>
      </c>
      <c r="AW217">
        <v>13.45</v>
      </c>
      <c r="AX217">
        <v>672.5</v>
      </c>
      <c r="AY217" s="216" t="s">
        <v>125</v>
      </c>
      <c r="AZ217" s="216" t="s">
        <v>122</v>
      </c>
      <c r="BA217" s="216" t="s">
        <v>232</v>
      </c>
      <c r="BB217" t="s">
        <v>1601</v>
      </c>
      <c r="BE217">
        <v>67.25</v>
      </c>
    </row>
    <row r="218" spans="1:57" x14ac:dyDescent="0.3">
      <c r="A218" s="211">
        <v>46260</v>
      </c>
      <c r="B218" s="216" t="s">
        <v>142</v>
      </c>
      <c r="C218" s="216" t="s">
        <v>348</v>
      </c>
      <c r="D218" s="216" t="s">
        <v>43</v>
      </c>
      <c r="E218" s="216" t="s">
        <v>105</v>
      </c>
      <c r="F218" s="216" t="s">
        <v>310</v>
      </c>
      <c r="G218" s="216" t="s">
        <v>956</v>
      </c>
      <c r="H218" s="216" t="s">
        <v>1469</v>
      </c>
      <c r="I218" s="216" t="s">
        <v>408</v>
      </c>
      <c r="J218">
        <v>22</v>
      </c>
      <c r="K218">
        <v>22</v>
      </c>
      <c r="L218" s="216" t="s">
        <v>957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16"/>
      <c r="S218" s="216" t="s">
        <v>361</v>
      </c>
      <c r="T218" s="216" t="s">
        <v>1478</v>
      </c>
      <c r="U218" s="216"/>
      <c r="V218" s="216" t="s">
        <v>361</v>
      </c>
      <c r="W218">
        <v>109</v>
      </c>
      <c r="X218" s="216" t="s">
        <v>374</v>
      </c>
      <c r="Y218" s="216" t="s">
        <v>239</v>
      </c>
      <c r="Z218" t="s">
        <v>1429</v>
      </c>
      <c r="AB218" s="216" t="s">
        <v>351</v>
      </c>
      <c r="AC218" t="s">
        <v>351</v>
      </c>
      <c r="AD218" s="216" t="s">
        <v>374</v>
      </c>
      <c r="AE218" s="216" t="s">
        <v>239</v>
      </c>
      <c r="AF218" t="s">
        <v>1694</v>
      </c>
      <c r="AG218" t="s">
        <v>249</v>
      </c>
      <c r="AH218">
        <v>1</v>
      </c>
      <c r="AI218" s="216" t="s">
        <v>250</v>
      </c>
      <c r="AJ218" s="216" t="s">
        <v>248</v>
      </c>
      <c r="AK218" t="s">
        <v>1431</v>
      </c>
      <c r="AL218" s="216" t="s">
        <v>156</v>
      </c>
      <c r="AM218" t="s">
        <v>1488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514</v>
      </c>
      <c r="AU218" t="s">
        <v>1433</v>
      </c>
      <c r="AV218" t="s">
        <v>1489</v>
      </c>
      <c r="AX218">
        <v>2.2000000000000002</v>
      </c>
      <c r="AY218" s="216" t="s">
        <v>89</v>
      </c>
      <c r="AZ218" s="216" t="s">
        <v>67</v>
      </c>
      <c r="BA218" s="216" t="s">
        <v>217</v>
      </c>
      <c r="BB218" t="s">
        <v>1435</v>
      </c>
      <c r="BC218">
        <v>23.5</v>
      </c>
      <c r="BD218">
        <v>0</v>
      </c>
      <c r="BE218">
        <v>1</v>
      </c>
    </row>
    <row r="219" spans="1:57" x14ac:dyDescent="0.3">
      <c r="A219" s="211">
        <v>46260</v>
      </c>
      <c r="B219" s="216" t="s">
        <v>142</v>
      </c>
      <c r="C219" s="216" t="s">
        <v>348</v>
      </c>
      <c r="D219" s="216" t="s">
        <v>43</v>
      </c>
      <c r="E219" s="216" t="s">
        <v>105</v>
      </c>
      <c r="F219" s="216" t="s">
        <v>310</v>
      </c>
      <c r="G219" s="216" t="s">
        <v>1008</v>
      </c>
      <c r="H219" s="216" t="s">
        <v>1505</v>
      </c>
      <c r="I219" s="216" t="s">
        <v>406</v>
      </c>
      <c r="J219">
        <v>3</v>
      </c>
      <c r="K219">
        <v>3</v>
      </c>
      <c r="L219" s="216" t="s">
        <v>1009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16"/>
      <c r="S219" s="216" t="s">
        <v>362</v>
      </c>
      <c r="T219" s="216" t="s">
        <v>1478</v>
      </c>
      <c r="U219" s="216"/>
      <c r="V219" s="216" t="s">
        <v>362</v>
      </c>
      <c r="W219">
        <v>101</v>
      </c>
      <c r="X219" s="216" t="s">
        <v>374</v>
      </c>
      <c r="Y219" s="216" t="s">
        <v>239</v>
      </c>
      <c r="Z219" t="s">
        <v>1429</v>
      </c>
      <c r="AB219" s="216" t="s">
        <v>351</v>
      </c>
      <c r="AC219" t="s">
        <v>351</v>
      </c>
      <c r="AD219" s="216" t="s">
        <v>374</v>
      </c>
      <c r="AE219" s="216" t="s">
        <v>239</v>
      </c>
      <c r="AF219" t="s">
        <v>1695</v>
      </c>
      <c r="AG219" t="s">
        <v>249</v>
      </c>
      <c r="AH219">
        <v>1</v>
      </c>
      <c r="AI219" s="216" t="s">
        <v>250</v>
      </c>
      <c r="AJ219" s="216" t="s">
        <v>248</v>
      </c>
      <c r="AK219" t="s">
        <v>1431</v>
      </c>
      <c r="AL219" s="216" t="s">
        <v>156</v>
      </c>
      <c r="AM219" t="s">
        <v>1488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514</v>
      </c>
      <c r="AU219" t="s">
        <v>1433</v>
      </c>
      <c r="AV219" t="s">
        <v>1489</v>
      </c>
      <c r="AX219">
        <v>1</v>
      </c>
      <c r="AY219" s="216" t="s">
        <v>89</v>
      </c>
      <c r="AZ219" s="216" t="s">
        <v>67</v>
      </c>
      <c r="BA219" s="216" t="s">
        <v>217</v>
      </c>
      <c r="BB219" t="s">
        <v>1552</v>
      </c>
      <c r="BC219">
        <v>23</v>
      </c>
      <c r="BD219">
        <v>0</v>
      </c>
      <c r="BE219">
        <v>1</v>
      </c>
    </row>
    <row r="220" spans="1:57" x14ac:dyDescent="0.3">
      <c r="A220" s="211">
        <v>46260</v>
      </c>
      <c r="B220" s="216" t="s">
        <v>142</v>
      </c>
      <c r="C220" s="216" t="s">
        <v>348</v>
      </c>
      <c r="D220" s="216" t="s">
        <v>61</v>
      </c>
      <c r="E220" s="216" t="s">
        <v>92</v>
      </c>
      <c r="F220" s="216" t="s">
        <v>310</v>
      </c>
      <c r="G220" s="216" t="s">
        <v>1010</v>
      </c>
      <c r="H220" s="216" t="s">
        <v>1696</v>
      </c>
      <c r="I220" s="216" t="s">
        <v>754</v>
      </c>
      <c r="J220">
        <v>21</v>
      </c>
      <c r="K220">
        <v>21</v>
      </c>
      <c r="L220" s="216" t="s">
        <v>1011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16"/>
      <c r="S220" s="216" t="s">
        <v>361</v>
      </c>
      <c r="T220" s="216" t="s">
        <v>1697</v>
      </c>
      <c r="U220" s="216" t="s">
        <v>1698</v>
      </c>
      <c r="V220" s="216" t="s">
        <v>361</v>
      </c>
      <c r="W220">
        <v>109</v>
      </c>
      <c r="X220" s="216" t="s">
        <v>374</v>
      </c>
      <c r="Y220" s="216" t="s">
        <v>239</v>
      </c>
      <c r="Z220" t="s">
        <v>1578</v>
      </c>
      <c r="AB220" s="216" t="s">
        <v>351</v>
      </c>
      <c r="AC220" t="s">
        <v>7</v>
      </c>
      <c r="AD220" s="216" t="s">
        <v>7</v>
      </c>
      <c r="AE220" s="216" t="s">
        <v>7</v>
      </c>
      <c r="AF220" t="s">
        <v>1699</v>
      </c>
      <c r="AG220" t="s">
        <v>249</v>
      </c>
      <c r="AH220">
        <v>2</v>
      </c>
      <c r="AI220" s="216" t="s">
        <v>250</v>
      </c>
      <c r="AJ220" s="216" t="s">
        <v>251</v>
      </c>
      <c r="AK220" t="s">
        <v>1431</v>
      </c>
      <c r="AL220" s="216" t="s">
        <v>156</v>
      </c>
      <c r="AM220" t="s">
        <v>1700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514</v>
      </c>
      <c r="AU220" t="s">
        <v>1433</v>
      </c>
      <c r="AV220" t="s">
        <v>1701</v>
      </c>
      <c r="AX220">
        <v>21</v>
      </c>
      <c r="AY220" s="216" t="s">
        <v>131</v>
      </c>
      <c r="AZ220" s="216" t="s">
        <v>92</v>
      </c>
      <c r="BA220" s="216" t="s">
        <v>237</v>
      </c>
      <c r="BB220" t="s">
        <v>1582</v>
      </c>
      <c r="BE220">
        <v>6.3</v>
      </c>
    </row>
    <row r="221" spans="1:57" x14ac:dyDescent="0.3">
      <c r="A221" s="211">
        <v>46260</v>
      </c>
      <c r="B221" s="216" t="s">
        <v>142</v>
      </c>
      <c r="C221" s="216" t="s">
        <v>348</v>
      </c>
      <c r="D221" s="216" t="s">
        <v>61</v>
      </c>
      <c r="E221" s="216" t="s">
        <v>92</v>
      </c>
      <c r="F221" s="216" t="s">
        <v>310</v>
      </c>
      <c r="G221" s="216" t="s">
        <v>1010</v>
      </c>
      <c r="H221" s="216" t="s">
        <v>1696</v>
      </c>
      <c r="I221" s="216" t="s">
        <v>754</v>
      </c>
      <c r="J221">
        <v>21</v>
      </c>
      <c r="K221">
        <v>21</v>
      </c>
      <c r="L221" s="216" t="s">
        <v>1011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16"/>
      <c r="S221" s="216" t="s">
        <v>361</v>
      </c>
      <c r="T221" s="216" t="s">
        <v>1697</v>
      </c>
      <c r="U221" s="216" t="s">
        <v>1698</v>
      </c>
      <c r="V221" s="216" t="s">
        <v>361</v>
      </c>
      <c r="W221">
        <v>109</v>
      </c>
      <c r="X221" s="216" t="s">
        <v>374</v>
      </c>
      <c r="Y221" s="216" t="s">
        <v>239</v>
      </c>
      <c r="Z221" t="s">
        <v>1578</v>
      </c>
      <c r="AB221" s="216" t="s">
        <v>351</v>
      </c>
      <c r="AC221" t="s">
        <v>7</v>
      </c>
      <c r="AD221" s="216" t="s">
        <v>7</v>
      </c>
      <c r="AE221" s="216" t="s">
        <v>7</v>
      </c>
      <c r="AF221" t="s">
        <v>1699</v>
      </c>
      <c r="AG221" t="s">
        <v>250</v>
      </c>
      <c r="AH221">
        <v>2</v>
      </c>
      <c r="AI221" s="216" t="s">
        <v>250</v>
      </c>
      <c r="AJ221" s="216" t="s">
        <v>251</v>
      </c>
      <c r="AK221" t="s">
        <v>1431</v>
      </c>
      <c r="AL221" s="216" t="s">
        <v>156</v>
      </c>
      <c r="AM221" t="s">
        <v>1700</v>
      </c>
      <c r="AO221">
        <v>46254</v>
      </c>
      <c r="AP221">
        <v>0.35138888888888886</v>
      </c>
      <c r="AQ221">
        <v>46266</v>
      </c>
      <c r="AR221">
        <v>0.35</v>
      </c>
      <c r="AS221" t="s">
        <v>511</v>
      </c>
      <c r="AU221" t="s">
        <v>1433</v>
      </c>
      <c r="AV221" t="s">
        <v>1701</v>
      </c>
      <c r="AX221">
        <v>21</v>
      </c>
      <c r="AY221" s="216" t="s">
        <v>131</v>
      </c>
      <c r="AZ221" s="216" t="s">
        <v>92</v>
      </c>
      <c r="BA221" s="216" t="s">
        <v>237</v>
      </c>
      <c r="BB221" t="s">
        <v>1582</v>
      </c>
    </row>
    <row r="222" spans="1:57" x14ac:dyDescent="0.3">
      <c r="A222" s="211">
        <v>46260</v>
      </c>
      <c r="B222" s="216" t="s">
        <v>142</v>
      </c>
      <c r="C222" s="216" t="s">
        <v>348</v>
      </c>
      <c r="D222" s="216" t="s">
        <v>61</v>
      </c>
      <c r="E222" s="216" t="s">
        <v>92</v>
      </c>
      <c r="F222" s="216" t="s">
        <v>310</v>
      </c>
      <c r="G222" s="216" t="s">
        <v>1010</v>
      </c>
      <c r="H222" s="216" t="s">
        <v>1696</v>
      </c>
      <c r="I222" s="216" t="s">
        <v>754</v>
      </c>
      <c r="J222">
        <v>21</v>
      </c>
      <c r="K222">
        <v>21</v>
      </c>
      <c r="L222" s="216" t="s">
        <v>1011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16"/>
      <c r="S222" s="216" t="s">
        <v>361</v>
      </c>
      <c r="T222" s="216" t="s">
        <v>1697</v>
      </c>
      <c r="U222" s="216" t="s">
        <v>1698</v>
      </c>
      <c r="V222" s="216" t="s">
        <v>361</v>
      </c>
      <c r="W222">
        <v>109</v>
      </c>
      <c r="X222" s="216" t="s">
        <v>374</v>
      </c>
      <c r="Y222" s="216" t="s">
        <v>239</v>
      </c>
      <c r="Z222" t="s">
        <v>1578</v>
      </c>
      <c r="AB222" s="216" t="s">
        <v>351</v>
      </c>
      <c r="AC222" t="s">
        <v>7</v>
      </c>
      <c r="AD222" s="216" t="s">
        <v>7</v>
      </c>
      <c r="AE222" s="216" t="s">
        <v>7</v>
      </c>
      <c r="AF222" t="s">
        <v>1699</v>
      </c>
      <c r="AG222" t="s">
        <v>250</v>
      </c>
      <c r="AH222">
        <v>2</v>
      </c>
      <c r="AI222" s="216" t="s">
        <v>250</v>
      </c>
      <c r="AJ222" s="216" t="s">
        <v>251</v>
      </c>
      <c r="AK222" t="s">
        <v>1431</v>
      </c>
      <c r="AL222" s="216" t="s">
        <v>156</v>
      </c>
      <c r="AM222" t="s">
        <v>1700</v>
      </c>
      <c r="AO222">
        <v>46254</v>
      </c>
      <c r="AP222">
        <v>0.35138888888888886</v>
      </c>
      <c r="AQ222">
        <v>46266</v>
      </c>
      <c r="AR222">
        <v>0.35</v>
      </c>
      <c r="AS222" t="s">
        <v>511</v>
      </c>
      <c r="AU222" t="s">
        <v>1433</v>
      </c>
      <c r="AV222" t="s">
        <v>1701</v>
      </c>
      <c r="AX222">
        <v>21</v>
      </c>
      <c r="AY222" s="216" t="s">
        <v>131</v>
      </c>
      <c r="AZ222" s="216" t="s">
        <v>92</v>
      </c>
      <c r="BA222" s="216" t="s">
        <v>237</v>
      </c>
      <c r="BB222" t="s">
        <v>1582</v>
      </c>
    </row>
    <row r="223" spans="1:57" x14ac:dyDescent="0.3">
      <c r="A223" s="211">
        <v>46260</v>
      </c>
      <c r="B223" s="216" t="s">
        <v>142</v>
      </c>
      <c r="C223" s="216" t="s">
        <v>348</v>
      </c>
      <c r="D223" s="216" t="s">
        <v>48</v>
      </c>
      <c r="E223" s="216" t="s">
        <v>68</v>
      </c>
      <c r="F223" s="216" t="s">
        <v>310</v>
      </c>
      <c r="G223" s="216" t="s">
        <v>1012</v>
      </c>
      <c r="H223" s="216" t="s">
        <v>1540</v>
      </c>
      <c r="I223" s="216" t="s">
        <v>407</v>
      </c>
      <c r="J223">
        <v>10</v>
      </c>
      <c r="K223">
        <v>10</v>
      </c>
      <c r="L223" s="216" t="s">
        <v>1013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16"/>
      <c r="S223" s="216" t="s">
        <v>360</v>
      </c>
      <c r="T223" s="216" t="s">
        <v>1478</v>
      </c>
      <c r="U223" s="216"/>
      <c r="V223" s="216" t="s">
        <v>360</v>
      </c>
      <c r="W223">
        <v>2200</v>
      </c>
      <c r="X223" s="216" t="s">
        <v>374</v>
      </c>
      <c r="Y223" s="216" t="s">
        <v>239</v>
      </c>
      <c r="Z223" t="s">
        <v>1429</v>
      </c>
      <c r="AB223" s="216" t="s">
        <v>351</v>
      </c>
      <c r="AC223" t="s">
        <v>351</v>
      </c>
      <c r="AD223" s="216" t="s">
        <v>374</v>
      </c>
      <c r="AE223" s="216" t="s">
        <v>239</v>
      </c>
      <c r="AF223" t="s">
        <v>1702</v>
      </c>
      <c r="AG223" t="s">
        <v>249</v>
      </c>
      <c r="AH223">
        <v>1</v>
      </c>
      <c r="AI223" s="216" t="s">
        <v>250</v>
      </c>
      <c r="AJ223" s="216" t="s">
        <v>248</v>
      </c>
      <c r="AK223" t="s">
        <v>1431</v>
      </c>
      <c r="AL223" s="216" t="s">
        <v>156</v>
      </c>
      <c r="AM223" t="s">
        <v>1460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514</v>
      </c>
      <c r="AU223" t="s">
        <v>1433</v>
      </c>
      <c r="AV223" t="s">
        <v>1461</v>
      </c>
      <c r="AX223">
        <v>1</v>
      </c>
      <c r="AY223" s="216" t="s">
        <v>89</v>
      </c>
      <c r="AZ223" s="216" t="s">
        <v>90</v>
      </c>
      <c r="BA223" s="216" t="s">
        <v>217</v>
      </c>
      <c r="BB223" t="s">
        <v>1542</v>
      </c>
      <c r="BC223">
        <v>23.5</v>
      </c>
      <c r="BD223">
        <v>0</v>
      </c>
      <c r="BE223">
        <v>1</v>
      </c>
    </row>
    <row r="224" spans="1:57" x14ac:dyDescent="0.3">
      <c r="A224" s="211">
        <v>46260</v>
      </c>
      <c r="B224" s="216" t="s">
        <v>142</v>
      </c>
      <c r="C224" s="216" t="s">
        <v>348</v>
      </c>
      <c r="D224" s="216" t="s">
        <v>48</v>
      </c>
      <c r="E224" s="216" t="s">
        <v>68</v>
      </c>
      <c r="F224" s="216" t="s">
        <v>310</v>
      </c>
      <c r="G224" s="216" t="s">
        <v>1014</v>
      </c>
      <c r="H224" s="216" t="s">
        <v>1703</v>
      </c>
      <c r="I224" s="216" t="s">
        <v>407</v>
      </c>
      <c r="J224">
        <v>1</v>
      </c>
      <c r="K224">
        <v>1</v>
      </c>
      <c r="L224" s="216" t="s">
        <v>1015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16"/>
      <c r="S224" s="216" t="s">
        <v>360</v>
      </c>
      <c r="T224" s="216" t="s">
        <v>1478</v>
      </c>
      <c r="U224" s="216"/>
      <c r="V224" s="216" t="s">
        <v>360</v>
      </c>
      <c r="W224">
        <v>2200</v>
      </c>
      <c r="X224" s="216" t="s">
        <v>374</v>
      </c>
      <c r="Y224" s="216" t="s">
        <v>239</v>
      </c>
      <c r="Z224" t="s">
        <v>1429</v>
      </c>
      <c r="AB224" s="216" t="s">
        <v>351</v>
      </c>
      <c r="AC224" t="s">
        <v>351</v>
      </c>
      <c r="AD224" s="216" t="s">
        <v>374</v>
      </c>
      <c r="AE224" s="216" t="s">
        <v>239</v>
      </c>
      <c r="AF224" t="s">
        <v>1704</v>
      </c>
      <c r="AG224" t="s">
        <v>249</v>
      </c>
      <c r="AH224">
        <v>1</v>
      </c>
      <c r="AI224" s="216" t="s">
        <v>250</v>
      </c>
      <c r="AJ224" s="216" t="s">
        <v>248</v>
      </c>
      <c r="AK224" t="s">
        <v>1431</v>
      </c>
      <c r="AL224" s="216" t="s">
        <v>156</v>
      </c>
      <c r="AM224" t="s">
        <v>1460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513</v>
      </c>
      <c r="AU224" t="s">
        <v>1433</v>
      </c>
      <c r="AV224" t="s">
        <v>1461</v>
      </c>
      <c r="AX224">
        <v>1</v>
      </c>
      <c r="AY224" s="216" t="s">
        <v>89</v>
      </c>
      <c r="AZ224" s="216" t="s">
        <v>90</v>
      </c>
      <c r="BA224" s="216" t="s">
        <v>217</v>
      </c>
      <c r="BB224" t="s">
        <v>1542</v>
      </c>
      <c r="BC224">
        <v>23.5</v>
      </c>
    </row>
    <row r="225" spans="1:57" x14ac:dyDescent="0.3">
      <c r="A225" s="211">
        <v>46260</v>
      </c>
      <c r="B225" s="216" t="s">
        <v>142</v>
      </c>
      <c r="C225" s="216" t="s">
        <v>348</v>
      </c>
      <c r="D225" s="216" t="s">
        <v>48</v>
      </c>
      <c r="E225" s="216" t="s">
        <v>68</v>
      </c>
      <c r="F225" s="216" t="s">
        <v>310</v>
      </c>
      <c r="G225" s="216" t="s">
        <v>1016</v>
      </c>
      <c r="H225" s="216" t="s">
        <v>1505</v>
      </c>
      <c r="I225" s="216" t="s">
        <v>406</v>
      </c>
      <c r="J225">
        <v>1</v>
      </c>
      <c r="K225">
        <v>1</v>
      </c>
      <c r="L225" s="216" t="s">
        <v>1017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6"/>
      <c r="S225" s="216" t="s">
        <v>362</v>
      </c>
      <c r="T225" s="216" t="s">
        <v>1478</v>
      </c>
      <c r="U225" s="216"/>
      <c r="V225" s="216" t="s">
        <v>362</v>
      </c>
      <c r="W225">
        <v>101</v>
      </c>
      <c r="X225" s="216" t="s">
        <v>374</v>
      </c>
      <c r="Y225" s="216" t="s">
        <v>239</v>
      </c>
      <c r="Z225" t="s">
        <v>1429</v>
      </c>
      <c r="AB225" s="216" t="s">
        <v>351</v>
      </c>
      <c r="AC225" t="s">
        <v>351</v>
      </c>
      <c r="AD225" s="216" t="s">
        <v>374</v>
      </c>
      <c r="AE225" s="216" t="s">
        <v>239</v>
      </c>
      <c r="AF225" t="s">
        <v>1708</v>
      </c>
      <c r="AG225" t="s">
        <v>249</v>
      </c>
      <c r="AH225">
        <v>1</v>
      </c>
      <c r="AI225" s="216" t="s">
        <v>250</v>
      </c>
      <c r="AJ225" s="216" t="s">
        <v>248</v>
      </c>
      <c r="AK225" t="s">
        <v>1431</v>
      </c>
      <c r="AL225" s="216" t="s">
        <v>156</v>
      </c>
      <c r="AM225" t="s">
        <v>1460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513</v>
      </c>
      <c r="AU225" t="s">
        <v>1433</v>
      </c>
      <c r="AV225" t="s">
        <v>1461</v>
      </c>
      <c r="AX225">
        <v>1</v>
      </c>
      <c r="AY225" s="216" t="s">
        <v>89</v>
      </c>
      <c r="AZ225" s="216" t="s">
        <v>90</v>
      </c>
      <c r="BA225" s="216" t="s">
        <v>217</v>
      </c>
      <c r="BB225" t="s">
        <v>1552</v>
      </c>
      <c r="BC225">
        <v>23</v>
      </c>
      <c r="BD225">
        <v>0</v>
      </c>
      <c r="BE225">
        <v>1</v>
      </c>
    </row>
    <row r="226" spans="1:57" x14ac:dyDescent="0.3">
      <c r="A226" s="211">
        <v>46260</v>
      </c>
      <c r="B226" s="216" t="s">
        <v>142</v>
      </c>
      <c r="C226" s="216" t="s">
        <v>348</v>
      </c>
      <c r="D226" s="216" t="s">
        <v>285</v>
      </c>
      <c r="E226" s="216" t="s">
        <v>95</v>
      </c>
      <c r="F226" s="216" t="s">
        <v>310</v>
      </c>
      <c r="G226" s="216" t="s">
        <v>1018</v>
      </c>
      <c r="H226" s="216" t="s">
        <v>1499</v>
      </c>
      <c r="I226" s="216" t="s">
        <v>404</v>
      </c>
      <c r="J226">
        <v>1</v>
      </c>
      <c r="K226">
        <v>1</v>
      </c>
      <c r="L226" s="216" t="s">
        <v>1019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6"/>
      <c r="S226" s="216" t="s">
        <v>359</v>
      </c>
      <c r="T226" s="216"/>
      <c r="U226" s="216" t="s">
        <v>1709</v>
      </c>
      <c r="V226" s="216" t="s">
        <v>359</v>
      </c>
      <c r="W226">
        <v>50</v>
      </c>
      <c r="X226" s="216" t="s">
        <v>374</v>
      </c>
      <c r="Y226" s="216" t="s">
        <v>239</v>
      </c>
      <c r="Z226" t="s">
        <v>1578</v>
      </c>
      <c r="AB226" s="216" t="s">
        <v>351</v>
      </c>
      <c r="AC226" t="s">
        <v>7</v>
      </c>
      <c r="AD226" s="216" t="s">
        <v>7</v>
      </c>
      <c r="AE226" s="216" t="s">
        <v>7</v>
      </c>
      <c r="AF226" t="s">
        <v>1710</v>
      </c>
      <c r="AG226" t="s">
        <v>249</v>
      </c>
      <c r="AH226">
        <v>1</v>
      </c>
      <c r="AI226" s="216" t="s">
        <v>250</v>
      </c>
      <c r="AJ226" s="216" t="s">
        <v>248</v>
      </c>
      <c r="AK226" t="s">
        <v>1431</v>
      </c>
      <c r="AL226" s="216" t="s">
        <v>156</v>
      </c>
      <c r="AM226" t="s">
        <v>1592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513</v>
      </c>
      <c r="AU226" t="s">
        <v>1433</v>
      </c>
      <c r="AV226" t="s">
        <v>1593</v>
      </c>
      <c r="AX226">
        <v>1</v>
      </c>
      <c r="AY226" s="216" t="s">
        <v>103</v>
      </c>
      <c r="AZ226" s="216" t="s">
        <v>96</v>
      </c>
      <c r="BA226" s="216" t="s">
        <v>220</v>
      </c>
      <c r="BB226" t="s">
        <v>1599</v>
      </c>
      <c r="BE226">
        <v>1</v>
      </c>
    </row>
    <row r="227" spans="1:57" x14ac:dyDescent="0.3">
      <c r="A227" s="211">
        <v>46260</v>
      </c>
      <c r="B227" s="216" t="s">
        <v>142</v>
      </c>
      <c r="C227" s="216" t="s">
        <v>348</v>
      </c>
      <c r="D227" s="216" t="s">
        <v>57</v>
      </c>
      <c r="E227" s="216" t="s">
        <v>117</v>
      </c>
      <c r="F227" s="216" t="s">
        <v>310</v>
      </c>
      <c r="G227" s="216" t="s">
        <v>1018</v>
      </c>
      <c r="H227" s="216" t="s">
        <v>1499</v>
      </c>
      <c r="I227" s="216" t="s">
        <v>404</v>
      </c>
      <c r="J227">
        <v>1</v>
      </c>
      <c r="K227">
        <v>1</v>
      </c>
      <c r="L227" s="216" t="s">
        <v>1019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6"/>
      <c r="S227" s="216" t="s">
        <v>359</v>
      </c>
      <c r="T227" s="216"/>
      <c r="U227" s="216" t="s">
        <v>1709</v>
      </c>
      <c r="V227" s="216" t="s">
        <v>359</v>
      </c>
      <c r="W227">
        <v>50</v>
      </c>
      <c r="X227" s="216" t="s">
        <v>374</v>
      </c>
      <c r="Y227" s="216" t="s">
        <v>239</v>
      </c>
      <c r="Z227" t="s">
        <v>1578</v>
      </c>
      <c r="AB227" s="216" t="s">
        <v>351</v>
      </c>
      <c r="AC227" t="s">
        <v>7</v>
      </c>
      <c r="AD227" s="216" t="s">
        <v>7</v>
      </c>
      <c r="AE227" s="216" t="s">
        <v>7</v>
      </c>
      <c r="AF227" t="s">
        <v>1711</v>
      </c>
      <c r="AG227" t="s">
        <v>249</v>
      </c>
      <c r="AH227">
        <v>2</v>
      </c>
      <c r="AI227" s="216" t="s">
        <v>250</v>
      </c>
      <c r="AJ227" s="216" t="s">
        <v>251</v>
      </c>
      <c r="AK227" t="s">
        <v>1431</v>
      </c>
      <c r="AL227" s="216" t="s">
        <v>156</v>
      </c>
      <c r="AM227" t="s">
        <v>1609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514</v>
      </c>
      <c r="AU227" t="s">
        <v>1433</v>
      </c>
      <c r="AV227" t="s">
        <v>1610</v>
      </c>
      <c r="AX227">
        <v>1</v>
      </c>
      <c r="AY227" s="216" t="s">
        <v>126</v>
      </c>
      <c r="AZ227" s="216" t="s">
        <v>127</v>
      </c>
      <c r="BA227" s="216" t="s">
        <v>233</v>
      </c>
      <c r="BB227" t="s">
        <v>1599</v>
      </c>
      <c r="BE227">
        <v>1</v>
      </c>
    </row>
    <row r="228" spans="1:57" x14ac:dyDescent="0.3">
      <c r="A228" s="211">
        <v>46260</v>
      </c>
      <c r="B228" s="216" t="s">
        <v>142</v>
      </c>
      <c r="C228" s="216" t="s">
        <v>348</v>
      </c>
      <c r="D228" s="216" t="s">
        <v>279</v>
      </c>
      <c r="E228" s="216" t="s">
        <v>192</v>
      </c>
      <c r="F228" s="216" t="s">
        <v>310</v>
      </c>
      <c r="G228" s="216" t="s">
        <v>1018</v>
      </c>
      <c r="H228" s="216" t="s">
        <v>1499</v>
      </c>
      <c r="I228" s="216" t="s">
        <v>404</v>
      </c>
      <c r="J228">
        <v>393</v>
      </c>
      <c r="K228">
        <v>393</v>
      </c>
      <c r="L228" s="216" t="s">
        <v>1019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6"/>
      <c r="S228" s="216" t="s">
        <v>359</v>
      </c>
      <c r="T228" s="216"/>
      <c r="U228" s="216" t="s">
        <v>1709</v>
      </c>
      <c r="V228" s="216" t="s">
        <v>359</v>
      </c>
      <c r="W228">
        <v>50</v>
      </c>
      <c r="X228" s="216" t="s">
        <v>374</v>
      </c>
      <c r="Y228" s="216" t="s">
        <v>239</v>
      </c>
      <c r="Z228" t="s">
        <v>1578</v>
      </c>
      <c r="AB228" s="216" t="s">
        <v>351</v>
      </c>
      <c r="AC228" t="s">
        <v>7</v>
      </c>
      <c r="AD228" s="216" t="s">
        <v>7</v>
      </c>
      <c r="AE228" s="216" t="s">
        <v>7</v>
      </c>
      <c r="AF228" t="s">
        <v>1712</v>
      </c>
      <c r="AG228" t="s">
        <v>249</v>
      </c>
      <c r="AH228">
        <v>2</v>
      </c>
      <c r="AI228" s="216" t="s">
        <v>250</v>
      </c>
      <c r="AJ228" s="216" t="s">
        <v>248</v>
      </c>
      <c r="AK228" t="s">
        <v>1431</v>
      </c>
      <c r="AL228" s="216" t="s">
        <v>156</v>
      </c>
      <c r="AM228" t="s">
        <v>1595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514</v>
      </c>
      <c r="AU228" t="s">
        <v>1433</v>
      </c>
      <c r="AV228" t="s">
        <v>1596</v>
      </c>
      <c r="AW228">
        <v>1</v>
      </c>
      <c r="AX228">
        <v>393</v>
      </c>
      <c r="AY228" s="216" t="s">
        <v>125</v>
      </c>
      <c r="AZ228" s="216" t="s">
        <v>122</v>
      </c>
      <c r="BA228" s="216" t="s">
        <v>232</v>
      </c>
      <c r="BB228" t="s">
        <v>1599</v>
      </c>
      <c r="BE228">
        <v>39.299999999999997</v>
      </c>
    </row>
    <row r="229" spans="1:57" x14ac:dyDescent="0.3">
      <c r="A229" s="211">
        <v>46260</v>
      </c>
      <c r="B229" s="216" t="s">
        <v>142</v>
      </c>
      <c r="C229" s="216" t="s">
        <v>348</v>
      </c>
      <c r="D229" s="216" t="s">
        <v>47</v>
      </c>
      <c r="E229" s="216" t="s">
        <v>68</v>
      </c>
      <c r="F229" s="216" t="s">
        <v>310</v>
      </c>
      <c r="G229" s="216" t="s">
        <v>1020</v>
      </c>
      <c r="H229" s="216" t="s">
        <v>1458</v>
      </c>
      <c r="I229" s="216" t="s">
        <v>408</v>
      </c>
      <c r="J229">
        <v>15</v>
      </c>
      <c r="K229">
        <v>15</v>
      </c>
      <c r="L229" s="216" t="s">
        <v>1021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6"/>
      <c r="S229" s="216" t="s">
        <v>361</v>
      </c>
      <c r="T229" s="216" t="s">
        <v>1478</v>
      </c>
      <c r="U229" s="216"/>
      <c r="V229" s="216" t="s">
        <v>361</v>
      </c>
      <c r="W229">
        <v>109</v>
      </c>
      <c r="X229" s="216" t="s">
        <v>374</v>
      </c>
      <c r="Y229" s="216" t="s">
        <v>239</v>
      </c>
      <c r="Z229" t="s">
        <v>1429</v>
      </c>
      <c r="AB229" s="216" t="s">
        <v>351</v>
      </c>
      <c r="AC229" t="s">
        <v>351</v>
      </c>
      <c r="AD229" s="216" t="s">
        <v>374</v>
      </c>
      <c r="AE229" s="216" t="s">
        <v>239</v>
      </c>
      <c r="AF229" t="s">
        <v>1713</v>
      </c>
      <c r="AG229" t="s">
        <v>249</v>
      </c>
      <c r="AH229">
        <v>1</v>
      </c>
      <c r="AI229" s="216" t="s">
        <v>250</v>
      </c>
      <c r="AJ229" s="216" t="s">
        <v>248</v>
      </c>
      <c r="AK229" t="s">
        <v>1431</v>
      </c>
      <c r="AL229" s="216" t="s">
        <v>156</v>
      </c>
      <c r="AM229" t="s">
        <v>1714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514</v>
      </c>
      <c r="AU229" t="s">
        <v>1433</v>
      </c>
      <c r="AV229" t="s">
        <v>1715</v>
      </c>
      <c r="AX229">
        <v>1.5</v>
      </c>
      <c r="AY229" s="216" t="s">
        <v>93</v>
      </c>
      <c r="AZ229" s="216" t="s">
        <v>90</v>
      </c>
      <c r="BA229" s="216" t="s">
        <v>218</v>
      </c>
      <c r="BB229" t="s">
        <v>1435</v>
      </c>
      <c r="BC229">
        <v>23.5</v>
      </c>
      <c r="BD229">
        <v>0</v>
      </c>
      <c r="BE229">
        <v>1</v>
      </c>
    </row>
    <row r="230" spans="1:57" x14ac:dyDescent="0.3">
      <c r="A230" s="211">
        <v>46260</v>
      </c>
      <c r="B230" s="216" t="s">
        <v>142</v>
      </c>
      <c r="C230" s="216" t="s">
        <v>348</v>
      </c>
      <c r="D230" s="216" t="s">
        <v>48</v>
      </c>
      <c r="E230" s="216" t="s">
        <v>68</v>
      </c>
      <c r="F230" s="216" t="s">
        <v>310</v>
      </c>
      <c r="G230" s="216" t="s">
        <v>1022</v>
      </c>
      <c r="H230" s="216" t="s">
        <v>1540</v>
      </c>
      <c r="I230" s="216" t="s">
        <v>407</v>
      </c>
      <c r="J230">
        <v>1</v>
      </c>
      <c r="K230">
        <v>1</v>
      </c>
      <c r="L230" s="216" t="s">
        <v>1023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6"/>
      <c r="S230" s="216" t="s">
        <v>360</v>
      </c>
      <c r="T230" s="216" t="s">
        <v>1478</v>
      </c>
      <c r="U230" s="216"/>
      <c r="V230" s="216" t="s">
        <v>360</v>
      </c>
      <c r="W230">
        <v>2200</v>
      </c>
      <c r="X230" s="216" t="s">
        <v>374</v>
      </c>
      <c r="Y230" s="216" t="s">
        <v>239</v>
      </c>
      <c r="Z230" t="s">
        <v>1429</v>
      </c>
      <c r="AB230" s="216" t="s">
        <v>351</v>
      </c>
      <c r="AC230" t="s">
        <v>351</v>
      </c>
      <c r="AD230" s="216" t="s">
        <v>374</v>
      </c>
      <c r="AE230" s="216" t="s">
        <v>239</v>
      </c>
      <c r="AF230" t="s">
        <v>1716</v>
      </c>
      <c r="AG230" t="s">
        <v>249</v>
      </c>
      <c r="AH230">
        <v>1</v>
      </c>
      <c r="AI230" s="216" t="s">
        <v>250</v>
      </c>
      <c r="AJ230" s="216" t="s">
        <v>248</v>
      </c>
      <c r="AK230" t="s">
        <v>1431</v>
      </c>
      <c r="AL230" s="216" t="s">
        <v>156</v>
      </c>
      <c r="AM230" t="s">
        <v>1460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514</v>
      </c>
      <c r="AU230" t="s">
        <v>1433</v>
      </c>
      <c r="AV230" t="s">
        <v>1461</v>
      </c>
      <c r="AX230">
        <v>1</v>
      </c>
      <c r="AY230" s="216" t="s">
        <v>89</v>
      </c>
      <c r="AZ230" s="216" t="s">
        <v>90</v>
      </c>
      <c r="BA230" s="216" t="s">
        <v>217</v>
      </c>
      <c r="BB230" t="s">
        <v>1542</v>
      </c>
      <c r="BC230">
        <v>23.5</v>
      </c>
      <c r="BD230">
        <v>0</v>
      </c>
      <c r="BE230">
        <v>1</v>
      </c>
    </row>
    <row r="231" spans="1:57" x14ac:dyDescent="0.3">
      <c r="A231" s="211">
        <v>46260</v>
      </c>
      <c r="B231" s="216" t="s">
        <v>142</v>
      </c>
      <c r="C231" s="216" t="s">
        <v>348</v>
      </c>
      <c r="D231" s="216" t="s">
        <v>45</v>
      </c>
      <c r="E231" s="216" t="s">
        <v>68</v>
      </c>
      <c r="F231" s="216" t="s">
        <v>310</v>
      </c>
      <c r="G231" s="216" t="s">
        <v>1026</v>
      </c>
      <c r="H231" s="216" t="s">
        <v>1717</v>
      </c>
      <c r="I231" s="216" t="s">
        <v>409</v>
      </c>
      <c r="J231">
        <v>47</v>
      </c>
      <c r="K231">
        <v>47</v>
      </c>
      <c r="L231" s="216" t="s">
        <v>1027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6"/>
      <c r="S231" s="216" t="s">
        <v>363</v>
      </c>
      <c r="T231" s="216"/>
      <c r="U231" s="216" t="s">
        <v>1718</v>
      </c>
      <c r="V231" s="216" t="s">
        <v>363</v>
      </c>
      <c r="W231">
        <v>1050</v>
      </c>
      <c r="X231" s="216" t="s">
        <v>375</v>
      </c>
      <c r="Y231" s="216" t="s">
        <v>239</v>
      </c>
      <c r="Z231" t="s">
        <v>1429</v>
      </c>
      <c r="AB231" s="216" t="s">
        <v>351</v>
      </c>
      <c r="AC231" t="s">
        <v>351</v>
      </c>
      <c r="AD231" s="216" t="s">
        <v>374</v>
      </c>
      <c r="AE231" s="216" t="s">
        <v>239</v>
      </c>
      <c r="AF231" t="s">
        <v>1719</v>
      </c>
      <c r="AG231" t="s">
        <v>249</v>
      </c>
      <c r="AH231">
        <v>1</v>
      </c>
      <c r="AI231" s="216" t="s">
        <v>250</v>
      </c>
      <c r="AJ231" s="216" t="s">
        <v>248</v>
      </c>
      <c r="AK231" t="s">
        <v>1720</v>
      </c>
      <c r="AL231" s="216" t="s">
        <v>156</v>
      </c>
      <c r="AM231" t="s">
        <v>1432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513</v>
      </c>
      <c r="AU231" t="s">
        <v>1433</v>
      </c>
      <c r="AV231" t="s">
        <v>1434</v>
      </c>
      <c r="AX231">
        <v>4.7</v>
      </c>
      <c r="AY231" s="216" t="s">
        <v>89</v>
      </c>
      <c r="AZ231" s="216" t="s">
        <v>67</v>
      </c>
      <c r="BA231" s="216" t="s">
        <v>217</v>
      </c>
      <c r="BB231" t="s">
        <v>1721</v>
      </c>
      <c r="BC231">
        <v>5.7</v>
      </c>
      <c r="BD231">
        <v>0</v>
      </c>
      <c r="BE231">
        <v>1</v>
      </c>
    </row>
    <row r="232" spans="1:57" x14ac:dyDescent="0.3">
      <c r="A232" s="211">
        <v>46260</v>
      </c>
      <c r="B232" s="216" t="s">
        <v>142</v>
      </c>
      <c r="C232" s="216" t="s">
        <v>348</v>
      </c>
      <c r="D232" s="216" t="s">
        <v>45</v>
      </c>
      <c r="E232" s="216" t="s">
        <v>68</v>
      </c>
      <c r="F232" s="216" t="s">
        <v>310</v>
      </c>
      <c r="G232" s="216" t="s">
        <v>1036</v>
      </c>
      <c r="H232" s="216" t="s">
        <v>1722</v>
      </c>
      <c r="I232" s="216" t="s">
        <v>413</v>
      </c>
      <c r="J232">
        <v>12</v>
      </c>
      <c r="K232">
        <v>12</v>
      </c>
      <c r="L232" s="216" t="s">
        <v>1037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16"/>
      <c r="S232" s="216" t="s">
        <v>363</v>
      </c>
      <c r="T232" s="216"/>
      <c r="U232" s="216" t="s">
        <v>1730</v>
      </c>
      <c r="V232" s="216" t="s">
        <v>363</v>
      </c>
      <c r="W232">
        <v>1050</v>
      </c>
      <c r="X232" s="216" t="s">
        <v>375</v>
      </c>
      <c r="Y232" s="216" t="s">
        <v>239</v>
      </c>
      <c r="Z232" t="s">
        <v>1429</v>
      </c>
      <c r="AB232" s="216" t="s">
        <v>351</v>
      </c>
      <c r="AC232" t="s">
        <v>351</v>
      </c>
      <c r="AD232" s="216" t="s">
        <v>374</v>
      </c>
      <c r="AE232" s="216" t="s">
        <v>239</v>
      </c>
      <c r="AF232" t="s">
        <v>1731</v>
      </c>
      <c r="AG232" t="s">
        <v>249</v>
      </c>
      <c r="AH232">
        <v>1</v>
      </c>
      <c r="AI232" s="216" t="s">
        <v>250</v>
      </c>
      <c r="AJ232" s="216" t="s">
        <v>248</v>
      </c>
      <c r="AK232" t="s">
        <v>1720</v>
      </c>
      <c r="AL232" s="216" t="s">
        <v>156</v>
      </c>
      <c r="AM232" t="s">
        <v>1432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513</v>
      </c>
      <c r="AU232" t="s">
        <v>1433</v>
      </c>
      <c r="AV232" t="s">
        <v>1434</v>
      </c>
      <c r="AX232">
        <v>1.2</v>
      </c>
      <c r="AY232" s="216" t="s">
        <v>89</v>
      </c>
      <c r="AZ232" s="216" t="s">
        <v>67</v>
      </c>
      <c r="BA232" s="216" t="s">
        <v>217</v>
      </c>
      <c r="BB232" t="s">
        <v>1721</v>
      </c>
      <c r="BC232">
        <v>5.7</v>
      </c>
      <c r="BD232">
        <v>0</v>
      </c>
    </row>
    <row r="233" spans="1:57" x14ac:dyDescent="0.3">
      <c r="A233" s="211">
        <v>46260</v>
      </c>
      <c r="B233" s="216" t="s">
        <v>142</v>
      </c>
      <c r="C233" s="216" t="s">
        <v>348</v>
      </c>
      <c r="D233" s="216" t="s">
        <v>45</v>
      </c>
      <c r="E233" s="216" t="s">
        <v>68</v>
      </c>
      <c r="F233" s="216" t="s">
        <v>310</v>
      </c>
      <c r="G233" s="216" t="s">
        <v>1028</v>
      </c>
      <c r="H233" s="216" t="s">
        <v>1722</v>
      </c>
      <c r="I233" s="216" t="s">
        <v>413</v>
      </c>
      <c r="J233">
        <v>14</v>
      </c>
      <c r="K233">
        <v>14</v>
      </c>
      <c r="L233" s="216" t="s">
        <v>1029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16"/>
      <c r="S233" s="216" t="s">
        <v>363</v>
      </c>
      <c r="T233" s="216"/>
      <c r="U233" s="216" t="s">
        <v>1723</v>
      </c>
      <c r="V233" s="216" t="s">
        <v>363</v>
      </c>
      <c r="W233">
        <v>1050</v>
      </c>
      <c r="X233" s="216" t="s">
        <v>375</v>
      </c>
      <c r="Y233" s="216" t="s">
        <v>239</v>
      </c>
      <c r="Z233" t="s">
        <v>1429</v>
      </c>
      <c r="AB233" s="216" t="s">
        <v>351</v>
      </c>
      <c r="AC233" t="s">
        <v>351</v>
      </c>
      <c r="AD233" s="216" t="s">
        <v>374</v>
      </c>
      <c r="AE233" s="216" t="s">
        <v>239</v>
      </c>
      <c r="AF233" t="s">
        <v>1724</v>
      </c>
      <c r="AG233" t="s">
        <v>249</v>
      </c>
      <c r="AH233">
        <v>1</v>
      </c>
      <c r="AI233" s="216" t="s">
        <v>250</v>
      </c>
      <c r="AJ233" s="216" t="s">
        <v>248</v>
      </c>
      <c r="AK233" t="s">
        <v>1720</v>
      </c>
      <c r="AL233" s="216" t="s">
        <v>156</v>
      </c>
      <c r="AM233" t="s">
        <v>1432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513</v>
      </c>
      <c r="AU233" t="s">
        <v>1433</v>
      </c>
      <c r="AV233" t="s">
        <v>1434</v>
      </c>
      <c r="AX233">
        <v>1.4</v>
      </c>
      <c r="AY233" s="216" t="s">
        <v>89</v>
      </c>
      <c r="AZ233" s="216" t="s">
        <v>67</v>
      </c>
      <c r="BA233" s="216" t="s">
        <v>217</v>
      </c>
      <c r="BB233" t="s">
        <v>1721</v>
      </c>
      <c r="BC233">
        <v>5.7</v>
      </c>
      <c r="BD233">
        <v>0</v>
      </c>
      <c r="BE233">
        <v>1</v>
      </c>
    </row>
    <row r="234" spans="1:57" x14ac:dyDescent="0.3">
      <c r="A234" s="211">
        <v>46260</v>
      </c>
      <c r="B234" s="216" t="s">
        <v>142</v>
      </c>
      <c r="C234" s="216" t="s">
        <v>348</v>
      </c>
      <c r="D234" s="216" t="s">
        <v>51</v>
      </c>
      <c r="E234" s="216" t="s">
        <v>258</v>
      </c>
      <c r="F234" s="216" t="s">
        <v>310</v>
      </c>
      <c r="G234" s="216" t="s">
        <v>1030</v>
      </c>
      <c r="H234" s="216" t="s">
        <v>1717</v>
      </c>
      <c r="I234" s="216" t="s">
        <v>409</v>
      </c>
      <c r="J234">
        <v>200</v>
      </c>
      <c r="K234">
        <v>200</v>
      </c>
      <c r="L234" s="216" t="s">
        <v>1031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16"/>
      <c r="S234" s="216" t="s">
        <v>363</v>
      </c>
      <c r="T234" s="216"/>
      <c r="U234" s="216"/>
      <c r="V234" s="216" t="s">
        <v>363</v>
      </c>
      <c r="W234">
        <v>1050</v>
      </c>
      <c r="X234" s="216" t="s">
        <v>375</v>
      </c>
      <c r="Y234" s="216" t="s">
        <v>239</v>
      </c>
      <c r="Z234" t="s">
        <v>1578</v>
      </c>
      <c r="AB234" s="216" t="s">
        <v>351</v>
      </c>
      <c r="AC234" t="s">
        <v>7</v>
      </c>
      <c r="AD234" s="216" t="s">
        <v>7</v>
      </c>
      <c r="AE234" s="216" t="s">
        <v>7</v>
      </c>
      <c r="AF234" t="s">
        <v>1725</v>
      </c>
      <c r="AG234" t="s">
        <v>249</v>
      </c>
      <c r="AH234">
        <v>1</v>
      </c>
      <c r="AI234" s="216" t="s">
        <v>250</v>
      </c>
      <c r="AJ234" s="216" t="s">
        <v>248</v>
      </c>
      <c r="AK234" t="s">
        <v>1720</v>
      </c>
      <c r="AL234" s="216" t="s">
        <v>156</v>
      </c>
      <c r="AM234" t="s">
        <v>1580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513</v>
      </c>
      <c r="AU234" t="s">
        <v>1433</v>
      </c>
      <c r="AV234" t="s">
        <v>1581</v>
      </c>
      <c r="AY234" s="216" t="s">
        <v>7</v>
      </c>
      <c r="AZ234" s="216" t="s">
        <v>238</v>
      </c>
      <c r="BA234" s="216" t="s">
        <v>7</v>
      </c>
      <c r="BB234" t="s">
        <v>1726</v>
      </c>
      <c r="BE234">
        <v>0</v>
      </c>
    </row>
    <row r="235" spans="1:57" x14ac:dyDescent="0.3">
      <c r="A235" s="211">
        <v>46260</v>
      </c>
      <c r="B235" s="216" t="s">
        <v>142</v>
      </c>
      <c r="C235" s="216" t="s">
        <v>348</v>
      </c>
      <c r="D235" s="216" t="s">
        <v>51</v>
      </c>
      <c r="E235" s="216" t="s">
        <v>258</v>
      </c>
      <c r="F235" s="216" t="s">
        <v>310</v>
      </c>
      <c r="G235" s="216" t="s">
        <v>1032</v>
      </c>
      <c r="H235" s="216" t="s">
        <v>1722</v>
      </c>
      <c r="I235" s="216" t="s">
        <v>413</v>
      </c>
      <c r="J235">
        <v>100</v>
      </c>
      <c r="K235">
        <v>100</v>
      </c>
      <c r="L235" s="216" t="s">
        <v>1033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16"/>
      <c r="S235" s="216" t="s">
        <v>363</v>
      </c>
      <c r="T235" s="216"/>
      <c r="U235" s="216"/>
      <c r="V235" s="216" t="s">
        <v>363</v>
      </c>
      <c r="W235">
        <v>1050</v>
      </c>
      <c r="X235" s="216" t="s">
        <v>375</v>
      </c>
      <c r="Y235" s="216" t="s">
        <v>239</v>
      </c>
      <c r="Z235" t="s">
        <v>1578</v>
      </c>
      <c r="AB235" s="216" t="s">
        <v>351</v>
      </c>
      <c r="AC235" t="s">
        <v>7</v>
      </c>
      <c r="AD235" s="216" t="s">
        <v>7</v>
      </c>
      <c r="AE235" s="216" t="s">
        <v>7</v>
      </c>
      <c r="AF235" t="s">
        <v>1727</v>
      </c>
      <c r="AG235" t="s">
        <v>249</v>
      </c>
      <c r="AH235">
        <v>1</v>
      </c>
      <c r="AI235" s="216" t="s">
        <v>250</v>
      </c>
      <c r="AJ235" s="216" t="s">
        <v>248</v>
      </c>
      <c r="AK235" t="s">
        <v>1720</v>
      </c>
      <c r="AL235" s="216" t="s">
        <v>156</v>
      </c>
      <c r="AM235" t="s">
        <v>1580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513</v>
      </c>
      <c r="AU235" t="s">
        <v>1433</v>
      </c>
      <c r="AV235" t="s">
        <v>1581</v>
      </c>
      <c r="AY235" s="216" t="s">
        <v>7</v>
      </c>
      <c r="AZ235" s="216" t="s">
        <v>238</v>
      </c>
      <c r="BA235" s="216" t="s">
        <v>7</v>
      </c>
      <c r="BB235" t="s">
        <v>1726</v>
      </c>
      <c r="BE235">
        <v>0</v>
      </c>
    </row>
    <row r="236" spans="1:57" x14ac:dyDescent="0.3">
      <c r="A236" s="211">
        <v>46260</v>
      </c>
      <c r="B236" s="216" t="s">
        <v>142</v>
      </c>
      <c r="C236" s="216" t="s">
        <v>348</v>
      </c>
      <c r="D236" s="216" t="s">
        <v>45</v>
      </c>
      <c r="E236" s="216" t="s">
        <v>68</v>
      </c>
      <c r="F236" s="216" t="s">
        <v>310</v>
      </c>
      <c r="G236" s="216" t="s">
        <v>1034</v>
      </c>
      <c r="H236" s="216" t="s">
        <v>1722</v>
      </c>
      <c r="I236" s="216" t="s">
        <v>413</v>
      </c>
      <c r="J236">
        <v>14</v>
      </c>
      <c r="K236">
        <v>14</v>
      </c>
      <c r="L236" s="216" t="s">
        <v>1035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16"/>
      <c r="S236" s="216" t="s">
        <v>363</v>
      </c>
      <c r="T236" s="216"/>
      <c r="U236" s="216" t="s">
        <v>1728</v>
      </c>
      <c r="V236" s="216" t="s">
        <v>363</v>
      </c>
      <c r="W236">
        <v>1050</v>
      </c>
      <c r="X236" s="216" t="s">
        <v>375</v>
      </c>
      <c r="Y236" s="216" t="s">
        <v>239</v>
      </c>
      <c r="Z236" t="s">
        <v>1429</v>
      </c>
      <c r="AB236" s="216" t="s">
        <v>351</v>
      </c>
      <c r="AC236" t="s">
        <v>351</v>
      </c>
      <c r="AD236" s="216" t="s">
        <v>374</v>
      </c>
      <c r="AE236" s="216" t="s">
        <v>239</v>
      </c>
      <c r="AF236" t="s">
        <v>1729</v>
      </c>
      <c r="AG236" t="s">
        <v>249</v>
      </c>
      <c r="AH236">
        <v>1</v>
      </c>
      <c r="AI236" s="216" t="s">
        <v>250</v>
      </c>
      <c r="AJ236" s="216" t="s">
        <v>248</v>
      </c>
      <c r="AK236" t="s">
        <v>1720</v>
      </c>
      <c r="AL236" s="216" t="s">
        <v>156</v>
      </c>
      <c r="AM236" t="s">
        <v>1432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513</v>
      </c>
      <c r="AU236" t="s">
        <v>1433</v>
      </c>
      <c r="AV236" t="s">
        <v>1434</v>
      </c>
      <c r="AX236">
        <v>1.4</v>
      </c>
      <c r="AY236" s="216" t="s">
        <v>89</v>
      </c>
      <c r="AZ236" s="216" t="s">
        <v>67</v>
      </c>
      <c r="BA236" s="216" t="s">
        <v>217</v>
      </c>
      <c r="BB236" t="s">
        <v>1721</v>
      </c>
      <c r="BC236">
        <v>5.7</v>
      </c>
      <c r="BD236">
        <v>0</v>
      </c>
      <c r="BE236">
        <v>1</v>
      </c>
    </row>
    <row r="237" spans="1:57" x14ac:dyDescent="0.3">
      <c r="A237" s="211">
        <v>46260</v>
      </c>
      <c r="B237" s="216" t="s">
        <v>142</v>
      </c>
      <c r="C237" s="216" t="s">
        <v>348</v>
      </c>
      <c r="D237" s="216" t="s">
        <v>45</v>
      </c>
      <c r="E237" s="216" t="s">
        <v>68</v>
      </c>
      <c r="F237" s="216" t="s">
        <v>310</v>
      </c>
      <c r="G237" s="216" t="s">
        <v>1038</v>
      </c>
      <c r="H237" s="216" t="s">
        <v>1722</v>
      </c>
      <c r="I237" s="216" t="s">
        <v>413</v>
      </c>
      <c r="J237">
        <v>14</v>
      </c>
      <c r="K237">
        <v>14</v>
      </c>
      <c r="L237" s="216" t="s">
        <v>1039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6"/>
      <c r="S237" s="216" t="s">
        <v>363</v>
      </c>
      <c r="T237" s="216"/>
      <c r="U237" s="216" t="s">
        <v>1732</v>
      </c>
      <c r="V237" s="216" t="s">
        <v>363</v>
      </c>
      <c r="W237">
        <v>1050</v>
      </c>
      <c r="X237" s="216" t="s">
        <v>375</v>
      </c>
      <c r="Y237" s="216" t="s">
        <v>239</v>
      </c>
      <c r="Z237" t="s">
        <v>1429</v>
      </c>
      <c r="AB237" s="216" t="s">
        <v>351</v>
      </c>
      <c r="AC237" t="s">
        <v>351</v>
      </c>
      <c r="AD237" s="216" t="s">
        <v>374</v>
      </c>
      <c r="AE237" s="216" t="s">
        <v>239</v>
      </c>
      <c r="AF237" t="s">
        <v>1733</v>
      </c>
      <c r="AG237" t="s">
        <v>249</v>
      </c>
      <c r="AH237">
        <v>1</v>
      </c>
      <c r="AI237" s="216" t="s">
        <v>250</v>
      </c>
      <c r="AJ237" s="216" t="s">
        <v>248</v>
      </c>
      <c r="AK237" t="s">
        <v>1720</v>
      </c>
      <c r="AL237" s="216" t="s">
        <v>156</v>
      </c>
      <c r="AM237" t="s">
        <v>1432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514</v>
      </c>
      <c r="AU237" t="s">
        <v>1433</v>
      </c>
      <c r="AV237" t="s">
        <v>1434</v>
      </c>
      <c r="AX237">
        <v>1.4</v>
      </c>
      <c r="AY237" s="216" t="s">
        <v>89</v>
      </c>
      <c r="AZ237" s="216" t="s">
        <v>67</v>
      </c>
      <c r="BA237" s="216" t="s">
        <v>217</v>
      </c>
      <c r="BB237" t="s">
        <v>1721</v>
      </c>
      <c r="BC237">
        <v>5.7</v>
      </c>
      <c r="BD237">
        <v>0</v>
      </c>
      <c r="BE237">
        <v>1</v>
      </c>
    </row>
    <row r="238" spans="1:57" x14ac:dyDescent="0.3">
      <c r="A238" s="211">
        <v>46260</v>
      </c>
      <c r="B238" s="216" t="s">
        <v>142</v>
      </c>
      <c r="C238" s="216" t="s">
        <v>348</v>
      </c>
      <c r="D238" s="216" t="s">
        <v>45</v>
      </c>
      <c r="E238" s="216" t="s">
        <v>68</v>
      </c>
      <c r="F238" s="216" t="s">
        <v>310</v>
      </c>
      <c r="G238" s="216" t="s">
        <v>1040</v>
      </c>
      <c r="H238" s="216" t="s">
        <v>1722</v>
      </c>
      <c r="I238" s="216" t="s">
        <v>413</v>
      </c>
      <c r="J238">
        <v>14</v>
      </c>
      <c r="K238">
        <v>14</v>
      </c>
      <c r="L238" s="216" t="s">
        <v>1041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6"/>
      <c r="S238" s="216" t="s">
        <v>363</v>
      </c>
      <c r="T238" s="216"/>
      <c r="U238" s="216" t="s">
        <v>1734</v>
      </c>
      <c r="V238" s="216" t="s">
        <v>363</v>
      </c>
      <c r="W238">
        <v>1050</v>
      </c>
      <c r="X238" s="216" t="s">
        <v>375</v>
      </c>
      <c r="Y238" s="216" t="s">
        <v>239</v>
      </c>
      <c r="Z238" t="s">
        <v>1429</v>
      </c>
      <c r="AB238" s="216" t="s">
        <v>351</v>
      </c>
      <c r="AC238" t="s">
        <v>351</v>
      </c>
      <c r="AD238" s="216" t="s">
        <v>374</v>
      </c>
      <c r="AE238" s="216" t="s">
        <v>239</v>
      </c>
      <c r="AF238" t="s">
        <v>1735</v>
      </c>
      <c r="AG238" t="s">
        <v>249</v>
      </c>
      <c r="AH238">
        <v>1</v>
      </c>
      <c r="AI238" s="216" t="s">
        <v>250</v>
      </c>
      <c r="AJ238" s="216" t="s">
        <v>248</v>
      </c>
      <c r="AK238" t="s">
        <v>1720</v>
      </c>
      <c r="AL238" s="216" t="s">
        <v>156</v>
      </c>
      <c r="AM238" t="s">
        <v>1432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513</v>
      </c>
      <c r="AU238" t="s">
        <v>1433</v>
      </c>
      <c r="AV238" t="s">
        <v>1434</v>
      </c>
      <c r="AX238">
        <v>1.4</v>
      </c>
      <c r="AY238" s="216" t="s">
        <v>89</v>
      </c>
      <c r="AZ238" s="216" t="s">
        <v>67</v>
      </c>
      <c r="BA238" s="216" t="s">
        <v>217</v>
      </c>
      <c r="BB238" t="s">
        <v>1721</v>
      </c>
      <c r="BC238">
        <v>5.7</v>
      </c>
      <c r="BD238">
        <v>0</v>
      </c>
      <c r="BE238">
        <v>1</v>
      </c>
    </row>
    <row r="239" spans="1:57" x14ac:dyDescent="0.3">
      <c r="A239" s="211">
        <v>46260</v>
      </c>
      <c r="B239" s="216" t="s">
        <v>142</v>
      </c>
      <c r="C239" s="216" t="s">
        <v>348</v>
      </c>
      <c r="D239" s="216" t="s">
        <v>285</v>
      </c>
      <c r="E239" s="216" t="s">
        <v>95</v>
      </c>
      <c r="F239" s="216" t="s">
        <v>310</v>
      </c>
      <c r="G239" s="216" t="s">
        <v>1042</v>
      </c>
      <c r="H239" s="216" t="s">
        <v>1722</v>
      </c>
      <c r="I239" s="216" t="s">
        <v>413</v>
      </c>
      <c r="J239">
        <v>1</v>
      </c>
      <c r="K239">
        <v>1</v>
      </c>
      <c r="L239" s="216" t="s">
        <v>1043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6"/>
      <c r="S239" s="216" t="s">
        <v>363</v>
      </c>
      <c r="T239" s="216"/>
      <c r="U239" s="216"/>
      <c r="V239" s="216" t="s">
        <v>363</v>
      </c>
      <c r="W239">
        <v>1050</v>
      </c>
      <c r="X239" s="216" t="s">
        <v>375</v>
      </c>
      <c r="Y239" s="216" t="s">
        <v>239</v>
      </c>
      <c r="Z239" t="s">
        <v>1578</v>
      </c>
      <c r="AB239" s="216" t="s">
        <v>351</v>
      </c>
      <c r="AC239" t="s">
        <v>7</v>
      </c>
      <c r="AD239" s="216" t="s">
        <v>7</v>
      </c>
      <c r="AE239" s="216" t="s">
        <v>7</v>
      </c>
      <c r="AF239" t="s">
        <v>1736</v>
      </c>
      <c r="AG239" t="s">
        <v>249</v>
      </c>
      <c r="AH239">
        <v>1</v>
      </c>
      <c r="AI239" s="216" t="s">
        <v>250</v>
      </c>
      <c r="AJ239" s="216" t="s">
        <v>248</v>
      </c>
      <c r="AK239" t="s">
        <v>1720</v>
      </c>
      <c r="AL239" s="216" t="s">
        <v>156</v>
      </c>
      <c r="AM239" t="s">
        <v>1592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513</v>
      </c>
      <c r="AU239" t="s">
        <v>1433</v>
      </c>
      <c r="AV239" t="s">
        <v>1593</v>
      </c>
      <c r="AX239">
        <v>1</v>
      </c>
      <c r="AY239" s="216" t="s">
        <v>103</v>
      </c>
      <c r="AZ239" s="216" t="s">
        <v>96</v>
      </c>
      <c r="BA239" s="216" t="s">
        <v>220</v>
      </c>
      <c r="BB239" t="s">
        <v>1726</v>
      </c>
      <c r="BE239">
        <v>1</v>
      </c>
    </row>
    <row r="240" spans="1:57" x14ac:dyDescent="0.3">
      <c r="A240" s="211">
        <v>46260</v>
      </c>
      <c r="B240" s="216" t="s">
        <v>142</v>
      </c>
      <c r="C240" s="216" t="s">
        <v>348</v>
      </c>
      <c r="D240" s="216" t="s">
        <v>57</v>
      </c>
      <c r="E240" s="216" t="s">
        <v>117</v>
      </c>
      <c r="F240" s="216" t="s">
        <v>310</v>
      </c>
      <c r="G240" s="216" t="s">
        <v>1042</v>
      </c>
      <c r="H240" s="216" t="s">
        <v>1722</v>
      </c>
      <c r="I240" s="216" t="s">
        <v>413</v>
      </c>
      <c r="J240">
        <v>1</v>
      </c>
      <c r="K240">
        <v>1</v>
      </c>
      <c r="L240" s="216" t="s">
        <v>1043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6"/>
      <c r="S240" s="216" t="s">
        <v>363</v>
      </c>
      <c r="T240" s="216"/>
      <c r="U240" s="216"/>
      <c r="V240" s="216" t="s">
        <v>363</v>
      </c>
      <c r="W240">
        <v>1050</v>
      </c>
      <c r="X240" s="216" t="s">
        <v>375</v>
      </c>
      <c r="Y240" s="216" t="s">
        <v>239</v>
      </c>
      <c r="Z240" t="s">
        <v>1578</v>
      </c>
      <c r="AB240" s="216" t="s">
        <v>351</v>
      </c>
      <c r="AC240" t="s">
        <v>7</v>
      </c>
      <c r="AD240" s="216" t="s">
        <v>7</v>
      </c>
      <c r="AE240" s="216" t="s">
        <v>7</v>
      </c>
      <c r="AF240" t="s">
        <v>1737</v>
      </c>
      <c r="AG240" t="s">
        <v>249</v>
      </c>
      <c r="AH240">
        <v>2</v>
      </c>
      <c r="AI240" s="216" t="s">
        <v>250</v>
      </c>
      <c r="AJ240" s="216" t="s">
        <v>251</v>
      </c>
      <c r="AK240" t="s">
        <v>1720</v>
      </c>
      <c r="AL240" s="216" t="s">
        <v>156</v>
      </c>
      <c r="AM240" t="s">
        <v>1609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514</v>
      </c>
      <c r="AU240" t="s">
        <v>1433</v>
      </c>
      <c r="AV240" t="s">
        <v>1610</v>
      </c>
      <c r="AX240">
        <v>1</v>
      </c>
      <c r="AY240" s="216" t="s">
        <v>126</v>
      </c>
      <c r="AZ240" s="216" t="s">
        <v>127</v>
      </c>
      <c r="BA240" s="216" t="s">
        <v>233</v>
      </c>
      <c r="BB240" t="s">
        <v>1726</v>
      </c>
      <c r="BE240">
        <v>1</v>
      </c>
    </row>
    <row r="241" spans="1:57" x14ac:dyDescent="0.3">
      <c r="A241" s="211">
        <v>46260</v>
      </c>
      <c r="B241" s="216" t="s">
        <v>142</v>
      </c>
      <c r="C241" s="216" t="s">
        <v>348</v>
      </c>
      <c r="D241" s="216" t="s">
        <v>279</v>
      </c>
      <c r="E241" s="216" t="s">
        <v>192</v>
      </c>
      <c r="F241" s="216" t="s">
        <v>310</v>
      </c>
      <c r="G241" s="216" t="s">
        <v>1042</v>
      </c>
      <c r="H241" s="216" t="s">
        <v>1722</v>
      </c>
      <c r="I241" s="216" t="s">
        <v>413</v>
      </c>
      <c r="J241">
        <v>418</v>
      </c>
      <c r="K241">
        <v>418</v>
      </c>
      <c r="L241" s="216" t="s">
        <v>1043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6"/>
      <c r="S241" s="216" t="s">
        <v>363</v>
      </c>
      <c r="T241" s="216"/>
      <c r="U241" s="216"/>
      <c r="V241" s="216" t="s">
        <v>363</v>
      </c>
      <c r="W241">
        <v>1050</v>
      </c>
      <c r="X241" s="216" t="s">
        <v>375</v>
      </c>
      <c r="Y241" s="216" t="s">
        <v>239</v>
      </c>
      <c r="Z241" t="s">
        <v>1578</v>
      </c>
      <c r="AB241" s="216" t="s">
        <v>351</v>
      </c>
      <c r="AC241" t="s">
        <v>7</v>
      </c>
      <c r="AD241" s="216" t="s">
        <v>7</v>
      </c>
      <c r="AE241" s="216" t="s">
        <v>7</v>
      </c>
      <c r="AF241" t="s">
        <v>1738</v>
      </c>
      <c r="AG241" t="s">
        <v>249</v>
      </c>
      <c r="AH241">
        <v>2</v>
      </c>
      <c r="AI241" s="216" t="s">
        <v>250</v>
      </c>
      <c r="AJ241" s="216" t="s">
        <v>248</v>
      </c>
      <c r="AK241" t="s">
        <v>1720</v>
      </c>
      <c r="AL241" s="216" t="s">
        <v>156</v>
      </c>
      <c r="AM241" t="s">
        <v>1595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514</v>
      </c>
      <c r="AU241" t="s">
        <v>1433</v>
      </c>
      <c r="AV241" t="s">
        <v>1596</v>
      </c>
      <c r="AW241">
        <v>1</v>
      </c>
      <c r="AX241">
        <v>418</v>
      </c>
      <c r="AY241" s="216" t="s">
        <v>125</v>
      </c>
      <c r="AZ241" s="216" t="s">
        <v>122</v>
      </c>
      <c r="BA241" s="216" t="s">
        <v>232</v>
      </c>
      <c r="BB241" t="s">
        <v>1726</v>
      </c>
      <c r="BE241">
        <v>41.8</v>
      </c>
    </row>
    <row r="242" spans="1:57" x14ac:dyDescent="0.3">
      <c r="A242" s="211">
        <v>46260</v>
      </c>
      <c r="B242" s="216" t="s">
        <v>142</v>
      </c>
      <c r="C242" s="216" t="s">
        <v>348</v>
      </c>
      <c r="D242" s="216" t="s">
        <v>285</v>
      </c>
      <c r="E242" s="216" t="s">
        <v>95</v>
      </c>
      <c r="F242" s="216" t="s">
        <v>310</v>
      </c>
      <c r="G242" s="216" t="s">
        <v>1044</v>
      </c>
      <c r="H242" s="216" t="s">
        <v>1722</v>
      </c>
      <c r="I242" s="216" t="s">
        <v>413</v>
      </c>
      <c r="J242">
        <v>1</v>
      </c>
      <c r="K242">
        <v>1</v>
      </c>
      <c r="L242" s="216" t="s">
        <v>1045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6"/>
      <c r="S242" s="216" t="s">
        <v>363</v>
      </c>
      <c r="T242" s="216" t="s">
        <v>1739</v>
      </c>
      <c r="U242" s="216" t="s">
        <v>1740</v>
      </c>
      <c r="V242" s="216" t="s">
        <v>363</v>
      </c>
      <c r="W242">
        <v>1050</v>
      </c>
      <c r="X242" s="216" t="s">
        <v>375</v>
      </c>
      <c r="Y242" s="216" t="s">
        <v>239</v>
      </c>
      <c r="Z242" t="s">
        <v>1578</v>
      </c>
      <c r="AB242" s="216" t="s">
        <v>351</v>
      </c>
      <c r="AC242" t="s">
        <v>7</v>
      </c>
      <c r="AD242" s="216" t="s">
        <v>7</v>
      </c>
      <c r="AE242" s="216" t="s">
        <v>7</v>
      </c>
      <c r="AF242" t="s">
        <v>2291</v>
      </c>
      <c r="AG242" t="s">
        <v>249</v>
      </c>
      <c r="AH242">
        <v>1</v>
      </c>
      <c r="AI242" s="216" t="s">
        <v>250</v>
      </c>
      <c r="AJ242" s="216" t="s">
        <v>248</v>
      </c>
      <c r="AK242" t="s">
        <v>1720</v>
      </c>
      <c r="AL242" s="216" t="s">
        <v>156</v>
      </c>
      <c r="AM242" t="s">
        <v>1592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513</v>
      </c>
      <c r="AU242" t="s">
        <v>1433</v>
      </c>
      <c r="AV242" t="s">
        <v>1593</v>
      </c>
      <c r="AX242">
        <v>1</v>
      </c>
      <c r="AY242" s="216" t="s">
        <v>103</v>
      </c>
      <c r="AZ242" s="216" t="s">
        <v>96</v>
      </c>
      <c r="BA242" s="216" t="s">
        <v>220</v>
      </c>
      <c r="BB242" t="s">
        <v>1726</v>
      </c>
      <c r="BE242">
        <v>1</v>
      </c>
    </row>
    <row r="243" spans="1:57" x14ac:dyDescent="0.3">
      <c r="A243" s="211">
        <v>46260</v>
      </c>
      <c r="B243" s="216" t="s">
        <v>142</v>
      </c>
      <c r="C243" s="216" t="s">
        <v>348</v>
      </c>
      <c r="D243" s="216" t="s">
        <v>57</v>
      </c>
      <c r="E243" s="216" t="s">
        <v>117</v>
      </c>
      <c r="F243" s="216" t="s">
        <v>310</v>
      </c>
      <c r="G243" s="216" t="s">
        <v>1044</v>
      </c>
      <c r="H243" s="216" t="s">
        <v>1722</v>
      </c>
      <c r="I243" s="216" t="s">
        <v>413</v>
      </c>
      <c r="J243">
        <v>1</v>
      </c>
      <c r="K243">
        <v>1</v>
      </c>
      <c r="L243" s="216" t="s">
        <v>1045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6"/>
      <c r="S243" s="216" t="s">
        <v>363</v>
      </c>
      <c r="T243" s="216" t="s">
        <v>1739</v>
      </c>
      <c r="U243" s="216" t="s">
        <v>1740</v>
      </c>
      <c r="V243" s="216" t="s">
        <v>363</v>
      </c>
      <c r="W243">
        <v>1050</v>
      </c>
      <c r="X243" s="216" t="s">
        <v>375</v>
      </c>
      <c r="Y243" s="216" t="s">
        <v>239</v>
      </c>
      <c r="Z243" t="s">
        <v>1578</v>
      </c>
      <c r="AB243" s="216" t="s">
        <v>351</v>
      </c>
      <c r="AC243" t="s">
        <v>7</v>
      </c>
      <c r="AD243" s="216" t="s">
        <v>7</v>
      </c>
      <c r="AE243" s="216" t="s">
        <v>7</v>
      </c>
      <c r="AF243" t="s">
        <v>1741</v>
      </c>
      <c r="AG243" t="s">
        <v>249</v>
      </c>
      <c r="AH243">
        <v>2</v>
      </c>
      <c r="AI243" s="216" t="s">
        <v>250</v>
      </c>
      <c r="AJ243" s="216" t="s">
        <v>251</v>
      </c>
      <c r="AK243" t="s">
        <v>1720</v>
      </c>
      <c r="AL243" s="216" t="s">
        <v>156</v>
      </c>
      <c r="AM243" t="s">
        <v>1609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514</v>
      </c>
      <c r="AU243" t="s">
        <v>1433</v>
      </c>
      <c r="AV243" t="s">
        <v>1610</v>
      </c>
      <c r="AX243">
        <v>1</v>
      </c>
      <c r="AY243" s="216" t="s">
        <v>126</v>
      </c>
      <c r="AZ243" s="216" t="s">
        <v>127</v>
      </c>
      <c r="BA243" s="216" t="s">
        <v>233</v>
      </c>
      <c r="BB243" t="s">
        <v>1726</v>
      </c>
      <c r="BE243">
        <v>1</v>
      </c>
    </row>
    <row r="244" spans="1:57" x14ac:dyDescent="0.3">
      <c r="A244" s="211">
        <v>46260</v>
      </c>
      <c r="B244" s="216" t="s">
        <v>142</v>
      </c>
      <c r="C244" s="216" t="s">
        <v>348</v>
      </c>
      <c r="D244" s="216" t="s">
        <v>279</v>
      </c>
      <c r="E244" s="216" t="s">
        <v>192</v>
      </c>
      <c r="F244" s="216" t="s">
        <v>310</v>
      </c>
      <c r="G244" s="216" t="s">
        <v>1044</v>
      </c>
      <c r="H244" s="216" t="s">
        <v>1722</v>
      </c>
      <c r="I244" s="216" t="s">
        <v>413</v>
      </c>
      <c r="J244">
        <v>665</v>
      </c>
      <c r="K244">
        <v>665</v>
      </c>
      <c r="L244" s="216" t="s">
        <v>1045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6"/>
      <c r="S244" s="216" t="s">
        <v>363</v>
      </c>
      <c r="T244" s="216" t="s">
        <v>1739</v>
      </c>
      <c r="U244" s="216" t="s">
        <v>1740</v>
      </c>
      <c r="V244" s="216" t="s">
        <v>363</v>
      </c>
      <c r="W244">
        <v>1050</v>
      </c>
      <c r="X244" s="216" t="s">
        <v>375</v>
      </c>
      <c r="Y244" s="216" t="s">
        <v>239</v>
      </c>
      <c r="Z244" t="s">
        <v>1578</v>
      </c>
      <c r="AB244" s="216" t="s">
        <v>351</v>
      </c>
      <c r="AC244" t="s">
        <v>7</v>
      </c>
      <c r="AD244" s="216" t="s">
        <v>7</v>
      </c>
      <c r="AE244" s="216" t="s">
        <v>7</v>
      </c>
      <c r="AF244" t="s">
        <v>1742</v>
      </c>
      <c r="AG244" t="s">
        <v>249</v>
      </c>
      <c r="AH244">
        <v>2</v>
      </c>
      <c r="AI244" s="216" t="s">
        <v>250</v>
      </c>
      <c r="AJ244" s="216" t="s">
        <v>248</v>
      </c>
      <c r="AK244" t="s">
        <v>1720</v>
      </c>
      <c r="AL244" s="216" t="s">
        <v>156</v>
      </c>
      <c r="AM244" t="s">
        <v>1595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1493</v>
      </c>
      <c r="AV244" t="s">
        <v>1596</v>
      </c>
      <c r="AW244">
        <v>1</v>
      </c>
      <c r="AX244">
        <v>665</v>
      </c>
      <c r="AY244" s="216" t="s">
        <v>125</v>
      </c>
      <c r="AZ244" s="216" t="s">
        <v>122</v>
      </c>
      <c r="BA244" s="216" t="s">
        <v>232</v>
      </c>
      <c r="BB244" t="s">
        <v>1726</v>
      </c>
      <c r="BE244">
        <v>66.5</v>
      </c>
    </row>
    <row r="245" spans="1:57" x14ac:dyDescent="0.3">
      <c r="A245" s="211">
        <v>46260</v>
      </c>
      <c r="B245" s="216" t="s">
        <v>142</v>
      </c>
      <c r="C245" s="216" t="s">
        <v>348</v>
      </c>
      <c r="D245" s="216" t="s">
        <v>285</v>
      </c>
      <c r="E245" s="216" t="s">
        <v>95</v>
      </c>
      <c r="F245" s="216" t="s">
        <v>310</v>
      </c>
      <c r="G245" s="216" t="s">
        <v>1046</v>
      </c>
      <c r="H245" s="216" t="s">
        <v>1722</v>
      </c>
      <c r="I245" s="216" t="s">
        <v>413</v>
      </c>
      <c r="J245">
        <v>1</v>
      </c>
      <c r="K245">
        <v>1</v>
      </c>
      <c r="L245" s="216" t="s">
        <v>1047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6"/>
      <c r="S245" s="216" t="s">
        <v>363</v>
      </c>
      <c r="T245" s="216"/>
      <c r="U245" s="216" t="s">
        <v>1743</v>
      </c>
      <c r="V245" s="216" t="s">
        <v>363</v>
      </c>
      <c r="W245">
        <v>1050</v>
      </c>
      <c r="X245" s="216" t="s">
        <v>375</v>
      </c>
      <c r="Y245" s="216" t="s">
        <v>239</v>
      </c>
      <c r="Z245" t="s">
        <v>1578</v>
      </c>
      <c r="AB245" s="216" t="s">
        <v>351</v>
      </c>
      <c r="AC245" t="s">
        <v>7</v>
      </c>
      <c r="AD245" s="216" t="s">
        <v>7</v>
      </c>
      <c r="AE245" s="216" t="s">
        <v>7</v>
      </c>
      <c r="AF245" t="s">
        <v>2292</v>
      </c>
      <c r="AG245" t="s">
        <v>249</v>
      </c>
      <c r="AH245">
        <v>1</v>
      </c>
      <c r="AI245" s="216" t="s">
        <v>250</v>
      </c>
      <c r="AJ245" s="216" t="s">
        <v>248</v>
      </c>
      <c r="AK245" t="s">
        <v>1720</v>
      </c>
      <c r="AL245" s="216" t="s">
        <v>156</v>
      </c>
      <c r="AM245" t="s">
        <v>1592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513</v>
      </c>
      <c r="AU245" t="s">
        <v>1433</v>
      </c>
      <c r="AV245" t="s">
        <v>1593</v>
      </c>
      <c r="AX245">
        <v>1</v>
      </c>
      <c r="AY245" s="216" t="s">
        <v>103</v>
      </c>
      <c r="AZ245" s="216" t="s">
        <v>96</v>
      </c>
      <c r="BA245" s="216" t="s">
        <v>220</v>
      </c>
      <c r="BB245" t="s">
        <v>1726</v>
      </c>
      <c r="BE245">
        <v>1</v>
      </c>
    </row>
    <row r="246" spans="1:57" x14ac:dyDescent="0.3">
      <c r="A246" s="211">
        <v>46260</v>
      </c>
      <c r="B246" s="216" t="s">
        <v>142</v>
      </c>
      <c r="C246" s="216" t="s">
        <v>348</v>
      </c>
      <c r="D246" s="216" t="s">
        <v>285</v>
      </c>
      <c r="E246" s="216" t="s">
        <v>95</v>
      </c>
      <c r="F246" s="216" t="s">
        <v>310</v>
      </c>
      <c r="G246" s="216" t="s">
        <v>1046</v>
      </c>
      <c r="H246" s="216" t="s">
        <v>1722</v>
      </c>
      <c r="I246" s="216" t="s">
        <v>413</v>
      </c>
      <c r="J246">
        <v>1</v>
      </c>
      <c r="K246">
        <v>1</v>
      </c>
      <c r="L246" s="216" t="s">
        <v>1047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6"/>
      <c r="S246" s="216" t="s">
        <v>363</v>
      </c>
      <c r="T246" s="216"/>
      <c r="U246" s="216" t="s">
        <v>1744</v>
      </c>
      <c r="V246" s="216" t="s">
        <v>363</v>
      </c>
      <c r="W246">
        <v>1050</v>
      </c>
      <c r="X246" s="216" t="s">
        <v>375</v>
      </c>
      <c r="Y246" s="216" t="s">
        <v>239</v>
      </c>
      <c r="Z246" t="s">
        <v>1578</v>
      </c>
      <c r="AB246" s="216" t="s">
        <v>351</v>
      </c>
      <c r="AC246" t="s">
        <v>7</v>
      </c>
      <c r="AD246" s="216" t="s">
        <v>7</v>
      </c>
      <c r="AE246" s="216" t="s">
        <v>7</v>
      </c>
      <c r="AF246" t="s">
        <v>2292</v>
      </c>
      <c r="AG246" t="s">
        <v>250</v>
      </c>
      <c r="AH246">
        <v>1</v>
      </c>
      <c r="AI246" s="216" t="s">
        <v>250</v>
      </c>
      <c r="AJ246" s="216" t="s">
        <v>248</v>
      </c>
      <c r="AK246" t="s">
        <v>1720</v>
      </c>
      <c r="AL246" s="216" t="s">
        <v>156</v>
      </c>
      <c r="AM246" t="s">
        <v>1592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511</v>
      </c>
      <c r="AU246" t="s">
        <v>1433</v>
      </c>
      <c r="AV246" t="s">
        <v>1593</v>
      </c>
      <c r="AX246">
        <v>1</v>
      </c>
      <c r="AY246" s="216" t="s">
        <v>103</v>
      </c>
      <c r="AZ246" s="216" t="s">
        <v>96</v>
      </c>
      <c r="BA246" s="216" t="s">
        <v>220</v>
      </c>
      <c r="BB246" t="s">
        <v>1726</v>
      </c>
    </row>
    <row r="247" spans="1:57" x14ac:dyDescent="0.3">
      <c r="A247" s="211">
        <v>46260</v>
      </c>
      <c r="B247" s="216" t="s">
        <v>142</v>
      </c>
      <c r="C247" s="216" t="s">
        <v>348</v>
      </c>
      <c r="D247" s="216" t="s">
        <v>285</v>
      </c>
      <c r="E247" s="216" t="s">
        <v>95</v>
      </c>
      <c r="F247" s="216" t="s">
        <v>310</v>
      </c>
      <c r="G247" s="216" t="s">
        <v>1048</v>
      </c>
      <c r="H247" s="216" t="s">
        <v>1722</v>
      </c>
      <c r="I247" s="216" t="s">
        <v>413</v>
      </c>
      <c r="J247">
        <v>1</v>
      </c>
      <c r="K247">
        <v>1</v>
      </c>
      <c r="L247" s="216" t="s">
        <v>1049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6"/>
      <c r="S247" s="216" t="s">
        <v>363</v>
      </c>
      <c r="T247" s="216"/>
      <c r="U247" s="216" t="s">
        <v>1745</v>
      </c>
      <c r="V247" s="216" t="s">
        <v>363</v>
      </c>
      <c r="W247">
        <v>1050</v>
      </c>
      <c r="X247" s="216" t="s">
        <v>375</v>
      </c>
      <c r="Y247" s="216" t="s">
        <v>239</v>
      </c>
      <c r="Z247" t="s">
        <v>1578</v>
      </c>
      <c r="AB247" s="216" t="s">
        <v>351</v>
      </c>
      <c r="AC247" t="s">
        <v>7</v>
      </c>
      <c r="AD247" s="216" t="s">
        <v>7</v>
      </c>
      <c r="AE247" s="216" t="s">
        <v>7</v>
      </c>
      <c r="AF247" t="s">
        <v>2293</v>
      </c>
      <c r="AG247" t="s">
        <v>249</v>
      </c>
      <c r="AH247">
        <v>1</v>
      </c>
      <c r="AI247" s="216" t="s">
        <v>250</v>
      </c>
      <c r="AJ247" s="216" t="s">
        <v>248</v>
      </c>
      <c r="AK247" t="s">
        <v>1720</v>
      </c>
      <c r="AL247" s="216" t="s">
        <v>156</v>
      </c>
      <c r="AM247" t="s">
        <v>1592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513</v>
      </c>
      <c r="AU247" t="s">
        <v>1433</v>
      </c>
      <c r="AV247" t="s">
        <v>1593</v>
      </c>
      <c r="AX247">
        <v>1</v>
      </c>
      <c r="AY247" s="216" t="s">
        <v>103</v>
      </c>
      <c r="AZ247" s="216" t="s">
        <v>96</v>
      </c>
      <c r="BA247" s="216" t="s">
        <v>220</v>
      </c>
      <c r="BB247" t="s">
        <v>1726</v>
      </c>
    </row>
    <row r="248" spans="1:57" x14ac:dyDescent="0.3">
      <c r="A248" s="211">
        <v>46260</v>
      </c>
      <c r="B248" s="216" t="s">
        <v>142</v>
      </c>
      <c r="C248" s="216" t="s">
        <v>348</v>
      </c>
      <c r="D248" s="216" t="s">
        <v>57</v>
      </c>
      <c r="E248" s="216" t="s">
        <v>117</v>
      </c>
      <c r="F248" s="216" t="s">
        <v>310</v>
      </c>
      <c r="G248" s="216" t="s">
        <v>1046</v>
      </c>
      <c r="H248" s="216" t="s">
        <v>1722</v>
      </c>
      <c r="I248" s="216" t="s">
        <v>413</v>
      </c>
      <c r="J248">
        <v>1</v>
      </c>
      <c r="K248">
        <v>1</v>
      </c>
      <c r="L248" s="216" t="s">
        <v>1047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6"/>
      <c r="S248" s="216" t="s">
        <v>363</v>
      </c>
      <c r="T248" s="216"/>
      <c r="U248" s="216" t="s">
        <v>1743</v>
      </c>
      <c r="V248" s="216" t="s">
        <v>363</v>
      </c>
      <c r="W248">
        <v>1050</v>
      </c>
      <c r="X248" s="216" t="s">
        <v>375</v>
      </c>
      <c r="Y248" s="216" t="s">
        <v>239</v>
      </c>
      <c r="Z248" t="s">
        <v>1578</v>
      </c>
      <c r="AB248" s="216" t="s">
        <v>351</v>
      </c>
      <c r="AC248" t="s">
        <v>7</v>
      </c>
      <c r="AD248" s="216" t="s">
        <v>7</v>
      </c>
      <c r="AE248" s="216" t="s">
        <v>7</v>
      </c>
      <c r="AF248" t="s">
        <v>1746</v>
      </c>
      <c r="AG248" t="s">
        <v>249</v>
      </c>
      <c r="AH248">
        <v>2</v>
      </c>
      <c r="AI248" s="216" t="s">
        <v>250</v>
      </c>
      <c r="AJ248" s="216" t="s">
        <v>251</v>
      </c>
      <c r="AK248" t="s">
        <v>1720</v>
      </c>
      <c r="AL248" s="216" t="s">
        <v>156</v>
      </c>
      <c r="AM248" t="s">
        <v>1609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514</v>
      </c>
      <c r="AU248" t="s">
        <v>1433</v>
      </c>
      <c r="AV248" t="s">
        <v>1610</v>
      </c>
      <c r="AX248">
        <v>1</v>
      </c>
      <c r="AY248" s="216" t="s">
        <v>126</v>
      </c>
      <c r="AZ248" s="216" t="s">
        <v>127</v>
      </c>
      <c r="BA248" s="216" t="s">
        <v>233</v>
      </c>
      <c r="BB248" t="s">
        <v>1726</v>
      </c>
      <c r="BE248">
        <v>1</v>
      </c>
    </row>
    <row r="249" spans="1:57" x14ac:dyDescent="0.3">
      <c r="A249" s="211">
        <v>46260</v>
      </c>
      <c r="B249" s="216" t="s">
        <v>142</v>
      </c>
      <c r="C249" s="216" t="s">
        <v>348</v>
      </c>
      <c r="D249" s="216" t="s">
        <v>57</v>
      </c>
      <c r="E249" s="216" t="s">
        <v>117</v>
      </c>
      <c r="F249" s="216" t="s">
        <v>310</v>
      </c>
      <c r="G249" s="216" t="s">
        <v>1046</v>
      </c>
      <c r="H249" s="216" t="s">
        <v>1722</v>
      </c>
      <c r="I249" s="216" t="s">
        <v>413</v>
      </c>
      <c r="J249">
        <v>1</v>
      </c>
      <c r="K249">
        <v>1</v>
      </c>
      <c r="L249" s="216" t="s">
        <v>1047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6"/>
      <c r="S249" s="216" t="s">
        <v>363</v>
      </c>
      <c r="T249" s="216"/>
      <c r="U249" s="216" t="s">
        <v>1744</v>
      </c>
      <c r="V249" s="216" t="s">
        <v>363</v>
      </c>
      <c r="W249">
        <v>1050</v>
      </c>
      <c r="X249" s="216" t="s">
        <v>375</v>
      </c>
      <c r="Y249" s="216" t="s">
        <v>239</v>
      </c>
      <c r="Z249" t="s">
        <v>1578</v>
      </c>
      <c r="AB249" s="216" t="s">
        <v>351</v>
      </c>
      <c r="AC249" t="s">
        <v>7</v>
      </c>
      <c r="AD249" s="216" t="s">
        <v>7</v>
      </c>
      <c r="AE249" s="216" t="s">
        <v>7</v>
      </c>
      <c r="AF249" t="s">
        <v>1746</v>
      </c>
      <c r="AG249" t="s">
        <v>250</v>
      </c>
      <c r="AH249">
        <v>2</v>
      </c>
      <c r="AI249" s="216" t="s">
        <v>250</v>
      </c>
      <c r="AJ249" s="216" t="s">
        <v>251</v>
      </c>
      <c r="AK249" t="s">
        <v>1720</v>
      </c>
      <c r="AL249" s="216" t="s">
        <v>156</v>
      </c>
      <c r="AM249" t="s">
        <v>1609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511</v>
      </c>
      <c r="AU249" t="s">
        <v>1433</v>
      </c>
      <c r="AV249" t="s">
        <v>1610</v>
      </c>
      <c r="AX249">
        <v>1</v>
      </c>
      <c r="AY249" s="216" t="s">
        <v>126</v>
      </c>
      <c r="AZ249" s="216" t="s">
        <v>127</v>
      </c>
      <c r="BA249" s="216" t="s">
        <v>233</v>
      </c>
      <c r="BB249" t="s">
        <v>1726</v>
      </c>
    </row>
    <row r="250" spans="1:57" x14ac:dyDescent="0.3">
      <c r="A250" s="211">
        <v>46260</v>
      </c>
      <c r="B250" s="216" t="s">
        <v>142</v>
      </c>
      <c r="C250" s="216" t="s">
        <v>348</v>
      </c>
      <c r="D250" s="216" t="s">
        <v>57</v>
      </c>
      <c r="E250" s="216" t="s">
        <v>117</v>
      </c>
      <c r="F250" s="216" t="s">
        <v>310</v>
      </c>
      <c r="G250" s="216" t="s">
        <v>1048</v>
      </c>
      <c r="H250" s="216" t="s">
        <v>1722</v>
      </c>
      <c r="I250" s="216" t="s">
        <v>413</v>
      </c>
      <c r="J250">
        <v>1</v>
      </c>
      <c r="K250">
        <v>1</v>
      </c>
      <c r="L250" s="216" t="s">
        <v>1049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6"/>
      <c r="S250" s="216" t="s">
        <v>363</v>
      </c>
      <c r="T250" s="216"/>
      <c r="U250" s="216" t="s">
        <v>1745</v>
      </c>
      <c r="V250" s="216" t="s">
        <v>363</v>
      </c>
      <c r="W250">
        <v>1050</v>
      </c>
      <c r="X250" s="216" t="s">
        <v>375</v>
      </c>
      <c r="Y250" s="216" t="s">
        <v>239</v>
      </c>
      <c r="Z250" t="s">
        <v>1578</v>
      </c>
      <c r="AB250" s="216" t="s">
        <v>351</v>
      </c>
      <c r="AC250" t="s">
        <v>7</v>
      </c>
      <c r="AD250" s="216" t="s">
        <v>7</v>
      </c>
      <c r="AE250" s="216" t="s">
        <v>7</v>
      </c>
      <c r="AF250" t="s">
        <v>1747</v>
      </c>
      <c r="AG250" t="s">
        <v>249</v>
      </c>
      <c r="AH250">
        <v>2</v>
      </c>
      <c r="AI250" s="216" t="s">
        <v>250</v>
      </c>
      <c r="AJ250" s="216" t="s">
        <v>251</v>
      </c>
      <c r="AK250" t="s">
        <v>1720</v>
      </c>
      <c r="AL250" s="216" t="s">
        <v>156</v>
      </c>
      <c r="AM250" t="s">
        <v>1609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514</v>
      </c>
      <c r="AU250" t="s">
        <v>1433</v>
      </c>
      <c r="AV250" t="s">
        <v>1610</v>
      </c>
      <c r="AX250">
        <v>1</v>
      </c>
      <c r="AY250" s="216" t="s">
        <v>126</v>
      </c>
      <c r="AZ250" s="216" t="s">
        <v>127</v>
      </c>
      <c r="BA250" s="216" t="s">
        <v>233</v>
      </c>
      <c r="BB250" t="s">
        <v>1726</v>
      </c>
    </row>
    <row r="251" spans="1:57" x14ac:dyDescent="0.3">
      <c r="A251" s="211">
        <v>46260</v>
      </c>
      <c r="B251" s="216" t="s">
        <v>142</v>
      </c>
      <c r="C251" s="216" t="s">
        <v>348</v>
      </c>
      <c r="D251" s="216" t="s">
        <v>279</v>
      </c>
      <c r="E251" s="216" t="s">
        <v>192</v>
      </c>
      <c r="F251" s="216" t="s">
        <v>310</v>
      </c>
      <c r="G251" s="216" t="s">
        <v>1046</v>
      </c>
      <c r="H251" s="216" t="s">
        <v>1722</v>
      </c>
      <c r="I251" s="216" t="s">
        <v>413</v>
      </c>
      <c r="J251">
        <v>2</v>
      </c>
      <c r="K251">
        <v>2</v>
      </c>
      <c r="L251" s="216" t="s">
        <v>1047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6"/>
      <c r="S251" s="216" t="s">
        <v>363</v>
      </c>
      <c r="T251" s="216"/>
      <c r="U251" s="216" t="s">
        <v>1743</v>
      </c>
      <c r="V251" s="216" t="s">
        <v>363</v>
      </c>
      <c r="W251">
        <v>1050</v>
      </c>
      <c r="X251" s="216" t="s">
        <v>375</v>
      </c>
      <c r="Y251" s="216" t="s">
        <v>239</v>
      </c>
      <c r="Z251" t="s">
        <v>1578</v>
      </c>
      <c r="AB251" s="216" t="s">
        <v>351</v>
      </c>
      <c r="AC251" t="s">
        <v>7</v>
      </c>
      <c r="AD251" s="216" t="s">
        <v>7</v>
      </c>
      <c r="AE251" s="216" t="s">
        <v>7</v>
      </c>
      <c r="AF251" t="s">
        <v>1748</v>
      </c>
      <c r="AG251" t="s">
        <v>249</v>
      </c>
      <c r="AH251">
        <v>2</v>
      </c>
      <c r="AI251" s="216" t="s">
        <v>250</v>
      </c>
      <c r="AJ251" s="216" t="s">
        <v>248</v>
      </c>
      <c r="AK251" t="s">
        <v>1720</v>
      </c>
      <c r="AL251" s="216" t="s">
        <v>156</v>
      </c>
      <c r="AM251" t="s">
        <v>1595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513</v>
      </c>
      <c r="AU251" t="s">
        <v>1433</v>
      </c>
      <c r="AV251" t="s">
        <v>1596</v>
      </c>
      <c r="AW251">
        <v>1</v>
      </c>
      <c r="AX251">
        <v>2</v>
      </c>
      <c r="AY251" s="216" t="s">
        <v>125</v>
      </c>
      <c r="AZ251" s="216" t="s">
        <v>122</v>
      </c>
      <c r="BA251" s="216" t="s">
        <v>232</v>
      </c>
      <c r="BB251" t="s">
        <v>1726</v>
      </c>
      <c r="BE251">
        <v>49.1</v>
      </c>
    </row>
    <row r="252" spans="1:57" x14ac:dyDescent="0.3">
      <c r="A252" s="211">
        <v>46260</v>
      </c>
      <c r="B252" s="216" t="s">
        <v>142</v>
      </c>
      <c r="C252" s="216" t="s">
        <v>348</v>
      </c>
      <c r="D252" s="216" t="s">
        <v>279</v>
      </c>
      <c r="E252" s="216" t="s">
        <v>192</v>
      </c>
      <c r="F252" s="216" t="s">
        <v>310</v>
      </c>
      <c r="G252" s="216" t="s">
        <v>1046</v>
      </c>
      <c r="H252" s="216" t="s">
        <v>1722</v>
      </c>
      <c r="I252" s="216" t="s">
        <v>413</v>
      </c>
      <c r="J252">
        <v>2</v>
      </c>
      <c r="K252">
        <v>2</v>
      </c>
      <c r="L252" s="216" t="s">
        <v>1047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6"/>
      <c r="S252" s="216" t="s">
        <v>363</v>
      </c>
      <c r="T252" s="216"/>
      <c r="U252" s="216" t="s">
        <v>1744</v>
      </c>
      <c r="V252" s="216" t="s">
        <v>363</v>
      </c>
      <c r="W252">
        <v>1050</v>
      </c>
      <c r="X252" s="216" t="s">
        <v>375</v>
      </c>
      <c r="Y252" s="216" t="s">
        <v>239</v>
      </c>
      <c r="Z252" t="s">
        <v>1578</v>
      </c>
      <c r="AB252" s="216" t="s">
        <v>351</v>
      </c>
      <c r="AC252" t="s">
        <v>7</v>
      </c>
      <c r="AD252" s="216" t="s">
        <v>7</v>
      </c>
      <c r="AE252" s="216" t="s">
        <v>7</v>
      </c>
      <c r="AF252" t="s">
        <v>1748</v>
      </c>
      <c r="AG252" t="s">
        <v>250</v>
      </c>
      <c r="AH252">
        <v>2</v>
      </c>
      <c r="AI252" s="216" t="s">
        <v>250</v>
      </c>
      <c r="AJ252" s="216" t="s">
        <v>248</v>
      </c>
      <c r="AK252" t="s">
        <v>1720</v>
      </c>
      <c r="AL252" s="216" t="s">
        <v>156</v>
      </c>
      <c r="AM252" t="s">
        <v>1595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511</v>
      </c>
      <c r="AU252" t="s">
        <v>1433</v>
      </c>
      <c r="AV252" t="s">
        <v>1596</v>
      </c>
      <c r="AW252">
        <v>1</v>
      </c>
      <c r="AX252">
        <v>2</v>
      </c>
      <c r="AY252" s="216" t="s">
        <v>125</v>
      </c>
      <c r="AZ252" s="216" t="s">
        <v>122</v>
      </c>
      <c r="BA252" s="216" t="s">
        <v>232</v>
      </c>
      <c r="BB252" t="s">
        <v>1726</v>
      </c>
    </row>
    <row r="253" spans="1:57" x14ac:dyDescent="0.3">
      <c r="A253" s="211">
        <v>46260</v>
      </c>
      <c r="B253" s="216" t="s">
        <v>142</v>
      </c>
      <c r="C253" s="216" t="s">
        <v>348</v>
      </c>
      <c r="D253" s="216" t="s">
        <v>279</v>
      </c>
      <c r="E253" s="216" t="s">
        <v>192</v>
      </c>
      <c r="F253" s="216" t="s">
        <v>310</v>
      </c>
      <c r="G253" s="216" t="s">
        <v>1048</v>
      </c>
      <c r="H253" s="216" t="s">
        <v>1722</v>
      </c>
      <c r="I253" s="216" t="s">
        <v>413</v>
      </c>
      <c r="J253">
        <v>487</v>
      </c>
      <c r="K253">
        <v>487</v>
      </c>
      <c r="L253" s="216" t="s">
        <v>1049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6"/>
      <c r="S253" s="216" t="s">
        <v>363</v>
      </c>
      <c r="T253" s="216"/>
      <c r="U253" s="216" t="s">
        <v>1745</v>
      </c>
      <c r="V253" s="216" t="s">
        <v>363</v>
      </c>
      <c r="W253">
        <v>1050</v>
      </c>
      <c r="X253" s="216" t="s">
        <v>375</v>
      </c>
      <c r="Y253" s="216" t="s">
        <v>239</v>
      </c>
      <c r="Z253" t="s">
        <v>1578</v>
      </c>
      <c r="AB253" s="216" t="s">
        <v>351</v>
      </c>
      <c r="AC253" t="s">
        <v>7</v>
      </c>
      <c r="AD253" s="216" t="s">
        <v>7</v>
      </c>
      <c r="AE253" s="216" t="s">
        <v>7</v>
      </c>
      <c r="AF253" t="s">
        <v>1749</v>
      </c>
      <c r="AG253" t="s">
        <v>249</v>
      </c>
      <c r="AH253">
        <v>2</v>
      </c>
      <c r="AI253" s="216" t="s">
        <v>250</v>
      </c>
      <c r="AJ253" s="216" t="s">
        <v>248</v>
      </c>
      <c r="AK253" t="s">
        <v>1720</v>
      </c>
      <c r="AL253" s="216" t="s">
        <v>156</v>
      </c>
      <c r="AM253" t="s">
        <v>1595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514</v>
      </c>
      <c r="AU253" t="s">
        <v>1433</v>
      </c>
      <c r="AV253" t="s">
        <v>1596</v>
      </c>
      <c r="AW253">
        <v>1</v>
      </c>
      <c r="AX253">
        <v>487</v>
      </c>
      <c r="AY253" s="216" t="s">
        <v>125</v>
      </c>
      <c r="AZ253" s="216" t="s">
        <v>122</v>
      </c>
      <c r="BA253" s="216" t="s">
        <v>232</v>
      </c>
      <c r="BB253" t="s">
        <v>1726</v>
      </c>
    </row>
    <row r="254" spans="1:57" x14ac:dyDescent="0.3">
      <c r="A254" s="211">
        <v>46260</v>
      </c>
      <c r="B254" s="216" t="s">
        <v>142</v>
      </c>
      <c r="C254" s="216" t="s">
        <v>348</v>
      </c>
      <c r="D254" s="216" t="s">
        <v>285</v>
      </c>
      <c r="E254" s="216" t="s">
        <v>95</v>
      </c>
      <c r="F254" s="216" t="s">
        <v>310</v>
      </c>
      <c r="G254" s="216" t="s">
        <v>1050</v>
      </c>
      <c r="H254" s="216" t="s">
        <v>1722</v>
      </c>
      <c r="I254" s="216" t="s">
        <v>413</v>
      </c>
      <c r="J254">
        <v>1</v>
      </c>
      <c r="K254">
        <v>1</v>
      </c>
      <c r="L254" s="216" t="s">
        <v>1051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6"/>
      <c r="S254" s="216" t="s">
        <v>363</v>
      </c>
      <c r="T254" s="216"/>
      <c r="U254" s="216" t="s">
        <v>1750</v>
      </c>
      <c r="V254" s="216" t="s">
        <v>363</v>
      </c>
      <c r="W254">
        <v>1050</v>
      </c>
      <c r="X254" s="216" t="s">
        <v>375</v>
      </c>
      <c r="Y254" s="216" t="s">
        <v>239</v>
      </c>
      <c r="Z254" t="s">
        <v>1578</v>
      </c>
      <c r="AB254" s="216" t="s">
        <v>351</v>
      </c>
      <c r="AC254" t="s">
        <v>7</v>
      </c>
      <c r="AD254" s="216" t="s">
        <v>7</v>
      </c>
      <c r="AE254" s="216" t="s">
        <v>7</v>
      </c>
      <c r="AF254" t="s">
        <v>1751</v>
      </c>
      <c r="AG254" t="s">
        <v>249</v>
      </c>
      <c r="AH254">
        <v>1</v>
      </c>
      <c r="AI254" s="216" t="s">
        <v>250</v>
      </c>
      <c r="AJ254" s="216" t="s">
        <v>248</v>
      </c>
      <c r="AK254" t="s">
        <v>1720</v>
      </c>
      <c r="AL254" s="216" t="s">
        <v>156</v>
      </c>
      <c r="AM254" t="s">
        <v>1592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513</v>
      </c>
      <c r="AU254" t="s">
        <v>1433</v>
      </c>
      <c r="AV254" t="s">
        <v>1593</v>
      </c>
      <c r="AX254">
        <v>1</v>
      </c>
      <c r="AY254" s="216" t="s">
        <v>103</v>
      </c>
      <c r="AZ254" s="216" t="s">
        <v>96</v>
      </c>
      <c r="BA254" s="216" t="s">
        <v>220</v>
      </c>
      <c r="BB254" t="s">
        <v>1726</v>
      </c>
      <c r="BE254">
        <v>1</v>
      </c>
    </row>
    <row r="255" spans="1:57" x14ac:dyDescent="0.3">
      <c r="A255" s="211">
        <v>46260</v>
      </c>
      <c r="B255" s="216" t="s">
        <v>142</v>
      </c>
      <c r="C255" s="216" t="s">
        <v>348</v>
      </c>
      <c r="D255" s="216" t="s">
        <v>285</v>
      </c>
      <c r="E255" s="216" t="s">
        <v>95</v>
      </c>
      <c r="F255" s="216" t="s">
        <v>310</v>
      </c>
      <c r="G255" s="216" t="s">
        <v>1052</v>
      </c>
      <c r="H255" s="216" t="s">
        <v>1722</v>
      </c>
      <c r="I255" s="216" t="s">
        <v>413</v>
      </c>
      <c r="J255">
        <v>1</v>
      </c>
      <c r="K255">
        <v>1</v>
      </c>
      <c r="L255" s="216" t="s">
        <v>1053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6"/>
      <c r="S255" s="216" t="s">
        <v>363</v>
      </c>
      <c r="T255" s="216"/>
      <c r="U255" s="216" t="s">
        <v>1752</v>
      </c>
      <c r="V255" s="216" t="s">
        <v>363</v>
      </c>
      <c r="W255">
        <v>1050</v>
      </c>
      <c r="X255" s="216" t="s">
        <v>375</v>
      </c>
      <c r="Y255" s="216" t="s">
        <v>239</v>
      </c>
      <c r="Z255" t="s">
        <v>1578</v>
      </c>
      <c r="AB255" s="216" t="s">
        <v>351</v>
      </c>
      <c r="AC255" t="s">
        <v>7</v>
      </c>
      <c r="AD255" s="216" t="s">
        <v>7</v>
      </c>
      <c r="AE255" s="216" t="s">
        <v>7</v>
      </c>
      <c r="AF255" t="s">
        <v>1753</v>
      </c>
      <c r="AG255" t="s">
        <v>249</v>
      </c>
      <c r="AH255">
        <v>1</v>
      </c>
      <c r="AI255" s="216" t="s">
        <v>250</v>
      </c>
      <c r="AJ255" s="216" t="s">
        <v>248</v>
      </c>
      <c r="AK255" t="s">
        <v>1720</v>
      </c>
      <c r="AL255" s="216" t="s">
        <v>156</v>
      </c>
      <c r="AM255" t="s">
        <v>1592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513</v>
      </c>
      <c r="AU255" t="s">
        <v>1433</v>
      </c>
      <c r="AV255" t="s">
        <v>1593</v>
      </c>
      <c r="AX255">
        <v>1</v>
      </c>
      <c r="AY255" s="216" t="s">
        <v>103</v>
      </c>
      <c r="AZ255" s="216" t="s">
        <v>96</v>
      </c>
      <c r="BA255" s="216" t="s">
        <v>220</v>
      </c>
      <c r="BB255" t="s">
        <v>1726</v>
      </c>
      <c r="BE255">
        <v>1</v>
      </c>
    </row>
    <row r="256" spans="1:57" x14ac:dyDescent="0.3">
      <c r="A256" s="211">
        <v>46260</v>
      </c>
      <c r="B256" s="216" t="s">
        <v>142</v>
      </c>
      <c r="C256" s="216" t="s">
        <v>348</v>
      </c>
      <c r="D256" s="216" t="s">
        <v>57</v>
      </c>
      <c r="E256" s="216" t="s">
        <v>117</v>
      </c>
      <c r="F256" s="216" t="s">
        <v>310</v>
      </c>
      <c r="G256" s="216" t="s">
        <v>1052</v>
      </c>
      <c r="H256" s="216" t="s">
        <v>1722</v>
      </c>
      <c r="I256" s="216" t="s">
        <v>413</v>
      </c>
      <c r="J256">
        <v>1</v>
      </c>
      <c r="K256">
        <v>1</v>
      </c>
      <c r="L256" s="216" t="s">
        <v>1053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6"/>
      <c r="S256" s="216" t="s">
        <v>363</v>
      </c>
      <c r="T256" s="216"/>
      <c r="U256" s="216" t="s">
        <v>1752</v>
      </c>
      <c r="V256" s="216" t="s">
        <v>363</v>
      </c>
      <c r="W256">
        <v>1050</v>
      </c>
      <c r="X256" s="216" t="s">
        <v>375</v>
      </c>
      <c r="Y256" s="216" t="s">
        <v>239</v>
      </c>
      <c r="Z256" t="s">
        <v>1578</v>
      </c>
      <c r="AB256" s="216" t="s">
        <v>351</v>
      </c>
      <c r="AC256" t="s">
        <v>7</v>
      </c>
      <c r="AD256" s="216" t="s">
        <v>7</v>
      </c>
      <c r="AE256" s="216" t="s">
        <v>7</v>
      </c>
      <c r="AF256" t="s">
        <v>1754</v>
      </c>
      <c r="AG256" t="s">
        <v>249</v>
      </c>
      <c r="AH256">
        <v>2</v>
      </c>
      <c r="AI256" s="216" t="s">
        <v>250</v>
      </c>
      <c r="AJ256" s="216" t="s">
        <v>251</v>
      </c>
      <c r="AK256" t="s">
        <v>1720</v>
      </c>
      <c r="AL256" s="216" t="s">
        <v>156</v>
      </c>
      <c r="AM256" t="s">
        <v>1609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514</v>
      </c>
      <c r="AU256" t="s">
        <v>1433</v>
      </c>
      <c r="AV256" t="s">
        <v>1610</v>
      </c>
      <c r="AX256">
        <v>1</v>
      </c>
      <c r="AY256" s="216" t="s">
        <v>126</v>
      </c>
      <c r="AZ256" s="216" t="s">
        <v>127</v>
      </c>
      <c r="BA256" s="216" t="s">
        <v>233</v>
      </c>
      <c r="BB256" t="s">
        <v>1726</v>
      </c>
      <c r="BE256">
        <v>1</v>
      </c>
    </row>
    <row r="257" spans="1:57" x14ac:dyDescent="0.3">
      <c r="A257" s="211">
        <v>46260</v>
      </c>
      <c r="B257" s="216" t="s">
        <v>142</v>
      </c>
      <c r="C257" s="216" t="s">
        <v>348</v>
      </c>
      <c r="D257" s="216" t="s">
        <v>279</v>
      </c>
      <c r="E257" s="216" t="s">
        <v>192</v>
      </c>
      <c r="F257" s="216" t="s">
        <v>310</v>
      </c>
      <c r="G257" s="216" t="s">
        <v>1052</v>
      </c>
      <c r="H257" s="216" t="s">
        <v>1722</v>
      </c>
      <c r="I257" s="216" t="s">
        <v>413</v>
      </c>
      <c r="J257">
        <v>545</v>
      </c>
      <c r="K257">
        <v>545</v>
      </c>
      <c r="L257" s="216" t="s">
        <v>1053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6"/>
      <c r="S257" s="216" t="s">
        <v>363</v>
      </c>
      <c r="T257" s="216"/>
      <c r="U257" s="216" t="s">
        <v>1752</v>
      </c>
      <c r="V257" s="216" t="s">
        <v>363</v>
      </c>
      <c r="W257">
        <v>1050</v>
      </c>
      <c r="X257" s="216" t="s">
        <v>375</v>
      </c>
      <c r="Y257" s="216" t="s">
        <v>239</v>
      </c>
      <c r="Z257" t="s">
        <v>1578</v>
      </c>
      <c r="AB257" s="216" t="s">
        <v>351</v>
      </c>
      <c r="AC257" t="s">
        <v>7</v>
      </c>
      <c r="AD257" s="216" t="s">
        <v>7</v>
      </c>
      <c r="AE257" s="216" t="s">
        <v>7</v>
      </c>
      <c r="AF257" t="s">
        <v>1755</v>
      </c>
      <c r="AG257" t="s">
        <v>249</v>
      </c>
      <c r="AH257">
        <v>2</v>
      </c>
      <c r="AI257" s="216" t="s">
        <v>250</v>
      </c>
      <c r="AJ257" s="216" t="s">
        <v>248</v>
      </c>
      <c r="AK257" t="s">
        <v>1720</v>
      </c>
      <c r="AL257" s="216" t="s">
        <v>156</v>
      </c>
      <c r="AM257" t="s">
        <v>1595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514</v>
      </c>
      <c r="AU257" t="s">
        <v>1433</v>
      </c>
      <c r="AV257" t="s">
        <v>1596</v>
      </c>
      <c r="AW257">
        <v>1</v>
      </c>
      <c r="AX257">
        <v>545</v>
      </c>
      <c r="AY257" s="216" t="s">
        <v>125</v>
      </c>
      <c r="AZ257" s="216" t="s">
        <v>122</v>
      </c>
      <c r="BA257" s="216" t="s">
        <v>232</v>
      </c>
      <c r="BB257" t="s">
        <v>1726</v>
      </c>
      <c r="BE257">
        <v>54.5</v>
      </c>
    </row>
    <row r="258" spans="1:57" x14ac:dyDescent="0.3">
      <c r="A258" s="211">
        <v>46260</v>
      </c>
      <c r="B258" s="216" t="s">
        <v>142</v>
      </c>
      <c r="C258" s="216" t="s">
        <v>348</v>
      </c>
      <c r="D258" s="216" t="s">
        <v>47</v>
      </c>
      <c r="E258" s="216" t="s">
        <v>68</v>
      </c>
      <c r="F258" s="216" t="s">
        <v>310</v>
      </c>
      <c r="G258" s="216" t="s">
        <v>1054</v>
      </c>
      <c r="H258" s="216" t="s">
        <v>1717</v>
      </c>
      <c r="I258" s="216" t="s">
        <v>409</v>
      </c>
      <c r="J258">
        <v>33</v>
      </c>
      <c r="K258">
        <v>33</v>
      </c>
      <c r="L258" s="216" t="s">
        <v>1055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6"/>
      <c r="S258" s="216" t="s">
        <v>363</v>
      </c>
      <c r="T258" s="216" t="s">
        <v>1478</v>
      </c>
      <c r="U258" s="216"/>
      <c r="V258" s="216" t="s">
        <v>363</v>
      </c>
      <c r="W258">
        <v>1050</v>
      </c>
      <c r="X258" s="216" t="s">
        <v>375</v>
      </c>
      <c r="Y258" s="216" t="s">
        <v>239</v>
      </c>
      <c r="Z258" t="s">
        <v>1429</v>
      </c>
      <c r="AB258" s="216" t="s">
        <v>351</v>
      </c>
      <c r="AC258" t="s">
        <v>351</v>
      </c>
      <c r="AD258" s="216" t="s">
        <v>374</v>
      </c>
      <c r="AE258" s="216" t="s">
        <v>239</v>
      </c>
      <c r="AF258" t="s">
        <v>1756</v>
      </c>
      <c r="AG258" t="s">
        <v>249</v>
      </c>
      <c r="AH258">
        <v>1</v>
      </c>
      <c r="AI258" s="216" t="s">
        <v>250</v>
      </c>
      <c r="AJ258" s="216" t="s">
        <v>248</v>
      </c>
      <c r="AK258" t="s">
        <v>1720</v>
      </c>
      <c r="AL258" s="216" t="s">
        <v>156</v>
      </c>
      <c r="AM258" t="s">
        <v>1714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514</v>
      </c>
      <c r="AU258" t="s">
        <v>1433</v>
      </c>
      <c r="AV258" t="s">
        <v>1715</v>
      </c>
      <c r="AX258">
        <v>3.3</v>
      </c>
      <c r="AY258" s="216" t="s">
        <v>93</v>
      </c>
      <c r="AZ258" s="216" t="s">
        <v>90</v>
      </c>
      <c r="BA258" s="216" t="s">
        <v>218</v>
      </c>
      <c r="BB258" t="s">
        <v>1721</v>
      </c>
      <c r="BC258">
        <v>5.7</v>
      </c>
      <c r="BD258">
        <v>0</v>
      </c>
      <c r="BE258">
        <v>1</v>
      </c>
    </row>
    <row r="259" spans="1:57" x14ac:dyDescent="0.3">
      <c r="A259" s="211">
        <v>46260</v>
      </c>
      <c r="B259" s="216" t="s">
        <v>142</v>
      </c>
      <c r="C259" s="216" t="s">
        <v>348</v>
      </c>
      <c r="D259" s="216" t="s">
        <v>57</v>
      </c>
      <c r="E259" s="216" t="s">
        <v>117</v>
      </c>
      <c r="F259" s="216" t="s">
        <v>310</v>
      </c>
      <c r="G259" s="216" t="s">
        <v>1050</v>
      </c>
      <c r="H259" s="216" t="s">
        <v>1722</v>
      </c>
      <c r="I259" s="216" t="s">
        <v>413</v>
      </c>
      <c r="J259">
        <v>1</v>
      </c>
      <c r="K259">
        <v>1</v>
      </c>
      <c r="L259" s="216" t="s">
        <v>1051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6"/>
      <c r="S259" s="216" t="s">
        <v>363</v>
      </c>
      <c r="T259" s="216"/>
      <c r="U259" s="216" t="s">
        <v>1750</v>
      </c>
      <c r="V259" s="216" t="s">
        <v>363</v>
      </c>
      <c r="W259">
        <v>1050</v>
      </c>
      <c r="X259" s="216" t="s">
        <v>375</v>
      </c>
      <c r="Y259" s="216" t="s">
        <v>239</v>
      </c>
      <c r="Z259" t="s">
        <v>1578</v>
      </c>
      <c r="AB259" s="216" t="s">
        <v>351</v>
      </c>
      <c r="AC259" t="s">
        <v>7</v>
      </c>
      <c r="AD259" s="216" t="s">
        <v>7</v>
      </c>
      <c r="AE259" s="216" t="s">
        <v>7</v>
      </c>
      <c r="AF259" t="s">
        <v>1757</v>
      </c>
      <c r="AG259" t="s">
        <v>249</v>
      </c>
      <c r="AH259">
        <v>2</v>
      </c>
      <c r="AI259" s="216" t="s">
        <v>250</v>
      </c>
      <c r="AJ259" s="216" t="s">
        <v>251</v>
      </c>
      <c r="AK259" t="s">
        <v>1720</v>
      </c>
      <c r="AL259" s="216" t="s">
        <v>156</v>
      </c>
      <c r="AM259" t="s">
        <v>1609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514</v>
      </c>
      <c r="AU259" t="s">
        <v>1433</v>
      </c>
      <c r="AV259" t="s">
        <v>1610</v>
      </c>
      <c r="AX259">
        <v>1</v>
      </c>
      <c r="AY259" s="216" t="s">
        <v>126</v>
      </c>
      <c r="AZ259" s="216" t="s">
        <v>127</v>
      </c>
      <c r="BA259" s="216" t="s">
        <v>233</v>
      </c>
      <c r="BB259" t="s">
        <v>1726</v>
      </c>
      <c r="BE259">
        <v>1</v>
      </c>
    </row>
    <row r="260" spans="1:57" x14ac:dyDescent="0.3">
      <c r="A260" s="211">
        <v>46260</v>
      </c>
      <c r="B260" s="216" t="s">
        <v>142</v>
      </c>
      <c r="C260" s="216" t="s">
        <v>348</v>
      </c>
      <c r="D260" s="216" t="s">
        <v>279</v>
      </c>
      <c r="E260" s="216" t="s">
        <v>192</v>
      </c>
      <c r="F260" s="216" t="s">
        <v>310</v>
      </c>
      <c r="G260" s="216" t="s">
        <v>1050</v>
      </c>
      <c r="H260" s="216" t="s">
        <v>1722</v>
      </c>
      <c r="I260" s="216" t="s">
        <v>413</v>
      </c>
      <c r="J260">
        <v>669</v>
      </c>
      <c r="K260">
        <v>669</v>
      </c>
      <c r="L260" s="216" t="s">
        <v>1051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6"/>
      <c r="S260" s="216" t="s">
        <v>363</v>
      </c>
      <c r="T260" s="216"/>
      <c r="U260" s="216" t="s">
        <v>1750</v>
      </c>
      <c r="V260" s="216" t="s">
        <v>363</v>
      </c>
      <c r="W260">
        <v>1050</v>
      </c>
      <c r="X260" s="216" t="s">
        <v>375</v>
      </c>
      <c r="Y260" s="216" t="s">
        <v>239</v>
      </c>
      <c r="Z260" t="s">
        <v>1578</v>
      </c>
      <c r="AB260" s="216" t="s">
        <v>351</v>
      </c>
      <c r="AC260" t="s">
        <v>7</v>
      </c>
      <c r="AD260" s="216" t="s">
        <v>7</v>
      </c>
      <c r="AE260" s="216" t="s">
        <v>7</v>
      </c>
      <c r="AF260" t="s">
        <v>1758</v>
      </c>
      <c r="AG260" t="s">
        <v>249</v>
      </c>
      <c r="AH260">
        <v>2</v>
      </c>
      <c r="AI260" s="216" t="s">
        <v>250</v>
      </c>
      <c r="AJ260" s="216" t="s">
        <v>248</v>
      </c>
      <c r="AK260" t="s">
        <v>1720</v>
      </c>
      <c r="AL260" s="216" t="s">
        <v>156</v>
      </c>
      <c r="AM260" t="s">
        <v>1595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514</v>
      </c>
      <c r="AU260" t="s">
        <v>1433</v>
      </c>
      <c r="AV260" t="s">
        <v>1596</v>
      </c>
      <c r="AW260">
        <v>1</v>
      </c>
      <c r="AX260">
        <v>669</v>
      </c>
      <c r="AY260" s="216" t="s">
        <v>125</v>
      </c>
      <c r="AZ260" s="216" t="s">
        <v>122</v>
      </c>
      <c r="BA260" s="216" t="s">
        <v>232</v>
      </c>
      <c r="BB260" t="s">
        <v>1726</v>
      </c>
      <c r="BE260">
        <v>66.900000000000006</v>
      </c>
    </row>
    <row r="261" spans="1:57" x14ac:dyDescent="0.3">
      <c r="A261" s="211">
        <v>46260</v>
      </c>
      <c r="B261" s="216" t="s">
        <v>142</v>
      </c>
      <c r="C261" s="216" t="s">
        <v>348</v>
      </c>
      <c r="D261" s="216" t="s">
        <v>51</v>
      </c>
      <c r="E261" s="216" t="s">
        <v>258</v>
      </c>
      <c r="F261" s="216" t="s">
        <v>310</v>
      </c>
      <c r="G261" s="216" t="s">
        <v>1056</v>
      </c>
      <c r="H261" s="216" t="s">
        <v>1759</v>
      </c>
      <c r="I261" s="216" t="s">
        <v>1057</v>
      </c>
      <c r="J261">
        <v>6</v>
      </c>
      <c r="K261">
        <v>6</v>
      </c>
      <c r="L261" s="216" t="s">
        <v>1058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6"/>
      <c r="S261" s="216" t="s">
        <v>1061</v>
      </c>
      <c r="T261" s="216" t="s">
        <v>1584</v>
      </c>
      <c r="U261" s="216"/>
      <c r="V261" s="216" t="s">
        <v>1059</v>
      </c>
      <c r="W261">
        <v>117</v>
      </c>
      <c r="X261" s="216" t="s">
        <v>1060</v>
      </c>
      <c r="Y261" s="216" t="s">
        <v>239</v>
      </c>
      <c r="Z261" t="s">
        <v>1578</v>
      </c>
      <c r="AB261" s="216" t="s">
        <v>351</v>
      </c>
      <c r="AC261" t="s">
        <v>7</v>
      </c>
      <c r="AD261" s="216" t="s">
        <v>7</v>
      </c>
      <c r="AE261" s="216" t="s">
        <v>7</v>
      </c>
      <c r="AF261" t="s">
        <v>1760</v>
      </c>
      <c r="AG261" t="s">
        <v>249</v>
      </c>
      <c r="AH261">
        <v>1</v>
      </c>
      <c r="AI261" s="216" t="s">
        <v>250</v>
      </c>
      <c r="AJ261" s="216" t="s">
        <v>248</v>
      </c>
      <c r="AK261" t="s">
        <v>1761</v>
      </c>
      <c r="AL261" s="216" t="s">
        <v>156</v>
      </c>
      <c r="AM261" t="s">
        <v>1580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513</v>
      </c>
      <c r="AU261" t="s">
        <v>1433</v>
      </c>
      <c r="AV261" t="s">
        <v>1581</v>
      </c>
      <c r="AY261" s="216" t="s">
        <v>7</v>
      </c>
      <c r="AZ261" s="216" t="s">
        <v>238</v>
      </c>
      <c r="BA261" s="216" t="s">
        <v>7</v>
      </c>
      <c r="BB261" t="s">
        <v>1762</v>
      </c>
      <c r="BE261">
        <v>0</v>
      </c>
    </row>
    <row r="262" spans="1:57" x14ac:dyDescent="0.3">
      <c r="A262" s="211">
        <v>46260</v>
      </c>
      <c r="B262" s="216" t="s">
        <v>142</v>
      </c>
      <c r="C262" s="216" t="s">
        <v>348</v>
      </c>
      <c r="D262" s="216" t="s">
        <v>51</v>
      </c>
      <c r="E262" s="216" t="s">
        <v>258</v>
      </c>
      <c r="F262" s="216" t="s">
        <v>310</v>
      </c>
      <c r="G262" s="216" t="s">
        <v>1062</v>
      </c>
      <c r="H262" s="216" t="s">
        <v>1759</v>
      </c>
      <c r="I262" s="216" t="s">
        <v>945</v>
      </c>
      <c r="J262">
        <v>3</v>
      </c>
      <c r="K262">
        <v>3</v>
      </c>
      <c r="L262" s="216" t="s">
        <v>1063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6"/>
      <c r="S262" s="216" t="s">
        <v>1061</v>
      </c>
      <c r="T262" s="216" t="s">
        <v>1584</v>
      </c>
      <c r="U262" s="216"/>
      <c r="V262" s="216" t="s">
        <v>1059</v>
      </c>
      <c r="W262">
        <v>117</v>
      </c>
      <c r="X262" s="216" t="s">
        <v>1060</v>
      </c>
      <c r="Y262" s="216" t="s">
        <v>239</v>
      </c>
      <c r="Z262" t="s">
        <v>1578</v>
      </c>
      <c r="AB262" s="216" t="s">
        <v>351</v>
      </c>
      <c r="AC262" t="s">
        <v>7</v>
      </c>
      <c r="AD262" s="216" t="s">
        <v>7</v>
      </c>
      <c r="AE262" s="216" t="s">
        <v>7</v>
      </c>
      <c r="AF262" t="s">
        <v>1763</v>
      </c>
      <c r="AG262" t="s">
        <v>249</v>
      </c>
      <c r="AH262">
        <v>1</v>
      </c>
      <c r="AI262" s="216" t="s">
        <v>250</v>
      </c>
      <c r="AJ262" s="216" t="s">
        <v>248</v>
      </c>
      <c r="AK262" t="s">
        <v>1761</v>
      </c>
      <c r="AL262" s="216" t="s">
        <v>156</v>
      </c>
      <c r="AM262" t="s">
        <v>1580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513</v>
      </c>
      <c r="AU262" t="s">
        <v>1433</v>
      </c>
      <c r="AV262" t="s">
        <v>1581</v>
      </c>
      <c r="AY262" s="216" t="s">
        <v>7</v>
      </c>
      <c r="AZ262" s="216" t="s">
        <v>238</v>
      </c>
      <c r="BA262" s="216" t="s">
        <v>7</v>
      </c>
      <c r="BB262" t="s">
        <v>1762</v>
      </c>
    </row>
    <row r="263" spans="1:57" x14ac:dyDescent="0.3">
      <c r="A263" s="211">
        <v>46260</v>
      </c>
      <c r="B263" s="216" t="s">
        <v>142</v>
      </c>
      <c r="C263" s="216" t="s">
        <v>348</v>
      </c>
      <c r="D263" s="216" t="s">
        <v>45</v>
      </c>
      <c r="E263" s="216" t="s">
        <v>68</v>
      </c>
      <c r="F263" s="216" t="s">
        <v>310</v>
      </c>
      <c r="G263" s="216" t="s">
        <v>1064</v>
      </c>
      <c r="H263" s="216" t="s">
        <v>1759</v>
      </c>
      <c r="I263" s="216" t="s">
        <v>1065</v>
      </c>
      <c r="J263">
        <v>1</v>
      </c>
      <c r="K263">
        <v>1</v>
      </c>
      <c r="L263" s="216" t="s">
        <v>1066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6"/>
      <c r="S263" s="216" t="s">
        <v>1061</v>
      </c>
      <c r="T263" s="216"/>
      <c r="U263" s="216" t="s">
        <v>1764</v>
      </c>
      <c r="V263" s="216" t="s">
        <v>1059</v>
      </c>
      <c r="W263">
        <v>117</v>
      </c>
      <c r="X263" s="216" t="s">
        <v>1060</v>
      </c>
      <c r="Y263" s="216" t="s">
        <v>239</v>
      </c>
      <c r="Z263" t="s">
        <v>1429</v>
      </c>
      <c r="AB263" s="216" t="s">
        <v>351</v>
      </c>
      <c r="AC263" t="s">
        <v>351</v>
      </c>
      <c r="AD263" s="216" t="s">
        <v>374</v>
      </c>
      <c r="AE263" s="216" t="s">
        <v>239</v>
      </c>
      <c r="AF263" t="s">
        <v>1765</v>
      </c>
      <c r="AG263" t="s">
        <v>249</v>
      </c>
      <c r="AH263">
        <v>1</v>
      </c>
      <c r="AI263" s="216" t="s">
        <v>250</v>
      </c>
      <c r="AJ263" s="216" t="s">
        <v>248</v>
      </c>
      <c r="AK263" t="s">
        <v>1761</v>
      </c>
      <c r="AL263" s="216" t="s">
        <v>156</v>
      </c>
      <c r="AM263" t="s">
        <v>1432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513</v>
      </c>
      <c r="AU263" t="s">
        <v>1433</v>
      </c>
      <c r="AV263" t="s">
        <v>1434</v>
      </c>
      <c r="AX263">
        <v>1</v>
      </c>
      <c r="AY263" s="216" t="s">
        <v>89</v>
      </c>
      <c r="AZ263" s="216" t="s">
        <v>67</v>
      </c>
      <c r="BA263" s="216" t="s">
        <v>217</v>
      </c>
      <c r="BB263" t="s">
        <v>1766</v>
      </c>
      <c r="BC263">
        <v>63.8</v>
      </c>
      <c r="BD263">
        <v>0</v>
      </c>
      <c r="BE263">
        <v>1</v>
      </c>
    </row>
    <row r="264" spans="1:57" x14ac:dyDescent="0.3">
      <c r="A264" s="211">
        <v>46260</v>
      </c>
      <c r="B264" s="216" t="s">
        <v>142</v>
      </c>
      <c r="C264" s="216" t="s">
        <v>348</v>
      </c>
      <c r="D264" s="216" t="s">
        <v>45</v>
      </c>
      <c r="E264" s="216" t="s">
        <v>68</v>
      </c>
      <c r="F264" s="216" t="s">
        <v>310</v>
      </c>
      <c r="G264" s="216" t="s">
        <v>1067</v>
      </c>
      <c r="H264" s="216" t="s">
        <v>1759</v>
      </c>
      <c r="I264" s="216" t="s">
        <v>1065</v>
      </c>
      <c r="J264">
        <v>2</v>
      </c>
      <c r="K264">
        <v>2</v>
      </c>
      <c r="L264" s="216" t="s">
        <v>1068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6"/>
      <c r="S264" s="216" t="s">
        <v>1061</v>
      </c>
      <c r="T264" s="216"/>
      <c r="U264" s="216" t="s">
        <v>1767</v>
      </c>
      <c r="V264" s="216" t="s">
        <v>1059</v>
      </c>
      <c r="W264">
        <v>117</v>
      </c>
      <c r="X264" s="216" t="s">
        <v>1060</v>
      </c>
      <c r="Y264" s="216" t="s">
        <v>239</v>
      </c>
      <c r="Z264" t="s">
        <v>1429</v>
      </c>
      <c r="AB264" s="216" t="s">
        <v>351</v>
      </c>
      <c r="AC264" t="s">
        <v>351</v>
      </c>
      <c r="AD264" s="216" t="s">
        <v>374</v>
      </c>
      <c r="AE264" s="216" t="s">
        <v>239</v>
      </c>
      <c r="AF264" t="s">
        <v>1768</v>
      </c>
      <c r="AG264" t="s">
        <v>249</v>
      </c>
      <c r="AH264">
        <v>1</v>
      </c>
      <c r="AI264" s="216" t="s">
        <v>250</v>
      </c>
      <c r="AJ264" s="216" t="s">
        <v>248</v>
      </c>
      <c r="AK264" t="s">
        <v>1761</v>
      </c>
      <c r="AL264" s="216" t="s">
        <v>156</v>
      </c>
      <c r="AM264" t="s">
        <v>1432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513</v>
      </c>
      <c r="AU264" t="s">
        <v>1433</v>
      </c>
      <c r="AV264" t="s">
        <v>1434</v>
      </c>
      <c r="AX264">
        <v>1</v>
      </c>
      <c r="AY264" s="216" t="s">
        <v>89</v>
      </c>
      <c r="AZ264" s="216" t="s">
        <v>67</v>
      </c>
      <c r="BA264" s="216" t="s">
        <v>217</v>
      </c>
      <c r="BB264" t="s">
        <v>1766</v>
      </c>
      <c r="BC264">
        <v>63.8</v>
      </c>
    </row>
    <row r="265" spans="1:57" x14ac:dyDescent="0.3">
      <c r="A265" s="211">
        <v>46260</v>
      </c>
      <c r="B265" s="216" t="s">
        <v>142</v>
      </c>
      <c r="C265" s="216" t="s">
        <v>348</v>
      </c>
      <c r="D265" s="216" t="s">
        <v>43</v>
      </c>
      <c r="E265" s="216" t="s">
        <v>105</v>
      </c>
      <c r="F265" s="216" t="s">
        <v>310</v>
      </c>
      <c r="G265" s="216" t="s">
        <v>1069</v>
      </c>
      <c r="H265" s="216" t="s">
        <v>1769</v>
      </c>
      <c r="I265" s="216" t="s">
        <v>1070</v>
      </c>
      <c r="J265">
        <v>5</v>
      </c>
      <c r="K265">
        <v>5</v>
      </c>
      <c r="L265" s="216" t="s">
        <v>1071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6"/>
      <c r="S265" s="216" t="s">
        <v>1061</v>
      </c>
      <c r="T265" s="216" t="s">
        <v>1770</v>
      </c>
      <c r="U265" s="216"/>
      <c r="V265" s="216" t="s">
        <v>1059</v>
      </c>
      <c r="W265">
        <v>117</v>
      </c>
      <c r="X265" s="216" t="s">
        <v>1060</v>
      </c>
      <c r="Y265" s="216" t="s">
        <v>239</v>
      </c>
      <c r="Z265" t="s">
        <v>1429</v>
      </c>
      <c r="AB265" s="216" t="s">
        <v>351</v>
      </c>
      <c r="AC265" t="s">
        <v>351</v>
      </c>
      <c r="AD265" s="216" t="s">
        <v>374</v>
      </c>
      <c r="AE265" s="216" t="s">
        <v>239</v>
      </c>
      <c r="AF265" t="s">
        <v>1771</v>
      </c>
      <c r="AG265" t="s">
        <v>249</v>
      </c>
      <c r="AH265">
        <v>1</v>
      </c>
      <c r="AI265" s="216" t="s">
        <v>250</v>
      </c>
      <c r="AJ265" s="216" t="s">
        <v>248</v>
      </c>
      <c r="AK265" t="s">
        <v>1761</v>
      </c>
      <c r="AL265" s="216" t="s">
        <v>156</v>
      </c>
      <c r="AM265" t="s">
        <v>1488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514</v>
      </c>
      <c r="AU265" t="s">
        <v>1433</v>
      </c>
      <c r="AV265" t="s">
        <v>1489</v>
      </c>
      <c r="AX265">
        <v>1</v>
      </c>
      <c r="AY265" s="216" t="s">
        <v>89</v>
      </c>
      <c r="AZ265" s="216" t="s">
        <v>67</v>
      </c>
      <c r="BA265" s="216" t="s">
        <v>217</v>
      </c>
      <c r="BB265" t="s">
        <v>1766</v>
      </c>
      <c r="BC265">
        <v>63.8</v>
      </c>
    </row>
    <row r="266" spans="1:57" x14ac:dyDescent="0.3">
      <c r="A266" s="211">
        <v>46260</v>
      </c>
      <c r="B266" s="216" t="s">
        <v>142</v>
      </c>
      <c r="C266" s="216" t="s">
        <v>348</v>
      </c>
      <c r="D266" s="216" t="s">
        <v>48</v>
      </c>
      <c r="E266" s="216" t="s">
        <v>68</v>
      </c>
      <c r="F266" s="216" t="s">
        <v>310</v>
      </c>
      <c r="G266" s="216" t="s">
        <v>1072</v>
      </c>
      <c r="H266" s="216" t="s">
        <v>1769</v>
      </c>
      <c r="I266" s="216" t="s">
        <v>1070</v>
      </c>
      <c r="J266">
        <v>3</v>
      </c>
      <c r="K266">
        <v>3</v>
      </c>
      <c r="L266" s="216" t="s">
        <v>1073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6"/>
      <c r="S266" s="216" t="s">
        <v>1061</v>
      </c>
      <c r="T266" s="216" t="s">
        <v>1478</v>
      </c>
      <c r="U266" s="216"/>
      <c r="V266" s="216" t="s">
        <v>1059</v>
      </c>
      <c r="W266">
        <v>117</v>
      </c>
      <c r="X266" s="216" t="s">
        <v>1060</v>
      </c>
      <c r="Y266" s="216" t="s">
        <v>239</v>
      </c>
      <c r="Z266" t="s">
        <v>1429</v>
      </c>
      <c r="AB266" s="216" t="s">
        <v>351</v>
      </c>
      <c r="AC266" t="s">
        <v>351</v>
      </c>
      <c r="AD266" s="216" t="s">
        <v>374</v>
      </c>
      <c r="AE266" s="216" t="s">
        <v>239</v>
      </c>
      <c r="AF266" t="s">
        <v>1772</v>
      </c>
      <c r="AG266" t="s">
        <v>249</v>
      </c>
      <c r="AH266">
        <v>1</v>
      </c>
      <c r="AI266" s="216" t="s">
        <v>250</v>
      </c>
      <c r="AJ266" s="216" t="s">
        <v>248</v>
      </c>
      <c r="AK266" t="s">
        <v>1761</v>
      </c>
      <c r="AL266" s="216" t="s">
        <v>156</v>
      </c>
      <c r="AM266" t="s">
        <v>1460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513</v>
      </c>
      <c r="AU266" t="s">
        <v>1433</v>
      </c>
      <c r="AV266" t="s">
        <v>1461</v>
      </c>
      <c r="AX266">
        <v>1</v>
      </c>
      <c r="AY266" s="216" t="s">
        <v>89</v>
      </c>
      <c r="AZ266" s="216" t="s">
        <v>90</v>
      </c>
      <c r="BA266" s="216" t="s">
        <v>217</v>
      </c>
      <c r="BB266" t="s">
        <v>1766</v>
      </c>
      <c r="BC266">
        <v>63.8</v>
      </c>
      <c r="BD266">
        <v>0</v>
      </c>
      <c r="BE266">
        <v>1</v>
      </c>
    </row>
    <row r="267" spans="1:57" x14ac:dyDescent="0.3">
      <c r="A267" s="211">
        <v>46260</v>
      </c>
      <c r="B267" s="216" t="s">
        <v>142</v>
      </c>
      <c r="C267" s="216" t="s">
        <v>348</v>
      </c>
      <c r="D267" s="216" t="s">
        <v>51</v>
      </c>
      <c r="E267" s="216" t="s">
        <v>258</v>
      </c>
      <c r="F267" s="216" t="s">
        <v>310</v>
      </c>
      <c r="G267" s="216" t="s">
        <v>1074</v>
      </c>
      <c r="H267" s="216" t="s">
        <v>1773</v>
      </c>
      <c r="I267" s="216" t="s">
        <v>417</v>
      </c>
      <c r="J267">
        <v>250</v>
      </c>
      <c r="K267">
        <v>250</v>
      </c>
      <c r="L267" s="216" t="s">
        <v>1075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6"/>
      <c r="S267" s="216" t="s">
        <v>470</v>
      </c>
      <c r="T267" s="216" t="s">
        <v>1584</v>
      </c>
      <c r="U267" s="216"/>
      <c r="V267" s="216" t="s">
        <v>364</v>
      </c>
      <c r="W267">
        <v>289</v>
      </c>
      <c r="X267" s="216" t="s">
        <v>373</v>
      </c>
      <c r="Y267" s="216" t="s">
        <v>239</v>
      </c>
      <c r="Z267" t="s">
        <v>1578</v>
      </c>
      <c r="AB267" s="216" t="s">
        <v>351</v>
      </c>
      <c r="AC267" t="s">
        <v>7</v>
      </c>
      <c r="AD267" s="216" t="s">
        <v>7</v>
      </c>
      <c r="AE267" s="216" t="s">
        <v>7</v>
      </c>
      <c r="AF267" t="s">
        <v>1774</v>
      </c>
      <c r="AG267" t="s">
        <v>249</v>
      </c>
      <c r="AH267">
        <v>1</v>
      </c>
      <c r="AI267" s="216" t="s">
        <v>250</v>
      </c>
      <c r="AJ267" s="216" t="s">
        <v>248</v>
      </c>
      <c r="AK267" t="s">
        <v>1775</v>
      </c>
      <c r="AL267" s="216" t="s">
        <v>203</v>
      </c>
      <c r="AM267" t="s">
        <v>1776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514</v>
      </c>
      <c r="AU267" t="s">
        <v>1433</v>
      </c>
      <c r="AV267" t="s">
        <v>1581</v>
      </c>
      <c r="AY267" s="216" t="s">
        <v>7</v>
      </c>
      <c r="AZ267" s="216" t="s">
        <v>238</v>
      </c>
      <c r="BA267" s="216" t="s">
        <v>7</v>
      </c>
      <c r="BB267" t="s">
        <v>1777</v>
      </c>
      <c r="BE267">
        <v>0</v>
      </c>
    </row>
    <row r="268" spans="1:57" x14ac:dyDescent="0.3">
      <c r="A268" s="211">
        <v>46260</v>
      </c>
      <c r="B268" s="216" t="s">
        <v>142</v>
      </c>
      <c r="C268" s="216" t="s">
        <v>348</v>
      </c>
      <c r="D268" s="216" t="s">
        <v>45</v>
      </c>
      <c r="E268" s="216" t="s">
        <v>68</v>
      </c>
      <c r="F268" s="216" t="s">
        <v>310</v>
      </c>
      <c r="G268" s="216" t="s">
        <v>1076</v>
      </c>
      <c r="H268" s="216" t="s">
        <v>1773</v>
      </c>
      <c r="I268" s="216" t="s">
        <v>417</v>
      </c>
      <c r="J268">
        <v>50</v>
      </c>
      <c r="K268">
        <v>50</v>
      </c>
      <c r="L268" s="216" t="s">
        <v>1077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6"/>
      <c r="S268" s="216" t="s">
        <v>470</v>
      </c>
      <c r="T268" s="216"/>
      <c r="U268" s="216" t="s">
        <v>1778</v>
      </c>
      <c r="V268" s="216" t="s">
        <v>364</v>
      </c>
      <c r="W268">
        <v>289</v>
      </c>
      <c r="X268" s="216" t="s">
        <v>373</v>
      </c>
      <c r="Y268" s="216" t="s">
        <v>239</v>
      </c>
      <c r="Z268" t="s">
        <v>1429</v>
      </c>
      <c r="AB268" s="216" t="s">
        <v>351</v>
      </c>
      <c r="AC268" t="s">
        <v>351</v>
      </c>
      <c r="AD268" s="216" t="s">
        <v>374</v>
      </c>
      <c r="AE268" s="216" t="s">
        <v>239</v>
      </c>
      <c r="AF268" t="s">
        <v>1779</v>
      </c>
      <c r="AG268" t="s">
        <v>249</v>
      </c>
      <c r="AH268">
        <v>1</v>
      </c>
      <c r="AI268" s="216" t="s">
        <v>250</v>
      </c>
      <c r="AJ268" s="216" t="s">
        <v>248</v>
      </c>
      <c r="AK268" t="s">
        <v>1775</v>
      </c>
      <c r="AL268" s="216" t="s">
        <v>203</v>
      </c>
      <c r="AM268" t="s">
        <v>1780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514</v>
      </c>
      <c r="AU268" t="s">
        <v>1433</v>
      </c>
      <c r="AV268" t="s">
        <v>1434</v>
      </c>
      <c r="AX268">
        <v>5</v>
      </c>
      <c r="AY268" s="216" t="s">
        <v>89</v>
      </c>
      <c r="AZ268" s="216" t="s">
        <v>67</v>
      </c>
      <c r="BA268" s="216" t="s">
        <v>217</v>
      </c>
      <c r="BB268" t="s">
        <v>1781</v>
      </c>
      <c r="BC268">
        <v>193</v>
      </c>
      <c r="BD268">
        <v>93</v>
      </c>
      <c r="BE268">
        <v>1</v>
      </c>
    </row>
    <row r="269" spans="1:57" x14ac:dyDescent="0.3">
      <c r="A269" s="211">
        <v>46260</v>
      </c>
      <c r="B269" s="216" t="s">
        <v>142</v>
      </c>
      <c r="C269" s="216" t="s">
        <v>348</v>
      </c>
      <c r="D269" s="216" t="s">
        <v>45</v>
      </c>
      <c r="E269" s="216" t="s">
        <v>68</v>
      </c>
      <c r="F269" s="216" t="s">
        <v>310</v>
      </c>
      <c r="G269" s="216" t="s">
        <v>1078</v>
      </c>
      <c r="H269" s="216" t="s">
        <v>1773</v>
      </c>
      <c r="I269" s="216" t="s">
        <v>417</v>
      </c>
      <c r="J269">
        <v>8</v>
      </c>
      <c r="K269">
        <v>8</v>
      </c>
      <c r="L269" s="216" t="s">
        <v>1079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6"/>
      <c r="S269" s="216" t="s">
        <v>470</v>
      </c>
      <c r="T269" s="216"/>
      <c r="U269" s="216" t="s">
        <v>1782</v>
      </c>
      <c r="V269" s="216" t="s">
        <v>364</v>
      </c>
      <c r="W269">
        <v>289</v>
      </c>
      <c r="X269" s="216" t="s">
        <v>373</v>
      </c>
      <c r="Y269" s="216" t="s">
        <v>239</v>
      </c>
      <c r="Z269" t="s">
        <v>1429</v>
      </c>
      <c r="AB269" s="216" t="s">
        <v>351</v>
      </c>
      <c r="AC269" t="s">
        <v>351</v>
      </c>
      <c r="AD269" s="216" t="s">
        <v>374</v>
      </c>
      <c r="AE269" s="216" t="s">
        <v>239</v>
      </c>
      <c r="AF269" t="s">
        <v>1783</v>
      </c>
      <c r="AG269" t="s">
        <v>249</v>
      </c>
      <c r="AH269">
        <v>1</v>
      </c>
      <c r="AI269" s="216" t="s">
        <v>250</v>
      </c>
      <c r="AJ269" s="216" t="s">
        <v>248</v>
      </c>
      <c r="AK269" t="s">
        <v>1775</v>
      </c>
      <c r="AL269" s="216" t="s">
        <v>203</v>
      </c>
      <c r="AM269" t="s">
        <v>1780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514</v>
      </c>
      <c r="AU269" t="s">
        <v>1433</v>
      </c>
      <c r="AV269" t="s">
        <v>1434</v>
      </c>
      <c r="AX269">
        <v>1</v>
      </c>
      <c r="AY269" s="216" t="s">
        <v>89</v>
      </c>
      <c r="AZ269" s="216" t="s">
        <v>67</v>
      </c>
      <c r="BA269" s="216" t="s">
        <v>217</v>
      </c>
      <c r="BB269" t="s">
        <v>1781</v>
      </c>
      <c r="BC269">
        <v>193</v>
      </c>
    </row>
    <row r="270" spans="1:57" x14ac:dyDescent="0.3">
      <c r="A270" s="211">
        <v>46260</v>
      </c>
      <c r="B270" s="216" t="s">
        <v>142</v>
      </c>
      <c r="C270" s="216" t="s">
        <v>348</v>
      </c>
      <c r="D270" s="216" t="s">
        <v>51</v>
      </c>
      <c r="E270" s="216" t="s">
        <v>258</v>
      </c>
      <c r="F270" s="216" t="s">
        <v>310</v>
      </c>
      <c r="G270" s="216" t="s">
        <v>1080</v>
      </c>
      <c r="H270" s="216" t="s">
        <v>1784</v>
      </c>
      <c r="I270" s="216" t="s">
        <v>404</v>
      </c>
      <c r="J270">
        <v>50</v>
      </c>
      <c r="K270">
        <v>50</v>
      </c>
      <c r="L270" s="216" t="s">
        <v>1081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6"/>
      <c r="S270" s="216" t="s">
        <v>358</v>
      </c>
      <c r="T270" s="216" t="s">
        <v>1584</v>
      </c>
      <c r="U270" s="216"/>
      <c r="V270" s="216" t="s">
        <v>358</v>
      </c>
      <c r="W270">
        <v>2100</v>
      </c>
      <c r="X270" s="216" t="s">
        <v>373</v>
      </c>
      <c r="Y270" s="216" t="s">
        <v>239</v>
      </c>
      <c r="Z270" t="s">
        <v>1578</v>
      </c>
      <c r="AB270" s="216" t="s">
        <v>351</v>
      </c>
      <c r="AC270" t="s">
        <v>7</v>
      </c>
      <c r="AD270" s="216" t="s">
        <v>7</v>
      </c>
      <c r="AE270" s="216" t="s">
        <v>7</v>
      </c>
      <c r="AF270" t="s">
        <v>1785</v>
      </c>
      <c r="AG270" t="s">
        <v>249</v>
      </c>
      <c r="AH270">
        <v>1</v>
      </c>
      <c r="AI270" s="216" t="s">
        <v>250</v>
      </c>
      <c r="AJ270" s="216" t="s">
        <v>248</v>
      </c>
      <c r="AK270" t="s">
        <v>1775</v>
      </c>
      <c r="AL270" s="216" t="s">
        <v>203</v>
      </c>
      <c r="AM270" t="s">
        <v>1776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513</v>
      </c>
      <c r="AU270" t="s">
        <v>1433</v>
      </c>
      <c r="AV270" t="s">
        <v>1581</v>
      </c>
      <c r="AY270" s="216" t="s">
        <v>7</v>
      </c>
      <c r="AZ270" s="216" t="s">
        <v>238</v>
      </c>
      <c r="BA270" s="216" t="s">
        <v>7</v>
      </c>
      <c r="BB270" t="s">
        <v>1786</v>
      </c>
      <c r="BE270">
        <v>0</v>
      </c>
    </row>
    <row r="271" spans="1:57" x14ac:dyDescent="0.3">
      <c r="A271" s="211">
        <v>46260</v>
      </c>
      <c r="B271" s="216" t="s">
        <v>142</v>
      </c>
      <c r="C271" s="216" t="s">
        <v>348</v>
      </c>
      <c r="D271" s="216" t="s">
        <v>51</v>
      </c>
      <c r="E271" s="216" t="s">
        <v>258</v>
      </c>
      <c r="F271" s="216" t="s">
        <v>310</v>
      </c>
      <c r="G271" s="216" t="s">
        <v>1082</v>
      </c>
      <c r="H271" s="216" t="s">
        <v>1784</v>
      </c>
      <c r="I271" s="216" t="s">
        <v>404</v>
      </c>
      <c r="J271">
        <v>50</v>
      </c>
      <c r="K271">
        <v>50</v>
      </c>
      <c r="L271" s="216" t="s">
        <v>1081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6"/>
      <c r="S271" s="216" t="s">
        <v>358</v>
      </c>
      <c r="T271" s="216"/>
      <c r="U271" s="216"/>
      <c r="V271" s="216" t="s">
        <v>358</v>
      </c>
      <c r="W271">
        <v>2100</v>
      </c>
      <c r="X271" s="216" t="s">
        <v>373</v>
      </c>
      <c r="Y271" s="216" t="s">
        <v>239</v>
      </c>
      <c r="Z271" t="s">
        <v>1578</v>
      </c>
      <c r="AB271" s="216" t="s">
        <v>351</v>
      </c>
      <c r="AC271" t="s">
        <v>7</v>
      </c>
      <c r="AD271" s="216" t="s">
        <v>7</v>
      </c>
      <c r="AE271" s="216" t="s">
        <v>7</v>
      </c>
      <c r="AF271" t="s">
        <v>1787</v>
      </c>
      <c r="AG271" t="s">
        <v>249</v>
      </c>
      <c r="AH271">
        <v>1</v>
      </c>
      <c r="AI271" s="216" t="s">
        <v>250</v>
      </c>
      <c r="AJ271" s="216" t="s">
        <v>248</v>
      </c>
      <c r="AK271" t="s">
        <v>1775</v>
      </c>
      <c r="AL271" s="216" t="s">
        <v>203</v>
      </c>
      <c r="AM271" t="s">
        <v>1776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513</v>
      </c>
      <c r="AU271" t="s">
        <v>1433</v>
      </c>
      <c r="AV271" t="s">
        <v>1581</v>
      </c>
      <c r="AY271" s="216" t="s">
        <v>7</v>
      </c>
      <c r="AZ271" s="216" t="s">
        <v>238</v>
      </c>
      <c r="BA271" s="216" t="s">
        <v>7</v>
      </c>
      <c r="BB271" t="s">
        <v>1786</v>
      </c>
    </row>
    <row r="272" spans="1:57" x14ac:dyDescent="0.3">
      <c r="A272" s="211">
        <v>46260</v>
      </c>
      <c r="B272" s="216" t="s">
        <v>142</v>
      </c>
      <c r="C272" s="216" t="s">
        <v>348</v>
      </c>
      <c r="D272" s="216" t="s">
        <v>51</v>
      </c>
      <c r="E272" s="216" t="s">
        <v>258</v>
      </c>
      <c r="F272" s="216" t="s">
        <v>310</v>
      </c>
      <c r="G272" s="216" t="s">
        <v>1083</v>
      </c>
      <c r="H272" s="216" t="s">
        <v>1784</v>
      </c>
      <c r="I272" s="216" t="s">
        <v>404</v>
      </c>
      <c r="J272">
        <v>50</v>
      </c>
      <c r="K272">
        <v>50</v>
      </c>
      <c r="L272" s="216" t="s">
        <v>1081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6"/>
      <c r="S272" s="216" t="s">
        <v>358</v>
      </c>
      <c r="T272" s="216"/>
      <c r="U272" s="216"/>
      <c r="V272" s="216" t="s">
        <v>358</v>
      </c>
      <c r="W272">
        <v>2100</v>
      </c>
      <c r="X272" s="216" t="s">
        <v>373</v>
      </c>
      <c r="Y272" s="216" t="s">
        <v>239</v>
      </c>
      <c r="Z272" t="s">
        <v>1578</v>
      </c>
      <c r="AB272" s="216" t="s">
        <v>351</v>
      </c>
      <c r="AC272" t="s">
        <v>7</v>
      </c>
      <c r="AD272" s="216" t="s">
        <v>7</v>
      </c>
      <c r="AE272" s="216" t="s">
        <v>7</v>
      </c>
      <c r="AF272" t="s">
        <v>1788</v>
      </c>
      <c r="AG272" t="s">
        <v>249</v>
      </c>
      <c r="AH272">
        <v>1</v>
      </c>
      <c r="AI272" s="216" t="s">
        <v>250</v>
      </c>
      <c r="AJ272" s="216" t="s">
        <v>248</v>
      </c>
      <c r="AK272" t="s">
        <v>1775</v>
      </c>
      <c r="AL272" s="216" t="s">
        <v>203</v>
      </c>
      <c r="AM272" t="s">
        <v>1776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513</v>
      </c>
      <c r="AU272" t="s">
        <v>1433</v>
      </c>
      <c r="AV272" t="s">
        <v>1581</v>
      </c>
      <c r="AY272" s="216" t="s">
        <v>7</v>
      </c>
      <c r="AZ272" s="216" t="s">
        <v>238</v>
      </c>
      <c r="BA272" s="216" t="s">
        <v>7</v>
      </c>
      <c r="BB272" t="s">
        <v>1786</v>
      </c>
    </row>
    <row r="273" spans="1:57" x14ac:dyDescent="0.3">
      <c r="A273" s="211">
        <v>46260</v>
      </c>
      <c r="B273" s="216" t="s">
        <v>142</v>
      </c>
      <c r="C273" s="216" t="s">
        <v>348</v>
      </c>
      <c r="D273" s="216" t="s">
        <v>51</v>
      </c>
      <c r="E273" s="216" t="s">
        <v>258</v>
      </c>
      <c r="F273" s="216" t="s">
        <v>310</v>
      </c>
      <c r="G273" s="216" t="s">
        <v>1084</v>
      </c>
      <c r="H273" s="216" t="s">
        <v>1789</v>
      </c>
      <c r="I273" s="216" t="s">
        <v>1085</v>
      </c>
      <c r="J273">
        <v>120</v>
      </c>
      <c r="K273">
        <v>120</v>
      </c>
      <c r="L273" s="216" t="s">
        <v>1086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6"/>
      <c r="S273" s="216" t="s">
        <v>358</v>
      </c>
      <c r="T273" s="216" t="s">
        <v>1584</v>
      </c>
      <c r="U273" s="216"/>
      <c r="V273" s="216" t="s">
        <v>358</v>
      </c>
      <c r="W273">
        <v>2100</v>
      </c>
      <c r="X273" s="216" t="s">
        <v>373</v>
      </c>
      <c r="Y273" s="216" t="s">
        <v>239</v>
      </c>
      <c r="Z273" t="s">
        <v>1578</v>
      </c>
      <c r="AB273" s="216" t="s">
        <v>351</v>
      </c>
      <c r="AC273" t="s">
        <v>7</v>
      </c>
      <c r="AD273" s="216" t="s">
        <v>7</v>
      </c>
      <c r="AE273" s="216" t="s">
        <v>7</v>
      </c>
      <c r="AF273" t="s">
        <v>1790</v>
      </c>
      <c r="AG273" t="s">
        <v>249</v>
      </c>
      <c r="AH273">
        <v>1</v>
      </c>
      <c r="AI273" s="216" t="s">
        <v>250</v>
      </c>
      <c r="AJ273" s="216" t="s">
        <v>248</v>
      </c>
      <c r="AK273" t="s">
        <v>1775</v>
      </c>
      <c r="AL273" s="216" t="s">
        <v>203</v>
      </c>
      <c r="AM273" t="s">
        <v>1776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513</v>
      </c>
      <c r="AU273" t="s">
        <v>1433</v>
      </c>
      <c r="AV273" t="s">
        <v>1581</v>
      </c>
      <c r="AY273" s="216" t="s">
        <v>7</v>
      </c>
      <c r="AZ273" s="216" t="s">
        <v>238</v>
      </c>
      <c r="BA273" s="216" t="s">
        <v>7</v>
      </c>
      <c r="BB273" t="s">
        <v>1786</v>
      </c>
    </row>
    <row r="274" spans="1:57" x14ac:dyDescent="0.3">
      <c r="A274" s="211">
        <v>46260</v>
      </c>
      <c r="B274" s="216" t="s">
        <v>142</v>
      </c>
      <c r="C274" s="216" t="s">
        <v>348</v>
      </c>
      <c r="D274" s="216" t="s">
        <v>45</v>
      </c>
      <c r="E274" s="216" t="s">
        <v>68</v>
      </c>
      <c r="F274" s="216" t="s">
        <v>310</v>
      </c>
      <c r="G274" s="216" t="s">
        <v>1087</v>
      </c>
      <c r="H274" s="216" t="s">
        <v>1791</v>
      </c>
      <c r="I274" s="216" t="s">
        <v>407</v>
      </c>
      <c r="J274">
        <v>7</v>
      </c>
      <c r="K274">
        <v>7</v>
      </c>
      <c r="L274" s="216" t="s">
        <v>1088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6"/>
      <c r="S274" s="216" t="s">
        <v>358</v>
      </c>
      <c r="T274" s="216"/>
      <c r="U274" s="216" t="s">
        <v>1792</v>
      </c>
      <c r="V274" s="216" t="s">
        <v>358</v>
      </c>
      <c r="W274">
        <v>2100</v>
      </c>
      <c r="X274" s="216" t="s">
        <v>373</v>
      </c>
      <c r="Y274" s="216" t="s">
        <v>239</v>
      </c>
      <c r="Z274" t="s">
        <v>1429</v>
      </c>
      <c r="AB274" s="216" t="s">
        <v>351</v>
      </c>
      <c r="AC274" t="s">
        <v>351</v>
      </c>
      <c r="AD274" s="216" t="s">
        <v>374</v>
      </c>
      <c r="AE274" s="216" t="s">
        <v>239</v>
      </c>
      <c r="AF274" t="s">
        <v>1793</v>
      </c>
      <c r="AG274" t="s">
        <v>249</v>
      </c>
      <c r="AH274">
        <v>1</v>
      </c>
      <c r="AI274" s="216" t="s">
        <v>250</v>
      </c>
      <c r="AJ274" s="216" t="s">
        <v>248</v>
      </c>
      <c r="AK274" t="s">
        <v>1775</v>
      </c>
      <c r="AL274" s="216" t="s">
        <v>203</v>
      </c>
      <c r="AM274" t="s">
        <v>1780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514</v>
      </c>
      <c r="AU274" t="s">
        <v>1433</v>
      </c>
      <c r="AV274" t="s">
        <v>1434</v>
      </c>
      <c r="AX274">
        <v>1</v>
      </c>
      <c r="AY274" s="216" t="s">
        <v>89</v>
      </c>
      <c r="AZ274" s="216" t="s">
        <v>67</v>
      </c>
      <c r="BA274" s="216" t="s">
        <v>217</v>
      </c>
      <c r="BB274" t="s">
        <v>1794</v>
      </c>
      <c r="BC274">
        <v>203</v>
      </c>
      <c r="BD274">
        <v>103</v>
      </c>
      <c r="BE274">
        <v>1</v>
      </c>
    </row>
    <row r="275" spans="1:57" x14ac:dyDescent="0.3">
      <c r="A275" s="211">
        <v>46260</v>
      </c>
      <c r="B275" s="216" t="s">
        <v>142</v>
      </c>
      <c r="C275" s="216" t="s">
        <v>348</v>
      </c>
      <c r="D275" s="216" t="s">
        <v>45</v>
      </c>
      <c r="E275" s="216" t="s">
        <v>68</v>
      </c>
      <c r="F275" s="216" t="s">
        <v>310</v>
      </c>
      <c r="G275" s="216" t="s">
        <v>1089</v>
      </c>
      <c r="H275" s="216" t="s">
        <v>1795</v>
      </c>
      <c r="I275" s="216" t="s">
        <v>407</v>
      </c>
      <c r="J275">
        <v>3</v>
      </c>
      <c r="K275">
        <v>3</v>
      </c>
      <c r="L275" s="216" t="s">
        <v>1090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6"/>
      <c r="S275" s="216" t="s">
        <v>358</v>
      </c>
      <c r="T275" s="216"/>
      <c r="U275" s="216" t="s">
        <v>1796</v>
      </c>
      <c r="V275" s="216" t="s">
        <v>358</v>
      </c>
      <c r="W275">
        <v>2100</v>
      </c>
      <c r="X275" s="216" t="s">
        <v>373</v>
      </c>
      <c r="Y275" s="216" t="s">
        <v>239</v>
      </c>
      <c r="Z275" t="s">
        <v>1429</v>
      </c>
      <c r="AB275" s="216" t="s">
        <v>351</v>
      </c>
      <c r="AC275" t="s">
        <v>351</v>
      </c>
      <c r="AD275" s="216" t="s">
        <v>374</v>
      </c>
      <c r="AE275" s="216" t="s">
        <v>239</v>
      </c>
      <c r="AF275" t="s">
        <v>1797</v>
      </c>
      <c r="AG275" t="s">
        <v>249</v>
      </c>
      <c r="AH275">
        <v>1</v>
      </c>
      <c r="AI275" s="216" t="s">
        <v>250</v>
      </c>
      <c r="AJ275" s="216" t="s">
        <v>248</v>
      </c>
      <c r="AK275" t="s">
        <v>1775</v>
      </c>
      <c r="AL275" s="216" t="s">
        <v>203</v>
      </c>
      <c r="AM275" t="s">
        <v>1780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514</v>
      </c>
      <c r="AU275" t="s">
        <v>1433</v>
      </c>
      <c r="AV275" t="s">
        <v>1434</v>
      </c>
      <c r="AX275">
        <v>1</v>
      </c>
      <c r="AY275" s="216" t="s">
        <v>89</v>
      </c>
      <c r="AZ275" s="216" t="s">
        <v>67</v>
      </c>
      <c r="BA275" s="216" t="s">
        <v>217</v>
      </c>
      <c r="BB275" t="s">
        <v>1794</v>
      </c>
      <c r="BC275">
        <v>203</v>
      </c>
    </row>
    <row r="276" spans="1:57" x14ac:dyDescent="0.3">
      <c r="A276" s="211">
        <v>46260</v>
      </c>
      <c r="B276" s="216" t="s">
        <v>142</v>
      </c>
      <c r="C276" s="216" t="s">
        <v>348</v>
      </c>
      <c r="D276" s="216" t="s">
        <v>45</v>
      </c>
      <c r="E276" s="216" t="s">
        <v>68</v>
      </c>
      <c r="F276" s="216" t="s">
        <v>310</v>
      </c>
      <c r="G276" s="216" t="s">
        <v>1091</v>
      </c>
      <c r="H276" s="216" t="s">
        <v>1791</v>
      </c>
      <c r="I276" s="216" t="s">
        <v>407</v>
      </c>
      <c r="J276">
        <v>8</v>
      </c>
      <c r="K276">
        <v>8</v>
      </c>
      <c r="L276" s="216" t="s">
        <v>1092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6"/>
      <c r="S276" s="216" t="s">
        <v>358</v>
      </c>
      <c r="T276" s="216"/>
      <c r="U276" s="216" t="s">
        <v>1798</v>
      </c>
      <c r="V276" s="216" t="s">
        <v>358</v>
      </c>
      <c r="W276">
        <v>2100</v>
      </c>
      <c r="X276" s="216" t="s">
        <v>373</v>
      </c>
      <c r="Y276" s="216" t="s">
        <v>239</v>
      </c>
      <c r="Z276" t="s">
        <v>1429</v>
      </c>
      <c r="AB276" s="216" t="s">
        <v>351</v>
      </c>
      <c r="AC276" t="s">
        <v>351</v>
      </c>
      <c r="AD276" s="216" t="s">
        <v>374</v>
      </c>
      <c r="AE276" s="216" t="s">
        <v>239</v>
      </c>
      <c r="AF276" t="s">
        <v>1799</v>
      </c>
      <c r="AG276" t="s">
        <v>249</v>
      </c>
      <c r="AH276">
        <v>1</v>
      </c>
      <c r="AI276" s="216" t="s">
        <v>250</v>
      </c>
      <c r="AJ276" s="216" t="s">
        <v>248</v>
      </c>
      <c r="AK276" t="s">
        <v>1775</v>
      </c>
      <c r="AL276" s="216" t="s">
        <v>203</v>
      </c>
      <c r="AM276" t="s">
        <v>1780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514</v>
      </c>
      <c r="AU276" t="s">
        <v>1433</v>
      </c>
      <c r="AV276" t="s">
        <v>1434</v>
      </c>
      <c r="AX276">
        <v>1</v>
      </c>
      <c r="AY276" s="216" t="s">
        <v>89</v>
      </c>
      <c r="AZ276" s="216" t="s">
        <v>67</v>
      </c>
      <c r="BA276" s="216" t="s">
        <v>217</v>
      </c>
      <c r="BB276" t="s">
        <v>1794</v>
      </c>
      <c r="BC276">
        <v>203</v>
      </c>
    </row>
    <row r="277" spans="1:57" x14ac:dyDescent="0.3">
      <c r="A277" s="211">
        <v>46260</v>
      </c>
      <c r="B277" s="216" t="s">
        <v>142</v>
      </c>
      <c r="C277" s="216" t="s">
        <v>348</v>
      </c>
      <c r="D277" s="216" t="s">
        <v>45</v>
      </c>
      <c r="E277" s="216" t="s">
        <v>68</v>
      </c>
      <c r="F277" s="216" t="s">
        <v>310</v>
      </c>
      <c r="G277" s="216" t="s">
        <v>1093</v>
      </c>
      <c r="H277" s="216" t="s">
        <v>1800</v>
      </c>
      <c r="I277" s="216" t="s">
        <v>418</v>
      </c>
      <c r="J277">
        <v>5</v>
      </c>
      <c r="K277">
        <v>5</v>
      </c>
      <c r="L277" s="216" t="s">
        <v>1094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6"/>
      <c r="S277" s="216" t="s">
        <v>358</v>
      </c>
      <c r="T277" s="216"/>
      <c r="U277" s="216" t="s">
        <v>1801</v>
      </c>
      <c r="V277" s="216" t="s">
        <v>358</v>
      </c>
      <c r="W277">
        <v>2100</v>
      </c>
      <c r="X277" s="216" t="s">
        <v>373</v>
      </c>
      <c r="Y277" s="216" t="s">
        <v>239</v>
      </c>
      <c r="Z277" t="s">
        <v>1429</v>
      </c>
      <c r="AB277" s="216" t="s">
        <v>351</v>
      </c>
      <c r="AC277" t="s">
        <v>351</v>
      </c>
      <c r="AD277" s="216" t="s">
        <v>374</v>
      </c>
      <c r="AE277" s="216" t="s">
        <v>239</v>
      </c>
      <c r="AF277" t="s">
        <v>1802</v>
      </c>
      <c r="AG277" t="s">
        <v>249</v>
      </c>
      <c r="AH277">
        <v>1</v>
      </c>
      <c r="AI277" s="216" t="s">
        <v>250</v>
      </c>
      <c r="AJ277" s="216" t="s">
        <v>248</v>
      </c>
      <c r="AK277" t="s">
        <v>1775</v>
      </c>
      <c r="AL277" s="216" t="s">
        <v>203</v>
      </c>
      <c r="AM277" t="s">
        <v>1780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514</v>
      </c>
      <c r="AU277" t="s">
        <v>1433</v>
      </c>
      <c r="AV277" t="s">
        <v>1434</v>
      </c>
      <c r="AX277">
        <v>1</v>
      </c>
      <c r="AY277" s="216" t="s">
        <v>89</v>
      </c>
      <c r="AZ277" s="216" t="s">
        <v>67</v>
      </c>
      <c r="BA277" s="216" t="s">
        <v>217</v>
      </c>
      <c r="BB277" t="s">
        <v>1794</v>
      </c>
      <c r="BC277">
        <v>203</v>
      </c>
      <c r="BD277">
        <v>103</v>
      </c>
    </row>
    <row r="278" spans="1:57" x14ac:dyDescent="0.3">
      <c r="A278" s="211">
        <v>46260</v>
      </c>
      <c r="B278" s="216" t="s">
        <v>142</v>
      </c>
      <c r="C278" s="216" t="s">
        <v>348</v>
      </c>
      <c r="D278" s="216" t="s">
        <v>45</v>
      </c>
      <c r="E278" s="216" t="s">
        <v>68</v>
      </c>
      <c r="F278" s="216" t="s">
        <v>310</v>
      </c>
      <c r="G278" s="216" t="s">
        <v>1095</v>
      </c>
      <c r="H278" s="216" t="s">
        <v>1791</v>
      </c>
      <c r="I278" s="216" t="s">
        <v>407</v>
      </c>
      <c r="J278">
        <v>24</v>
      </c>
      <c r="K278">
        <v>24</v>
      </c>
      <c r="L278" s="216" t="s">
        <v>1096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6"/>
      <c r="S278" s="216" t="s">
        <v>358</v>
      </c>
      <c r="T278" s="216"/>
      <c r="U278" s="216" t="s">
        <v>1803</v>
      </c>
      <c r="V278" s="216" t="s">
        <v>358</v>
      </c>
      <c r="W278">
        <v>2100</v>
      </c>
      <c r="X278" s="216" t="s">
        <v>373</v>
      </c>
      <c r="Y278" s="216" t="s">
        <v>239</v>
      </c>
      <c r="Z278" t="s">
        <v>1429</v>
      </c>
      <c r="AB278" s="216" t="s">
        <v>351</v>
      </c>
      <c r="AC278" t="s">
        <v>351</v>
      </c>
      <c r="AD278" s="216" t="s">
        <v>374</v>
      </c>
      <c r="AE278" s="216" t="s">
        <v>239</v>
      </c>
      <c r="AF278" t="s">
        <v>1804</v>
      </c>
      <c r="AG278" t="s">
        <v>249</v>
      </c>
      <c r="AH278">
        <v>1</v>
      </c>
      <c r="AI278" s="216" t="s">
        <v>250</v>
      </c>
      <c r="AJ278" s="216" t="s">
        <v>248</v>
      </c>
      <c r="AK278" t="s">
        <v>1775</v>
      </c>
      <c r="AL278" s="216" t="s">
        <v>203</v>
      </c>
      <c r="AM278" t="s">
        <v>1780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514</v>
      </c>
      <c r="AU278" t="s">
        <v>1433</v>
      </c>
      <c r="AV278" t="s">
        <v>1434</v>
      </c>
      <c r="AX278">
        <v>2.4</v>
      </c>
      <c r="AY278" s="216" t="s">
        <v>89</v>
      </c>
      <c r="AZ278" s="216" t="s">
        <v>67</v>
      </c>
      <c r="BA278" s="216" t="s">
        <v>217</v>
      </c>
      <c r="BB278" t="s">
        <v>1794</v>
      </c>
      <c r="BC278">
        <v>203</v>
      </c>
    </row>
    <row r="279" spans="1:57" x14ac:dyDescent="0.3">
      <c r="A279" s="211">
        <v>46260</v>
      </c>
      <c r="B279" s="216" t="s">
        <v>142</v>
      </c>
      <c r="C279" s="216" t="s">
        <v>348</v>
      </c>
      <c r="D279" s="216" t="s">
        <v>45</v>
      </c>
      <c r="E279" s="216" t="s">
        <v>68</v>
      </c>
      <c r="F279" s="216" t="s">
        <v>310</v>
      </c>
      <c r="G279" s="216" t="s">
        <v>1097</v>
      </c>
      <c r="H279" s="216" t="s">
        <v>1805</v>
      </c>
      <c r="I279" s="216" t="s">
        <v>403</v>
      </c>
      <c r="J279">
        <v>2</v>
      </c>
      <c r="K279">
        <v>2</v>
      </c>
      <c r="L279" s="216" t="s">
        <v>1098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6"/>
      <c r="S279" s="216" t="s">
        <v>358</v>
      </c>
      <c r="T279" s="216"/>
      <c r="U279" s="216" t="s">
        <v>1806</v>
      </c>
      <c r="V279" s="216" t="s">
        <v>358</v>
      </c>
      <c r="W279">
        <v>2100</v>
      </c>
      <c r="X279" s="216" t="s">
        <v>373</v>
      </c>
      <c r="Y279" s="216" t="s">
        <v>239</v>
      </c>
      <c r="Z279" t="s">
        <v>1429</v>
      </c>
      <c r="AB279" s="216" t="s">
        <v>351</v>
      </c>
      <c r="AC279" t="s">
        <v>351</v>
      </c>
      <c r="AD279" s="216" t="s">
        <v>374</v>
      </c>
      <c r="AE279" s="216" t="s">
        <v>239</v>
      </c>
      <c r="AF279" t="s">
        <v>1807</v>
      </c>
      <c r="AG279" t="s">
        <v>249</v>
      </c>
      <c r="AH279">
        <v>1</v>
      </c>
      <c r="AI279" s="216" t="s">
        <v>250</v>
      </c>
      <c r="AJ279" s="216" t="s">
        <v>248</v>
      </c>
      <c r="AK279" t="s">
        <v>1775</v>
      </c>
      <c r="AL279" s="216" t="s">
        <v>203</v>
      </c>
      <c r="AM279" t="s">
        <v>1780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514</v>
      </c>
      <c r="AU279" t="s">
        <v>1433</v>
      </c>
      <c r="AV279" t="s">
        <v>1434</v>
      </c>
      <c r="AX279">
        <v>1</v>
      </c>
      <c r="AY279" s="216" t="s">
        <v>89</v>
      </c>
      <c r="AZ279" s="216" t="s">
        <v>67</v>
      </c>
      <c r="BA279" s="216" t="s">
        <v>217</v>
      </c>
      <c r="BB279" t="s">
        <v>1794</v>
      </c>
      <c r="BC279">
        <v>203</v>
      </c>
      <c r="BD279">
        <v>103</v>
      </c>
      <c r="BE279">
        <v>1</v>
      </c>
    </row>
    <row r="280" spans="1:57" x14ac:dyDescent="0.3">
      <c r="A280" s="211">
        <v>46260</v>
      </c>
      <c r="B280" s="216" t="s">
        <v>142</v>
      </c>
      <c r="C280" s="216" t="s">
        <v>348</v>
      </c>
      <c r="D280" s="216" t="s">
        <v>45</v>
      </c>
      <c r="E280" s="216" t="s">
        <v>68</v>
      </c>
      <c r="F280" s="216" t="s">
        <v>310</v>
      </c>
      <c r="G280" s="216" t="s">
        <v>1099</v>
      </c>
      <c r="H280" s="216" t="s">
        <v>1805</v>
      </c>
      <c r="I280" s="216" t="s">
        <v>403</v>
      </c>
      <c r="J280">
        <v>3</v>
      </c>
      <c r="K280">
        <v>3</v>
      </c>
      <c r="L280" s="216" t="s">
        <v>1098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6"/>
      <c r="S280" s="216" t="s">
        <v>358</v>
      </c>
      <c r="T280" s="216"/>
      <c r="U280" s="216" t="s">
        <v>1808</v>
      </c>
      <c r="V280" s="216" t="s">
        <v>358</v>
      </c>
      <c r="W280">
        <v>2100</v>
      </c>
      <c r="X280" s="216" t="s">
        <v>373</v>
      </c>
      <c r="Y280" s="216" t="s">
        <v>239</v>
      </c>
      <c r="Z280" t="s">
        <v>1429</v>
      </c>
      <c r="AB280" s="216" t="s">
        <v>351</v>
      </c>
      <c r="AC280" t="s">
        <v>351</v>
      </c>
      <c r="AD280" s="216" t="s">
        <v>374</v>
      </c>
      <c r="AE280" s="216" t="s">
        <v>239</v>
      </c>
      <c r="AF280" t="s">
        <v>1809</v>
      </c>
      <c r="AG280" t="s">
        <v>249</v>
      </c>
      <c r="AH280">
        <v>1</v>
      </c>
      <c r="AI280" s="216" t="s">
        <v>250</v>
      </c>
      <c r="AJ280" s="216" t="s">
        <v>248</v>
      </c>
      <c r="AK280" t="s">
        <v>1775</v>
      </c>
      <c r="AL280" s="216" t="s">
        <v>203</v>
      </c>
      <c r="AM280" t="s">
        <v>1780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514</v>
      </c>
      <c r="AU280" t="s">
        <v>1433</v>
      </c>
      <c r="AV280" t="s">
        <v>1434</v>
      </c>
      <c r="AX280">
        <v>1</v>
      </c>
      <c r="AY280" s="216" t="s">
        <v>89</v>
      </c>
      <c r="AZ280" s="216" t="s">
        <v>67</v>
      </c>
      <c r="BA280" s="216" t="s">
        <v>217</v>
      </c>
      <c r="BB280" t="s">
        <v>1794</v>
      </c>
      <c r="BC280">
        <v>203</v>
      </c>
    </row>
    <row r="281" spans="1:57" x14ac:dyDescent="0.3">
      <c r="A281" s="211">
        <v>46260</v>
      </c>
      <c r="B281" s="216" t="s">
        <v>142</v>
      </c>
      <c r="C281" s="216" t="s">
        <v>348</v>
      </c>
      <c r="D281" s="216" t="s">
        <v>45</v>
      </c>
      <c r="E281" s="216" t="s">
        <v>68</v>
      </c>
      <c r="F281" s="216" t="s">
        <v>310</v>
      </c>
      <c r="G281" s="216" t="s">
        <v>1100</v>
      </c>
      <c r="H281" s="216" t="s">
        <v>1805</v>
      </c>
      <c r="I281" s="216" t="s">
        <v>403</v>
      </c>
      <c r="J281">
        <v>3</v>
      </c>
      <c r="K281">
        <v>3</v>
      </c>
      <c r="L281" s="216" t="s">
        <v>1098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6"/>
      <c r="S281" s="216" t="s">
        <v>358</v>
      </c>
      <c r="T281" s="216"/>
      <c r="U281" s="216" t="s">
        <v>1810</v>
      </c>
      <c r="V281" s="216" t="s">
        <v>358</v>
      </c>
      <c r="W281">
        <v>2100</v>
      </c>
      <c r="X281" s="216" t="s">
        <v>373</v>
      </c>
      <c r="Y281" s="216" t="s">
        <v>239</v>
      </c>
      <c r="Z281" t="s">
        <v>1429</v>
      </c>
      <c r="AB281" s="216" t="s">
        <v>351</v>
      </c>
      <c r="AC281" t="s">
        <v>351</v>
      </c>
      <c r="AD281" s="216" t="s">
        <v>374</v>
      </c>
      <c r="AE281" s="216" t="s">
        <v>239</v>
      </c>
      <c r="AF281" t="s">
        <v>1811</v>
      </c>
      <c r="AG281" t="s">
        <v>249</v>
      </c>
      <c r="AH281">
        <v>1</v>
      </c>
      <c r="AI281" s="216" t="s">
        <v>250</v>
      </c>
      <c r="AJ281" s="216" t="s">
        <v>248</v>
      </c>
      <c r="AK281" t="s">
        <v>1775</v>
      </c>
      <c r="AL281" s="216" t="s">
        <v>203</v>
      </c>
      <c r="AM281" t="s">
        <v>1780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514</v>
      </c>
      <c r="AU281" t="s">
        <v>1433</v>
      </c>
      <c r="AV281" t="s">
        <v>1434</v>
      </c>
      <c r="AX281">
        <v>1</v>
      </c>
      <c r="AY281" s="216" t="s">
        <v>89</v>
      </c>
      <c r="AZ281" s="216" t="s">
        <v>67</v>
      </c>
      <c r="BA281" s="216" t="s">
        <v>217</v>
      </c>
      <c r="BB281" t="s">
        <v>1794</v>
      </c>
      <c r="BC281">
        <v>203</v>
      </c>
    </row>
    <row r="282" spans="1:57" x14ac:dyDescent="0.3">
      <c r="A282" s="211">
        <v>46260</v>
      </c>
      <c r="B282" s="216" t="s">
        <v>142</v>
      </c>
      <c r="C282" s="216" t="s">
        <v>348</v>
      </c>
      <c r="D282" s="216" t="s">
        <v>45</v>
      </c>
      <c r="E282" s="216" t="s">
        <v>68</v>
      </c>
      <c r="F282" s="216" t="s">
        <v>310</v>
      </c>
      <c r="G282" s="216" t="s">
        <v>1101</v>
      </c>
      <c r="H282" s="216" t="s">
        <v>1812</v>
      </c>
      <c r="I282" s="216" t="s">
        <v>403</v>
      </c>
      <c r="J282">
        <v>4</v>
      </c>
      <c r="K282">
        <v>4</v>
      </c>
      <c r="L282" s="216" t="s">
        <v>1102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6"/>
      <c r="S282" s="216" t="s">
        <v>358</v>
      </c>
      <c r="T282" s="216"/>
      <c r="U282" s="216" t="s">
        <v>1813</v>
      </c>
      <c r="V282" s="216" t="s">
        <v>358</v>
      </c>
      <c r="W282">
        <v>2100</v>
      </c>
      <c r="X282" s="216" t="s">
        <v>373</v>
      </c>
      <c r="Y282" s="216" t="s">
        <v>239</v>
      </c>
      <c r="Z282" t="s">
        <v>1429</v>
      </c>
      <c r="AB282" s="216" t="s">
        <v>351</v>
      </c>
      <c r="AC282" t="s">
        <v>351</v>
      </c>
      <c r="AD282" s="216" t="s">
        <v>374</v>
      </c>
      <c r="AE282" s="216" t="s">
        <v>239</v>
      </c>
      <c r="AF282" t="s">
        <v>1814</v>
      </c>
      <c r="AG282" t="s">
        <v>249</v>
      </c>
      <c r="AH282">
        <v>1</v>
      </c>
      <c r="AI282" s="216" t="s">
        <v>250</v>
      </c>
      <c r="AJ282" s="216" t="s">
        <v>248</v>
      </c>
      <c r="AK282" t="s">
        <v>1775</v>
      </c>
      <c r="AL282" s="216" t="s">
        <v>203</v>
      </c>
      <c r="AM282" t="s">
        <v>1780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514</v>
      </c>
      <c r="AU282" t="s">
        <v>1433</v>
      </c>
      <c r="AV282" t="s">
        <v>1434</v>
      </c>
      <c r="AX282">
        <v>1</v>
      </c>
      <c r="AY282" s="216" t="s">
        <v>89</v>
      </c>
      <c r="AZ282" s="216" t="s">
        <v>67</v>
      </c>
      <c r="BA282" s="216" t="s">
        <v>217</v>
      </c>
      <c r="BB282" t="s">
        <v>1794</v>
      </c>
      <c r="BC282">
        <v>203</v>
      </c>
      <c r="BD282">
        <v>103</v>
      </c>
    </row>
    <row r="283" spans="1:57" x14ac:dyDescent="0.3">
      <c r="A283" s="211">
        <v>46260</v>
      </c>
      <c r="B283" s="216" t="s">
        <v>142</v>
      </c>
      <c r="C283" s="216" t="s">
        <v>348</v>
      </c>
      <c r="D283" s="216" t="s">
        <v>51</v>
      </c>
      <c r="E283" s="216" t="s">
        <v>258</v>
      </c>
      <c r="F283" s="216" t="s">
        <v>310</v>
      </c>
      <c r="G283" s="216" t="s">
        <v>1103</v>
      </c>
      <c r="H283" s="216" t="s">
        <v>1815</v>
      </c>
      <c r="I283" s="216" t="s">
        <v>407</v>
      </c>
      <c r="J283">
        <v>450</v>
      </c>
      <c r="K283">
        <v>450</v>
      </c>
      <c r="L283" s="216" t="s">
        <v>1104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6"/>
      <c r="S283" s="216" t="s">
        <v>358</v>
      </c>
      <c r="T283" s="216" t="s">
        <v>1584</v>
      </c>
      <c r="U283" s="216"/>
      <c r="V283" s="216" t="s">
        <v>358</v>
      </c>
      <c r="W283">
        <v>2100</v>
      </c>
      <c r="X283" s="216" t="s">
        <v>373</v>
      </c>
      <c r="Y283" s="216" t="s">
        <v>239</v>
      </c>
      <c r="Z283" t="s">
        <v>1578</v>
      </c>
      <c r="AB283" s="216" t="s">
        <v>351</v>
      </c>
      <c r="AC283" t="s">
        <v>7</v>
      </c>
      <c r="AD283" s="216" t="s">
        <v>7</v>
      </c>
      <c r="AE283" s="216" t="s">
        <v>7</v>
      </c>
      <c r="AF283" t="s">
        <v>1816</v>
      </c>
      <c r="AG283" t="s">
        <v>249</v>
      </c>
      <c r="AH283">
        <v>1</v>
      </c>
      <c r="AI283" s="216" t="s">
        <v>250</v>
      </c>
      <c r="AJ283" s="216" t="s">
        <v>248</v>
      </c>
      <c r="AK283" t="s">
        <v>1775</v>
      </c>
      <c r="AL283" s="216" t="s">
        <v>203</v>
      </c>
      <c r="AM283" t="s">
        <v>1776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514</v>
      </c>
      <c r="AU283" t="s">
        <v>1433</v>
      </c>
      <c r="AV283" t="s">
        <v>1581</v>
      </c>
      <c r="AY283" s="216" t="s">
        <v>7</v>
      </c>
      <c r="AZ283" s="216" t="s">
        <v>238</v>
      </c>
      <c r="BA283" s="216" t="s">
        <v>7</v>
      </c>
      <c r="BB283" t="s">
        <v>1786</v>
      </c>
      <c r="BE283">
        <v>0</v>
      </c>
    </row>
    <row r="284" spans="1:57" x14ac:dyDescent="0.3">
      <c r="A284" s="211">
        <v>46260</v>
      </c>
      <c r="B284" s="216" t="s">
        <v>142</v>
      </c>
      <c r="C284" s="216" t="s">
        <v>348</v>
      </c>
      <c r="D284" s="216" t="s">
        <v>45</v>
      </c>
      <c r="E284" s="216" t="s">
        <v>68</v>
      </c>
      <c r="F284" s="216" t="s">
        <v>310</v>
      </c>
      <c r="G284" s="216" t="s">
        <v>1105</v>
      </c>
      <c r="H284" s="216" t="s">
        <v>1805</v>
      </c>
      <c r="I284" s="216" t="s">
        <v>403</v>
      </c>
      <c r="J284">
        <v>1</v>
      </c>
      <c r="K284">
        <v>1</v>
      </c>
      <c r="L284" s="216" t="s">
        <v>1106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6"/>
      <c r="S284" s="216" t="s">
        <v>358</v>
      </c>
      <c r="T284" s="216"/>
      <c r="U284" s="216" t="s">
        <v>1817</v>
      </c>
      <c r="V284" s="216" t="s">
        <v>358</v>
      </c>
      <c r="W284">
        <v>2100</v>
      </c>
      <c r="X284" s="216" t="s">
        <v>373</v>
      </c>
      <c r="Y284" s="216" t="s">
        <v>239</v>
      </c>
      <c r="Z284" t="s">
        <v>1429</v>
      </c>
      <c r="AB284" s="216" t="s">
        <v>351</v>
      </c>
      <c r="AC284" t="s">
        <v>351</v>
      </c>
      <c r="AD284" s="216" t="s">
        <v>374</v>
      </c>
      <c r="AE284" s="216" t="s">
        <v>239</v>
      </c>
      <c r="AF284" t="s">
        <v>1818</v>
      </c>
      <c r="AG284" t="s">
        <v>249</v>
      </c>
      <c r="AH284">
        <v>1</v>
      </c>
      <c r="AI284" s="216" t="s">
        <v>250</v>
      </c>
      <c r="AJ284" s="216" t="s">
        <v>248</v>
      </c>
      <c r="AK284" t="s">
        <v>1775</v>
      </c>
      <c r="AL284" s="216" t="s">
        <v>203</v>
      </c>
      <c r="AM284" t="s">
        <v>1780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514</v>
      </c>
      <c r="AU284" t="s">
        <v>1433</v>
      </c>
      <c r="AV284" t="s">
        <v>1434</v>
      </c>
      <c r="AX284">
        <v>1</v>
      </c>
      <c r="AY284" s="216" t="s">
        <v>89</v>
      </c>
      <c r="AZ284" s="216" t="s">
        <v>67</v>
      </c>
      <c r="BA284" s="216" t="s">
        <v>217</v>
      </c>
      <c r="BB284" t="s">
        <v>1794</v>
      </c>
      <c r="BC284">
        <v>203</v>
      </c>
      <c r="BD284">
        <v>103</v>
      </c>
      <c r="BE284">
        <v>1</v>
      </c>
    </row>
    <row r="285" spans="1:57" x14ac:dyDescent="0.3">
      <c r="A285" s="211">
        <v>46260</v>
      </c>
      <c r="B285" s="216" t="s">
        <v>142</v>
      </c>
      <c r="C285" s="216" t="s">
        <v>348</v>
      </c>
      <c r="D285" s="216" t="s">
        <v>45</v>
      </c>
      <c r="E285" s="216" t="s">
        <v>68</v>
      </c>
      <c r="F285" s="216" t="s">
        <v>310</v>
      </c>
      <c r="G285" s="216" t="s">
        <v>1107</v>
      </c>
      <c r="H285" s="216" t="s">
        <v>1805</v>
      </c>
      <c r="I285" s="216" t="s">
        <v>403</v>
      </c>
      <c r="J285">
        <v>3</v>
      </c>
      <c r="K285">
        <v>3</v>
      </c>
      <c r="L285" s="216" t="s">
        <v>1106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6"/>
      <c r="S285" s="216" t="s">
        <v>358</v>
      </c>
      <c r="T285" s="216"/>
      <c r="U285" s="216" t="s">
        <v>1819</v>
      </c>
      <c r="V285" s="216" t="s">
        <v>358</v>
      </c>
      <c r="W285">
        <v>2100</v>
      </c>
      <c r="X285" s="216" t="s">
        <v>373</v>
      </c>
      <c r="Y285" s="216" t="s">
        <v>239</v>
      </c>
      <c r="Z285" t="s">
        <v>1429</v>
      </c>
      <c r="AB285" s="216" t="s">
        <v>351</v>
      </c>
      <c r="AC285" t="s">
        <v>351</v>
      </c>
      <c r="AD285" s="216" t="s">
        <v>374</v>
      </c>
      <c r="AE285" s="216" t="s">
        <v>239</v>
      </c>
      <c r="AF285" t="s">
        <v>1820</v>
      </c>
      <c r="AG285" t="s">
        <v>249</v>
      </c>
      <c r="AH285">
        <v>1</v>
      </c>
      <c r="AI285" s="216" t="s">
        <v>250</v>
      </c>
      <c r="AJ285" s="216" t="s">
        <v>248</v>
      </c>
      <c r="AK285" t="s">
        <v>1775</v>
      </c>
      <c r="AL285" s="216" t="s">
        <v>203</v>
      </c>
      <c r="AM285" t="s">
        <v>1780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514</v>
      </c>
      <c r="AU285" t="s">
        <v>1433</v>
      </c>
      <c r="AV285" t="s">
        <v>1434</v>
      </c>
      <c r="AX285">
        <v>1</v>
      </c>
      <c r="AY285" s="216" t="s">
        <v>89</v>
      </c>
      <c r="AZ285" s="216" t="s">
        <v>67</v>
      </c>
      <c r="BA285" s="216" t="s">
        <v>217</v>
      </c>
      <c r="BB285" t="s">
        <v>1794</v>
      </c>
      <c r="BC285">
        <v>203</v>
      </c>
    </row>
    <row r="286" spans="1:57" x14ac:dyDescent="0.3">
      <c r="A286" s="211">
        <v>46260</v>
      </c>
      <c r="B286" s="216" t="s">
        <v>142</v>
      </c>
      <c r="C286" s="216" t="s">
        <v>348</v>
      </c>
      <c r="D286" s="216" t="s">
        <v>45</v>
      </c>
      <c r="E286" s="216" t="s">
        <v>68</v>
      </c>
      <c r="F286" s="216" t="s">
        <v>310</v>
      </c>
      <c r="G286" s="216" t="s">
        <v>1108</v>
      </c>
      <c r="H286" s="216" t="s">
        <v>1805</v>
      </c>
      <c r="I286" s="216" t="s">
        <v>403</v>
      </c>
      <c r="J286">
        <v>3</v>
      </c>
      <c r="K286">
        <v>3</v>
      </c>
      <c r="L286" s="216" t="s">
        <v>1106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6"/>
      <c r="S286" s="216" t="s">
        <v>358</v>
      </c>
      <c r="T286" s="216"/>
      <c r="U286" s="216" t="s">
        <v>1821</v>
      </c>
      <c r="V286" s="216" t="s">
        <v>358</v>
      </c>
      <c r="W286">
        <v>2100</v>
      </c>
      <c r="X286" s="216" t="s">
        <v>373</v>
      </c>
      <c r="Y286" s="216" t="s">
        <v>239</v>
      </c>
      <c r="Z286" t="s">
        <v>1429</v>
      </c>
      <c r="AB286" s="216" t="s">
        <v>351</v>
      </c>
      <c r="AC286" t="s">
        <v>351</v>
      </c>
      <c r="AD286" s="216" t="s">
        <v>374</v>
      </c>
      <c r="AE286" s="216" t="s">
        <v>239</v>
      </c>
      <c r="AF286" t="s">
        <v>1822</v>
      </c>
      <c r="AG286" t="s">
        <v>249</v>
      </c>
      <c r="AH286">
        <v>1</v>
      </c>
      <c r="AI286" s="216" t="s">
        <v>250</v>
      </c>
      <c r="AJ286" s="216" t="s">
        <v>248</v>
      </c>
      <c r="AK286" t="s">
        <v>1775</v>
      </c>
      <c r="AL286" s="216" t="s">
        <v>203</v>
      </c>
      <c r="AM286" t="s">
        <v>1780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514</v>
      </c>
      <c r="AU286" t="s">
        <v>1433</v>
      </c>
      <c r="AV286" t="s">
        <v>1434</v>
      </c>
      <c r="AX286">
        <v>1</v>
      </c>
      <c r="AY286" s="216" t="s">
        <v>89</v>
      </c>
      <c r="AZ286" s="216" t="s">
        <v>67</v>
      </c>
      <c r="BA286" s="216" t="s">
        <v>217</v>
      </c>
      <c r="BB286" t="s">
        <v>1794</v>
      </c>
      <c r="BC286">
        <v>203</v>
      </c>
    </row>
    <row r="287" spans="1:57" x14ac:dyDescent="0.3">
      <c r="A287" s="211">
        <v>46260</v>
      </c>
      <c r="B287" s="216" t="s">
        <v>142</v>
      </c>
      <c r="C287" s="216" t="s">
        <v>348</v>
      </c>
      <c r="D287" s="216" t="s">
        <v>45</v>
      </c>
      <c r="E287" s="216" t="s">
        <v>68</v>
      </c>
      <c r="F287" s="216" t="s">
        <v>310</v>
      </c>
      <c r="G287" s="216" t="s">
        <v>1109</v>
      </c>
      <c r="H287" s="216" t="s">
        <v>1805</v>
      </c>
      <c r="I287" s="216" t="s">
        <v>403</v>
      </c>
      <c r="J287">
        <v>3</v>
      </c>
      <c r="K287">
        <v>3</v>
      </c>
      <c r="L287" s="216" t="s">
        <v>1106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6"/>
      <c r="S287" s="216" t="s">
        <v>358</v>
      </c>
      <c r="T287" s="216"/>
      <c r="U287" s="216" t="s">
        <v>1823</v>
      </c>
      <c r="V287" s="216" t="s">
        <v>358</v>
      </c>
      <c r="W287">
        <v>2100</v>
      </c>
      <c r="X287" s="216" t="s">
        <v>373</v>
      </c>
      <c r="Y287" s="216" t="s">
        <v>239</v>
      </c>
      <c r="Z287" t="s">
        <v>1429</v>
      </c>
      <c r="AB287" s="216" t="s">
        <v>351</v>
      </c>
      <c r="AC287" t="s">
        <v>351</v>
      </c>
      <c r="AD287" s="216" t="s">
        <v>374</v>
      </c>
      <c r="AE287" s="216" t="s">
        <v>239</v>
      </c>
      <c r="AF287" t="s">
        <v>1824</v>
      </c>
      <c r="AG287" t="s">
        <v>249</v>
      </c>
      <c r="AH287">
        <v>1</v>
      </c>
      <c r="AI287" s="216" t="s">
        <v>250</v>
      </c>
      <c r="AJ287" s="216" t="s">
        <v>248</v>
      </c>
      <c r="AK287" t="s">
        <v>1775</v>
      </c>
      <c r="AL287" s="216" t="s">
        <v>203</v>
      </c>
      <c r="AM287" t="s">
        <v>1780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514</v>
      </c>
      <c r="AU287" t="s">
        <v>1433</v>
      </c>
      <c r="AV287" t="s">
        <v>1434</v>
      </c>
      <c r="AX287">
        <v>1</v>
      </c>
      <c r="AY287" s="216" t="s">
        <v>89</v>
      </c>
      <c r="AZ287" s="216" t="s">
        <v>67</v>
      </c>
      <c r="BA287" s="216" t="s">
        <v>217</v>
      </c>
      <c r="BB287" t="s">
        <v>1794</v>
      </c>
      <c r="BC287">
        <v>203</v>
      </c>
    </row>
    <row r="288" spans="1:57" x14ac:dyDescent="0.3">
      <c r="A288" s="211">
        <v>46260</v>
      </c>
      <c r="B288" s="216" t="s">
        <v>142</v>
      </c>
      <c r="C288" s="216" t="s">
        <v>348</v>
      </c>
      <c r="D288" s="216" t="s">
        <v>45</v>
      </c>
      <c r="E288" s="216" t="s">
        <v>68</v>
      </c>
      <c r="F288" s="216" t="s">
        <v>310</v>
      </c>
      <c r="G288" s="216" t="s">
        <v>1110</v>
      </c>
      <c r="H288" s="216" t="s">
        <v>1805</v>
      </c>
      <c r="I288" s="216" t="s">
        <v>403</v>
      </c>
      <c r="J288">
        <v>3</v>
      </c>
      <c r="K288">
        <v>3</v>
      </c>
      <c r="L288" s="216" t="s">
        <v>1106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6"/>
      <c r="S288" s="216" t="s">
        <v>358</v>
      </c>
      <c r="T288" s="216"/>
      <c r="U288" s="216" t="s">
        <v>1825</v>
      </c>
      <c r="V288" s="216" t="s">
        <v>358</v>
      </c>
      <c r="W288">
        <v>2100</v>
      </c>
      <c r="X288" s="216" t="s">
        <v>373</v>
      </c>
      <c r="Y288" s="216" t="s">
        <v>239</v>
      </c>
      <c r="Z288" t="s">
        <v>1429</v>
      </c>
      <c r="AB288" s="216" t="s">
        <v>351</v>
      </c>
      <c r="AC288" t="s">
        <v>351</v>
      </c>
      <c r="AD288" s="216" t="s">
        <v>374</v>
      </c>
      <c r="AE288" s="216" t="s">
        <v>239</v>
      </c>
      <c r="AF288" t="s">
        <v>1826</v>
      </c>
      <c r="AG288" t="s">
        <v>249</v>
      </c>
      <c r="AH288">
        <v>1</v>
      </c>
      <c r="AI288" s="216" t="s">
        <v>250</v>
      </c>
      <c r="AJ288" s="216" t="s">
        <v>248</v>
      </c>
      <c r="AK288" t="s">
        <v>1775</v>
      </c>
      <c r="AL288" s="216" t="s">
        <v>203</v>
      </c>
      <c r="AM288" t="s">
        <v>1780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514</v>
      </c>
      <c r="AU288" t="s">
        <v>1433</v>
      </c>
      <c r="AV288" t="s">
        <v>1434</v>
      </c>
      <c r="AX288">
        <v>1</v>
      </c>
      <c r="AY288" s="216" t="s">
        <v>89</v>
      </c>
      <c r="AZ288" s="216" t="s">
        <v>67</v>
      </c>
      <c r="BA288" s="216" t="s">
        <v>217</v>
      </c>
      <c r="BB288" t="s">
        <v>1794</v>
      </c>
      <c r="BC288">
        <v>203</v>
      </c>
    </row>
    <row r="289" spans="1:57" x14ac:dyDescent="0.3">
      <c r="A289" s="211">
        <v>46260</v>
      </c>
      <c r="B289" s="216" t="s">
        <v>142</v>
      </c>
      <c r="C289" s="216" t="s">
        <v>348</v>
      </c>
      <c r="D289" s="216" t="s">
        <v>45</v>
      </c>
      <c r="E289" s="216" t="s">
        <v>68</v>
      </c>
      <c r="F289" s="216" t="s">
        <v>310</v>
      </c>
      <c r="G289" s="216" t="s">
        <v>1111</v>
      </c>
      <c r="H289" s="216" t="s">
        <v>1805</v>
      </c>
      <c r="I289" s="216" t="s">
        <v>403</v>
      </c>
      <c r="J289">
        <v>3</v>
      </c>
      <c r="K289">
        <v>3</v>
      </c>
      <c r="L289" s="216" t="s">
        <v>1106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6"/>
      <c r="S289" s="216" t="s">
        <v>358</v>
      </c>
      <c r="T289" s="216"/>
      <c r="U289" s="216" t="s">
        <v>1827</v>
      </c>
      <c r="V289" s="216" t="s">
        <v>358</v>
      </c>
      <c r="W289">
        <v>2100</v>
      </c>
      <c r="X289" s="216" t="s">
        <v>373</v>
      </c>
      <c r="Y289" s="216" t="s">
        <v>239</v>
      </c>
      <c r="Z289" t="s">
        <v>1429</v>
      </c>
      <c r="AB289" s="216" t="s">
        <v>351</v>
      </c>
      <c r="AC289" t="s">
        <v>351</v>
      </c>
      <c r="AD289" s="216" t="s">
        <v>374</v>
      </c>
      <c r="AE289" s="216" t="s">
        <v>239</v>
      </c>
      <c r="AF289" t="s">
        <v>1828</v>
      </c>
      <c r="AG289" t="s">
        <v>249</v>
      </c>
      <c r="AH289">
        <v>1</v>
      </c>
      <c r="AI289" s="216" t="s">
        <v>250</v>
      </c>
      <c r="AJ289" s="216" t="s">
        <v>248</v>
      </c>
      <c r="AK289" t="s">
        <v>1775</v>
      </c>
      <c r="AL289" s="216" t="s">
        <v>203</v>
      </c>
      <c r="AM289" t="s">
        <v>1780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514</v>
      </c>
      <c r="AU289" t="s">
        <v>1433</v>
      </c>
      <c r="AV289" t="s">
        <v>1434</v>
      </c>
      <c r="AX289">
        <v>1</v>
      </c>
      <c r="AY289" s="216" t="s">
        <v>89</v>
      </c>
      <c r="AZ289" s="216" t="s">
        <v>67</v>
      </c>
      <c r="BA289" s="216" t="s">
        <v>217</v>
      </c>
      <c r="BB289" t="s">
        <v>1794</v>
      </c>
      <c r="BC289">
        <v>203</v>
      </c>
    </row>
    <row r="290" spans="1:57" x14ac:dyDescent="0.3">
      <c r="A290" s="211">
        <v>46260</v>
      </c>
      <c r="B290" s="216" t="s">
        <v>142</v>
      </c>
      <c r="C290" s="216" t="s">
        <v>348</v>
      </c>
      <c r="D290" s="216" t="s">
        <v>45</v>
      </c>
      <c r="E290" s="216" t="s">
        <v>68</v>
      </c>
      <c r="F290" s="216" t="s">
        <v>310</v>
      </c>
      <c r="G290" s="216" t="s">
        <v>1112</v>
      </c>
      <c r="H290" s="216" t="s">
        <v>1805</v>
      </c>
      <c r="I290" s="216" t="s">
        <v>403</v>
      </c>
      <c r="J290">
        <v>3</v>
      </c>
      <c r="K290">
        <v>3</v>
      </c>
      <c r="L290" s="216" t="s">
        <v>1113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6"/>
      <c r="S290" s="216" t="s">
        <v>358</v>
      </c>
      <c r="T290" s="216"/>
      <c r="U290" s="216" t="s">
        <v>1829</v>
      </c>
      <c r="V290" s="216" t="s">
        <v>358</v>
      </c>
      <c r="W290">
        <v>2100</v>
      </c>
      <c r="X290" s="216" t="s">
        <v>373</v>
      </c>
      <c r="Y290" s="216" t="s">
        <v>239</v>
      </c>
      <c r="Z290" t="s">
        <v>1429</v>
      </c>
      <c r="AB290" s="216" t="s">
        <v>351</v>
      </c>
      <c r="AC290" t="s">
        <v>351</v>
      </c>
      <c r="AD290" s="216" t="s">
        <v>374</v>
      </c>
      <c r="AE290" s="216" t="s">
        <v>239</v>
      </c>
      <c r="AF290" t="s">
        <v>1830</v>
      </c>
      <c r="AG290" t="s">
        <v>249</v>
      </c>
      <c r="AH290">
        <v>1</v>
      </c>
      <c r="AI290" s="216" t="s">
        <v>250</v>
      </c>
      <c r="AJ290" s="216" t="s">
        <v>248</v>
      </c>
      <c r="AK290" t="s">
        <v>1775</v>
      </c>
      <c r="AL290" s="216" t="s">
        <v>203</v>
      </c>
      <c r="AM290" t="s">
        <v>1780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513</v>
      </c>
      <c r="AU290" t="s">
        <v>1433</v>
      </c>
      <c r="AV290" t="s">
        <v>1434</v>
      </c>
      <c r="AX290">
        <v>1</v>
      </c>
      <c r="AY290" s="216" t="s">
        <v>89</v>
      </c>
      <c r="AZ290" s="216" t="s">
        <v>67</v>
      </c>
      <c r="BA290" s="216" t="s">
        <v>217</v>
      </c>
      <c r="BB290" t="s">
        <v>1794</v>
      </c>
      <c r="BC290">
        <v>203</v>
      </c>
      <c r="BD290">
        <v>103</v>
      </c>
      <c r="BE290">
        <v>1</v>
      </c>
    </row>
    <row r="291" spans="1:57" x14ac:dyDescent="0.3">
      <c r="A291" s="211">
        <v>46260</v>
      </c>
      <c r="B291" s="216" t="s">
        <v>142</v>
      </c>
      <c r="C291" s="216" t="s">
        <v>348</v>
      </c>
      <c r="D291" s="216" t="s">
        <v>45</v>
      </c>
      <c r="E291" s="216" t="s">
        <v>68</v>
      </c>
      <c r="F291" s="216" t="s">
        <v>310</v>
      </c>
      <c r="G291" s="216" t="s">
        <v>1114</v>
      </c>
      <c r="H291" s="216" t="s">
        <v>1805</v>
      </c>
      <c r="I291" s="216" t="s">
        <v>403</v>
      </c>
      <c r="J291">
        <v>1</v>
      </c>
      <c r="K291">
        <v>1</v>
      </c>
      <c r="L291" s="216" t="s">
        <v>1113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6"/>
      <c r="S291" s="216" t="s">
        <v>358</v>
      </c>
      <c r="T291" s="216"/>
      <c r="U291" s="216" t="s">
        <v>1831</v>
      </c>
      <c r="V291" s="216" t="s">
        <v>358</v>
      </c>
      <c r="W291">
        <v>2100</v>
      </c>
      <c r="X291" s="216" t="s">
        <v>373</v>
      </c>
      <c r="Y291" s="216" t="s">
        <v>239</v>
      </c>
      <c r="Z291" t="s">
        <v>1429</v>
      </c>
      <c r="AB291" s="216" t="s">
        <v>351</v>
      </c>
      <c r="AC291" t="s">
        <v>351</v>
      </c>
      <c r="AD291" s="216" t="s">
        <v>374</v>
      </c>
      <c r="AE291" s="216" t="s">
        <v>239</v>
      </c>
      <c r="AF291" t="s">
        <v>1832</v>
      </c>
      <c r="AG291" t="s">
        <v>249</v>
      </c>
      <c r="AH291">
        <v>1</v>
      </c>
      <c r="AI291" s="216" t="s">
        <v>250</v>
      </c>
      <c r="AJ291" s="216" t="s">
        <v>248</v>
      </c>
      <c r="AK291" t="s">
        <v>1775</v>
      </c>
      <c r="AL291" s="216" t="s">
        <v>203</v>
      </c>
      <c r="AM291" t="s">
        <v>1780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513</v>
      </c>
      <c r="AU291" t="s">
        <v>1433</v>
      </c>
      <c r="AV291" t="s">
        <v>1434</v>
      </c>
      <c r="AX291">
        <v>1</v>
      </c>
      <c r="AY291" s="216" t="s">
        <v>89</v>
      </c>
      <c r="AZ291" s="216" t="s">
        <v>67</v>
      </c>
      <c r="BA291" s="216" t="s">
        <v>217</v>
      </c>
      <c r="BB291" t="s">
        <v>1794</v>
      </c>
      <c r="BC291">
        <v>203</v>
      </c>
    </row>
    <row r="292" spans="1:57" x14ac:dyDescent="0.3">
      <c r="A292" s="211">
        <v>46260</v>
      </c>
      <c r="B292" s="216" t="s">
        <v>142</v>
      </c>
      <c r="C292" s="216" t="s">
        <v>348</v>
      </c>
      <c r="D292" s="216" t="s">
        <v>45</v>
      </c>
      <c r="E292" s="216" t="s">
        <v>68</v>
      </c>
      <c r="F292" s="216" t="s">
        <v>310</v>
      </c>
      <c r="G292" s="216" t="s">
        <v>1115</v>
      </c>
      <c r="H292" s="216" t="s">
        <v>1805</v>
      </c>
      <c r="I292" s="216" t="s">
        <v>403</v>
      </c>
      <c r="J292">
        <v>3</v>
      </c>
      <c r="K292">
        <v>3</v>
      </c>
      <c r="L292" s="216" t="s">
        <v>1113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6"/>
      <c r="S292" s="216" t="s">
        <v>358</v>
      </c>
      <c r="T292" s="216"/>
      <c r="U292" s="216" t="s">
        <v>1833</v>
      </c>
      <c r="V292" s="216" t="s">
        <v>358</v>
      </c>
      <c r="W292">
        <v>2100</v>
      </c>
      <c r="X292" s="216" t="s">
        <v>373</v>
      </c>
      <c r="Y292" s="216" t="s">
        <v>239</v>
      </c>
      <c r="Z292" t="s">
        <v>1429</v>
      </c>
      <c r="AB292" s="216" t="s">
        <v>351</v>
      </c>
      <c r="AC292" t="s">
        <v>351</v>
      </c>
      <c r="AD292" s="216" t="s">
        <v>374</v>
      </c>
      <c r="AE292" s="216" t="s">
        <v>239</v>
      </c>
      <c r="AF292" t="s">
        <v>1834</v>
      </c>
      <c r="AG292" t="s">
        <v>249</v>
      </c>
      <c r="AH292">
        <v>1</v>
      </c>
      <c r="AI292" s="216" t="s">
        <v>250</v>
      </c>
      <c r="AJ292" s="216" t="s">
        <v>248</v>
      </c>
      <c r="AK292" t="s">
        <v>1775</v>
      </c>
      <c r="AL292" s="216" t="s">
        <v>203</v>
      </c>
      <c r="AM292" t="s">
        <v>1780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513</v>
      </c>
      <c r="AU292" t="s">
        <v>1433</v>
      </c>
      <c r="AV292" t="s">
        <v>1434</v>
      </c>
      <c r="AX292">
        <v>1</v>
      </c>
      <c r="AY292" s="216" t="s">
        <v>89</v>
      </c>
      <c r="AZ292" s="216" t="s">
        <v>67</v>
      </c>
      <c r="BA292" s="216" t="s">
        <v>217</v>
      </c>
      <c r="BB292" t="s">
        <v>1794</v>
      </c>
      <c r="BC292">
        <v>203</v>
      </c>
    </row>
    <row r="293" spans="1:57" x14ac:dyDescent="0.3">
      <c r="A293" s="211">
        <v>46260</v>
      </c>
      <c r="B293" s="216" t="s">
        <v>142</v>
      </c>
      <c r="C293" s="216" t="s">
        <v>348</v>
      </c>
      <c r="D293" s="216" t="s">
        <v>45</v>
      </c>
      <c r="E293" s="216" t="s">
        <v>68</v>
      </c>
      <c r="F293" s="216" t="s">
        <v>310</v>
      </c>
      <c r="G293" s="216" t="s">
        <v>1116</v>
      </c>
      <c r="H293" s="216" t="s">
        <v>1805</v>
      </c>
      <c r="I293" s="216" t="s">
        <v>403</v>
      </c>
      <c r="J293">
        <v>3</v>
      </c>
      <c r="K293">
        <v>3</v>
      </c>
      <c r="L293" s="216" t="s">
        <v>1113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6"/>
      <c r="S293" s="216" t="s">
        <v>358</v>
      </c>
      <c r="T293" s="216"/>
      <c r="U293" s="216" t="s">
        <v>1835</v>
      </c>
      <c r="V293" s="216" t="s">
        <v>358</v>
      </c>
      <c r="W293">
        <v>2100</v>
      </c>
      <c r="X293" s="216" t="s">
        <v>373</v>
      </c>
      <c r="Y293" s="216" t="s">
        <v>239</v>
      </c>
      <c r="Z293" t="s">
        <v>1429</v>
      </c>
      <c r="AB293" s="216" t="s">
        <v>351</v>
      </c>
      <c r="AC293" t="s">
        <v>351</v>
      </c>
      <c r="AD293" s="216" t="s">
        <v>374</v>
      </c>
      <c r="AE293" s="216" t="s">
        <v>239</v>
      </c>
      <c r="AF293" t="s">
        <v>1836</v>
      </c>
      <c r="AG293" t="s">
        <v>249</v>
      </c>
      <c r="AH293">
        <v>1</v>
      </c>
      <c r="AI293" s="216" t="s">
        <v>250</v>
      </c>
      <c r="AJ293" s="216" t="s">
        <v>248</v>
      </c>
      <c r="AK293" t="s">
        <v>1775</v>
      </c>
      <c r="AL293" s="216" t="s">
        <v>203</v>
      </c>
      <c r="AM293" t="s">
        <v>1780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513</v>
      </c>
      <c r="AU293" t="s">
        <v>1433</v>
      </c>
      <c r="AV293" t="s">
        <v>1434</v>
      </c>
      <c r="AX293">
        <v>1</v>
      </c>
      <c r="AY293" s="216" t="s">
        <v>89</v>
      </c>
      <c r="AZ293" s="216" t="s">
        <v>67</v>
      </c>
      <c r="BA293" s="216" t="s">
        <v>217</v>
      </c>
      <c r="BB293" t="s">
        <v>1794</v>
      </c>
      <c r="BC293">
        <v>203</v>
      </c>
    </row>
    <row r="294" spans="1:57" x14ac:dyDescent="0.3">
      <c r="A294" s="211">
        <v>46260</v>
      </c>
      <c r="B294" s="216" t="s">
        <v>142</v>
      </c>
      <c r="C294" s="216" t="s">
        <v>348</v>
      </c>
      <c r="D294" s="216" t="s">
        <v>45</v>
      </c>
      <c r="E294" s="216" t="s">
        <v>68</v>
      </c>
      <c r="F294" s="216" t="s">
        <v>310</v>
      </c>
      <c r="G294" s="216" t="s">
        <v>1117</v>
      </c>
      <c r="H294" s="216" t="s">
        <v>1815</v>
      </c>
      <c r="I294" s="216" t="s">
        <v>407</v>
      </c>
      <c r="J294">
        <v>27</v>
      </c>
      <c r="K294">
        <v>27</v>
      </c>
      <c r="L294" s="216" t="s">
        <v>1118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6"/>
      <c r="S294" s="216" t="s">
        <v>358</v>
      </c>
      <c r="T294" s="216"/>
      <c r="U294" s="216" t="s">
        <v>1837</v>
      </c>
      <c r="V294" s="216" t="s">
        <v>358</v>
      </c>
      <c r="W294">
        <v>2100</v>
      </c>
      <c r="X294" s="216" t="s">
        <v>373</v>
      </c>
      <c r="Y294" s="216" t="s">
        <v>239</v>
      </c>
      <c r="Z294" t="s">
        <v>1429</v>
      </c>
      <c r="AB294" s="216" t="s">
        <v>351</v>
      </c>
      <c r="AC294" t="s">
        <v>351</v>
      </c>
      <c r="AD294" s="216" t="s">
        <v>374</v>
      </c>
      <c r="AE294" s="216" t="s">
        <v>239</v>
      </c>
      <c r="AF294" t="s">
        <v>1838</v>
      </c>
      <c r="AG294" t="s">
        <v>249</v>
      </c>
      <c r="AH294">
        <v>1</v>
      </c>
      <c r="AI294" s="216" t="s">
        <v>250</v>
      </c>
      <c r="AJ294" s="216" t="s">
        <v>248</v>
      </c>
      <c r="AK294" t="s">
        <v>1775</v>
      </c>
      <c r="AL294" s="216" t="s">
        <v>203</v>
      </c>
      <c r="AM294" t="s">
        <v>1780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513</v>
      </c>
      <c r="AU294" t="s">
        <v>1433</v>
      </c>
      <c r="AV294" t="s">
        <v>1434</v>
      </c>
      <c r="AX294">
        <v>2.7</v>
      </c>
      <c r="AY294" s="216" t="s">
        <v>89</v>
      </c>
      <c r="AZ294" s="216" t="s">
        <v>67</v>
      </c>
      <c r="BA294" s="216" t="s">
        <v>217</v>
      </c>
      <c r="BB294" t="s">
        <v>1794</v>
      </c>
      <c r="BC294">
        <v>203</v>
      </c>
      <c r="BD294">
        <v>103</v>
      </c>
      <c r="BE294">
        <v>1</v>
      </c>
    </row>
    <row r="295" spans="1:57" x14ac:dyDescent="0.3">
      <c r="A295" s="211">
        <v>46260</v>
      </c>
      <c r="B295" s="216" t="s">
        <v>142</v>
      </c>
      <c r="C295" s="216" t="s">
        <v>348</v>
      </c>
      <c r="D295" s="216" t="s">
        <v>45</v>
      </c>
      <c r="E295" s="216" t="s">
        <v>68</v>
      </c>
      <c r="F295" s="216" t="s">
        <v>310</v>
      </c>
      <c r="G295" s="216" t="s">
        <v>1119</v>
      </c>
      <c r="H295" s="216" t="s">
        <v>1812</v>
      </c>
      <c r="I295" s="216" t="s">
        <v>403</v>
      </c>
      <c r="J295">
        <v>5</v>
      </c>
      <c r="K295">
        <v>5</v>
      </c>
      <c r="L295" s="216" t="s">
        <v>1120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6"/>
      <c r="S295" s="216" t="s">
        <v>358</v>
      </c>
      <c r="T295" s="216"/>
      <c r="U295" s="216" t="s">
        <v>1839</v>
      </c>
      <c r="V295" s="216" t="s">
        <v>358</v>
      </c>
      <c r="W295">
        <v>2100</v>
      </c>
      <c r="X295" s="216" t="s">
        <v>373</v>
      </c>
      <c r="Y295" s="216" t="s">
        <v>239</v>
      </c>
      <c r="Z295" t="s">
        <v>1429</v>
      </c>
      <c r="AB295" s="216" t="s">
        <v>351</v>
      </c>
      <c r="AC295" t="s">
        <v>351</v>
      </c>
      <c r="AD295" s="216" t="s">
        <v>374</v>
      </c>
      <c r="AE295" s="216" t="s">
        <v>239</v>
      </c>
      <c r="AF295" t="s">
        <v>1840</v>
      </c>
      <c r="AG295" t="s">
        <v>249</v>
      </c>
      <c r="AH295">
        <v>1</v>
      </c>
      <c r="AI295" s="216" t="s">
        <v>250</v>
      </c>
      <c r="AJ295" s="216" t="s">
        <v>248</v>
      </c>
      <c r="AK295" t="s">
        <v>1775</v>
      </c>
      <c r="AL295" s="216" t="s">
        <v>203</v>
      </c>
      <c r="AM295" t="s">
        <v>1780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513</v>
      </c>
      <c r="AU295" t="s">
        <v>1433</v>
      </c>
      <c r="AV295" t="s">
        <v>1434</v>
      </c>
      <c r="AX295">
        <v>1</v>
      </c>
      <c r="AY295" s="216" t="s">
        <v>89</v>
      </c>
      <c r="AZ295" s="216" t="s">
        <v>67</v>
      </c>
      <c r="BA295" s="216" t="s">
        <v>217</v>
      </c>
      <c r="BB295" t="s">
        <v>1794</v>
      </c>
      <c r="BC295">
        <v>203</v>
      </c>
    </row>
    <row r="296" spans="1:57" x14ac:dyDescent="0.3">
      <c r="A296" s="211">
        <v>46260</v>
      </c>
      <c r="B296" s="216" t="s">
        <v>142</v>
      </c>
      <c r="C296" s="216" t="s">
        <v>348</v>
      </c>
      <c r="D296" s="216" t="s">
        <v>45</v>
      </c>
      <c r="E296" s="216" t="s">
        <v>68</v>
      </c>
      <c r="F296" s="216" t="s">
        <v>310</v>
      </c>
      <c r="G296" s="216" t="s">
        <v>1121</v>
      </c>
      <c r="H296" s="216" t="s">
        <v>1805</v>
      </c>
      <c r="I296" s="216" t="s">
        <v>403</v>
      </c>
      <c r="J296">
        <v>2</v>
      </c>
      <c r="K296">
        <v>2</v>
      </c>
      <c r="L296" s="216" t="s">
        <v>1122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6"/>
      <c r="S296" s="216" t="s">
        <v>358</v>
      </c>
      <c r="T296" s="216"/>
      <c r="U296" s="216" t="s">
        <v>1841</v>
      </c>
      <c r="V296" s="216" t="s">
        <v>358</v>
      </c>
      <c r="W296">
        <v>2100</v>
      </c>
      <c r="X296" s="216" t="s">
        <v>373</v>
      </c>
      <c r="Y296" s="216" t="s">
        <v>239</v>
      </c>
      <c r="Z296" t="s">
        <v>1429</v>
      </c>
      <c r="AB296" s="216" t="s">
        <v>351</v>
      </c>
      <c r="AC296" t="s">
        <v>351</v>
      </c>
      <c r="AD296" s="216" t="s">
        <v>374</v>
      </c>
      <c r="AE296" s="216" t="s">
        <v>239</v>
      </c>
      <c r="AF296" t="s">
        <v>1842</v>
      </c>
      <c r="AG296" t="s">
        <v>249</v>
      </c>
      <c r="AH296">
        <v>1</v>
      </c>
      <c r="AI296" s="216" t="s">
        <v>250</v>
      </c>
      <c r="AJ296" s="216" t="s">
        <v>248</v>
      </c>
      <c r="AK296" t="s">
        <v>1775</v>
      </c>
      <c r="AL296" s="216" t="s">
        <v>203</v>
      </c>
      <c r="AM296" t="s">
        <v>1780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514</v>
      </c>
      <c r="AU296" t="s">
        <v>1433</v>
      </c>
      <c r="AV296" t="s">
        <v>1434</v>
      </c>
      <c r="AX296">
        <v>1</v>
      </c>
      <c r="AY296" s="216" t="s">
        <v>89</v>
      </c>
      <c r="AZ296" s="216" t="s">
        <v>67</v>
      </c>
      <c r="BA296" s="216" t="s">
        <v>217</v>
      </c>
      <c r="BB296" t="s">
        <v>1794</v>
      </c>
      <c r="BC296">
        <v>203</v>
      </c>
      <c r="BD296">
        <v>103</v>
      </c>
      <c r="BE296">
        <v>1</v>
      </c>
    </row>
    <row r="297" spans="1:57" x14ac:dyDescent="0.3">
      <c r="A297" s="211">
        <v>46260</v>
      </c>
      <c r="B297" s="216" t="s">
        <v>142</v>
      </c>
      <c r="C297" s="216" t="s">
        <v>348</v>
      </c>
      <c r="D297" s="216" t="s">
        <v>45</v>
      </c>
      <c r="E297" s="216" t="s">
        <v>68</v>
      </c>
      <c r="F297" s="216" t="s">
        <v>310</v>
      </c>
      <c r="G297" s="216" t="s">
        <v>1123</v>
      </c>
      <c r="H297" s="216" t="s">
        <v>1805</v>
      </c>
      <c r="I297" s="216" t="s">
        <v>403</v>
      </c>
      <c r="J297">
        <v>3</v>
      </c>
      <c r="K297">
        <v>3</v>
      </c>
      <c r="L297" s="216" t="s">
        <v>1122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6"/>
      <c r="S297" s="216" t="s">
        <v>358</v>
      </c>
      <c r="T297" s="216"/>
      <c r="U297" s="216" t="s">
        <v>1843</v>
      </c>
      <c r="V297" s="216" t="s">
        <v>358</v>
      </c>
      <c r="W297">
        <v>2100</v>
      </c>
      <c r="X297" s="216" t="s">
        <v>373</v>
      </c>
      <c r="Y297" s="216" t="s">
        <v>239</v>
      </c>
      <c r="Z297" t="s">
        <v>1429</v>
      </c>
      <c r="AB297" s="216" t="s">
        <v>351</v>
      </c>
      <c r="AC297" t="s">
        <v>351</v>
      </c>
      <c r="AD297" s="216" t="s">
        <v>374</v>
      </c>
      <c r="AE297" s="216" t="s">
        <v>239</v>
      </c>
      <c r="AF297" t="s">
        <v>1844</v>
      </c>
      <c r="AG297" t="s">
        <v>249</v>
      </c>
      <c r="AH297">
        <v>1</v>
      </c>
      <c r="AI297" s="216" t="s">
        <v>250</v>
      </c>
      <c r="AJ297" s="216" t="s">
        <v>248</v>
      </c>
      <c r="AK297" t="s">
        <v>1775</v>
      </c>
      <c r="AL297" s="216" t="s">
        <v>203</v>
      </c>
      <c r="AM297" t="s">
        <v>1780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514</v>
      </c>
      <c r="AU297" t="s">
        <v>1433</v>
      </c>
      <c r="AV297" t="s">
        <v>1434</v>
      </c>
      <c r="AX297">
        <v>1</v>
      </c>
      <c r="AY297" s="216" t="s">
        <v>89</v>
      </c>
      <c r="AZ297" s="216" t="s">
        <v>67</v>
      </c>
      <c r="BA297" s="216" t="s">
        <v>217</v>
      </c>
      <c r="BB297" t="s">
        <v>1794</v>
      </c>
      <c r="BC297">
        <v>203</v>
      </c>
    </row>
    <row r="298" spans="1:57" x14ac:dyDescent="0.3">
      <c r="A298" s="211">
        <v>46260</v>
      </c>
      <c r="B298" s="216" t="s">
        <v>142</v>
      </c>
      <c r="C298" s="216" t="s">
        <v>348</v>
      </c>
      <c r="D298" s="216" t="s">
        <v>45</v>
      </c>
      <c r="E298" s="216" t="s">
        <v>68</v>
      </c>
      <c r="F298" s="216" t="s">
        <v>310</v>
      </c>
      <c r="G298" s="216" t="s">
        <v>1124</v>
      </c>
      <c r="H298" s="216" t="s">
        <v>1805</v>
      </c>
      <c r="I298" s="216" t="s">
        <v>403</v>
      </c>
      <c r="J298">
        <v>3</v>
      </c>
      <c r="K298">
        <v>3</v>
      </c>
      <c r="L298" s="216" t="s">
        <v>1122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6"/>
      <c r="S298" s="216" t="s">
        <v>358</v>
      </c>
      <c r="T298" s="216"/>
      <c r="U298" s="216" t="s">
        <v>1845</v>
      </c>
      <c r="V298" s="216" t="s">
        <v>358</v>
      </c>
      <c r="W298">
        <v>2100</v>
      </c>
      <c r="X298" s="216" t="s">
        <v>373</v>
      </c>
      <c r="Y298" s="216" t="s">
        <v>239</v>
      </c>
      <c r="Z298" t="s">
        <v>1429</v>
      </c>
      <c r="AB298" s="216" t="s">
        <v>351</v>
      </c>
      <c r="AC298" t="s">
        <v>351</v>
      </c>
      <c r="AD298" s="216" t="s">
        <v>374</v>
      </c>
      <c r="AE298" s="216" t="s">
        <v>239</v>
      </c>
      <c r="AF298" t="s">
        <v>1846</v>
      </c>
      <c r="AG298" t="s">
        <v>249</v>
      </c>
      <c r="AH298">
        <v>1</v>
      </c>
      <c r="AI298" s="216" t="s">
        <v>250</v>
      </c>
      <c r="AJ298" s="216" t="s">
        <v>248</v>
      </c>
      <c r="AK298" t="s">
        <v>1775</v>
      </c>
      <c r="AL298" s="216" t="s">
        <v>203</v>
      </c>
      <c r="AM298" t="s">
        <v>1780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514</v>
      </c>
      <c r="AU298" t="s">
        <v>1433</v>
      </c>
      <c r="AV298" t="s">
        <v>1434</v>
      </c>
      <c r="AX298">
        <v>1</v>
      </c>
      <c r="AY298" s="216" t="s">
        <v>89</v>
      </c>
      <c r="AZ298" s="216" t="s">
        <v>67</v>
      </c>
      <c r="BA298" s="216" t="s">
        <v>217</v>
      </c>
      <c r="BB298" t="s">
        <v>1794</v>
      </c>
      <c r="BC298">
        <v>203</v>
      </c>
    </row>
    <row r="299" spans="1:57" x14ac:dyDescent="0.3">
      <c r="A299" s="211">
        <v>46260</v>
      </c>
      <c r="B299" s="216" t="s">
        <v>142</v>
      </c>
      <c r="C299" s="216" t="s">
        <v>348</v>
      </c>
      <c r="D299" s="216" t="s">
        <v>45</v>
      </c>
      <c r="E299" s="216" t="s">
        <v>68</v>
      </c>
      <c r="F299" s="216" t="s">
        <v>310</v>
      </c>
      <c r="G299" s="216" t="s">
        <v>1125</v>
      </c>
      <c r="H299" s="216" t="s">
        <v>1812</v>
      </c>
      <c r="I299" s="216" t="s">
        <v>403</v>
      </c>
      <c r="J299">
        <v>4</v>
      </c>
      <c r="K299">
        <v>4</v>
      </c>
      <c r="L299" s="216" t="s">
        <v>1126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6"/>
      <c r="S299" s="216" t="s">
        <v>358</v>
      </c>
      <c r="T299" s="216"/>
      <c r="U299" s="216" t="s">
        <v>1847</v>
      </c>
      <c r="V299" s="216" t="s">
        <v>358</v>
      </c>
      <c r="W299">
        <v>2100</v>
      </c>
      <c r="X299" s="216" t="s">
        <v>373</v>
      </c>
      <c r="Y299" s="216" t="s">
        <v>239</v>
      </c>
      <c r="Z299" t="s">
        <v>1429</v>
      </c>
      <c r="AB299" s="216" t="s">
        <v>351</v>
      </c>
      <c r="AC299" t="s">
        <v>351</v>
      </c>
      <c r="AD299" s="216" t="s">
        <v>374</v>
      </c>
      <c r="AE299" s="216" t="s">
        <v>239</v>
      </c>
      <c r="AF299" t="s">
        <v>1848</v>
      </c>
      <c r="AG299" t="s">
        <v>249</v>
      </c>
      <c r="AH299">
        <v>1</v>
      </c>
      <c r="AI299" s="216" t="s">
        <v>250</v>
      </c>
      <c r="AJ299" s="216" t="s">
        <v>248</v>
      </c>
      <c r="AK299" t="s">
        <v>1775</v>
      </c>
      <c r="AL299" s="216" t="s">
        <v>203</v>
      </c>
      <c r="AM299" t="s">
        <v>1780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514</v>
      </c>
      <c r="AU299" t="s">
        <v>1433</v>
      </c>
      <c r="AV299" t="s">
        <v>1434</v>
      </c>
      <c r="AX299">
        <v>1</v>
      </c>
      <c r="AY299" s="216" t="s">
        <v>89</v>
      </c>
      <c r="AZ299" s="216" t="s">
        <v>67</v>
      </c>
      <c r="BA299" s="216" t="s">
        <v>217</v>
      </c>
      <c r="BB299" t="s">
        <v>1794</v>
      </c>
      <c r="BC299">
        <v>203</v>
      </c>
      <c r="BD299">
        <v>103</v>
      </c>
      <c r="BE299">
        <v>1</v>
      </c>
    </row>
    <row r="300" spans="1:57" x14ac:dyDescent="0.3">
      <c r="A300" s="211">
        <v>46260</v>
      </c>
      <c r="B300" s="216" t="s">
        <v>142</v>
      </c>
      <c r="C300" s="216" t="s">
        <v>348</v>
      </c>
      <c r="D300" s="216" t="s">
        <v>45</v>
      </c>
      <c r="E300" s="216" t="s">
        <v>68</v>
      </c>
      <c r="F300" s="216" t="s">
        <v>310</v>
      </c>
      <c r="G300" s="216" t="s">
        <v>1127</v>
      </c>
      <c r="H300" s="216" t="s">
        <v>1812</v>
      </c>
      <c r="I300" s="216" t="s">
        <v>403</v>
      </c>
      <c r="J300">
        <v>4</v>
      </c>
      <c r="K300">
        <v>4</v>
      </c>
      <c r="L300" s="216" t="s">
        <v>1126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6"/>
      <c r="S300" s="216" t="s">
        <v>358</v>
      </c>
      <c r="T300" s="216"/>
      <c r="U300" s="216" t="s">
        <v>1849</v>
      </c>
      <c r="V300" s="216" t="s">
        <v>358</v>
      </c>
      <c r="W300">
        <v>2100</v>
      </c>
      <c r="X300" s="216" t="s">
        <v>373</v>
      </c>
      <c r="Y300" s="216" t="s">
        <v>239</v>
      </c>
      <c r="Z300" t="s">
        <v>1429</v>
      </c>
      <c r="AB300" s="216" t="s">
        <v>351</v>
      </c>
      <c r="AC300" t="s">
        <v>351</v>
      </c>
      <c r="AD300" s="216" t="s">
        <v>374</v>
      </c>
      <c r="AE300" s="216" t="s">
        <v>239</v>
      </c>
      <c r="AF300" t="s">
        <v>1850</v>
      </c>
      <c r="AG300" t="s">
        <v>249</v>
      </c>
      <c r="AH300">
        <v>1</v>
      </c>
      <c r="AI300" s="216" t="s">
        <v>250</v>
      </c>
      <c r="AJ300" s="216" t="s">
        <v>248</v>
      </c>
      <c r="AK300" t="s">
        <v>1775</v>
      </c>
      <c r="AL300" s="216" t="s">
        <v>203</v>
      </c>
      <c r="AM300" t="s">
        <v>1780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514</v>
      </c>
      <c r="AU300" t="s">
        <v>1433</v>
      </c>
      <c r="AV300" t="s">
        <v>1434</v>
      </c>
      <c r="AX300">
        <v>1</v>
      </c>
      <c r="AY300" s="216" t="s">
        <v>89</v>
      </c>
      <c r="AZ300" s="216" t="s">
        <v>67</v>
      </c>
      <c r="BA300" s="216" t="s">
        <v>217</v>
      </c>
      <c r="BB300" t="s">
        <v>1794</v>
      </c>
      <c r="BC300">
        <v>203</v>
      </c>
    </row>
    <row r="301" spans="1:57" x14ac:dyDescent="0.3">
      <c r="A301" s="211">
        <v>46260</v>
      </c>
      <c r="B301" s="216" t="s">
        <v>142</v>
      </c>
      <c r="C301" s="216" t="s">
        <v>348</v>
      </c>
      <c r="D301" s="216" t="s">
        <v>45</v>
      </c>
      <c r="E301" s="216" t="s">
        <v>68</v>
      </c>
      <c r="F301" s="216" t="s">
        <v>310</v>
      </c>
      <c r="G301" s="216" t="s">
        <v>1128</v>
      </c>
      <c r="H301" s="216" t="s">
        <v>1805</v>
      </c>
      <c r="I301" s="216" t="s">
        <v>403</v>
      </c>
      <c r="J301">
        <v>2</v>
      </c>
      <c r="K301">
        <v>2</v>
      </c>
      <c r="L301" s="216" t="s">
        <v>1129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6"/>
      <c r="S301" s="216" t="s">
        <v>358</v>
      </c>
      <c r="T301" s="216"/>
      <c r="U301" s="216" t="s">
        <v>1851</v>
      </c>
      <c r="V301" s="216" t="s">
        <v>358</v>
      </c>
      <c r="W301">
        <v>2100</v>
      </c>
      <c r="X301" s="216" t="s">
        <v>373</v>
      </c>
      <c r="Y301" s="216" t="s">
        <v>239</v>
      </c>
      <c r="Z301" t="s">
        <v>1429</v>
      </c>
      <c r="AB301" s="216" t="s">
        <v>351</v>
      </c>
      <c r="AC301" t="s">
        <v>351</v>
      </c>
      <c r="AD301" s="216" t="s">
        <v>374</v>
      </c>
      <c r="AE301" s="216" t="s">
        <v>239</v>
      </c>
      <c r="AF301" t="s">
        <v>1852</v>
      </c>
      <c r="AG301" t="s">
        <v>249</v>
      </c>
      <c r="AH301">
        <v>1</v>
      </c>
      <c r="AI301" s="216" t="s">
        <v>250</v>
      </c>
      <c r="AJ301" s="216" t="s">
        <v>248</v>
      </c>
      <c r="AK301" t="s">
        <v>1775</v>
      </c>
      <c r="AL301" s="216" t="s">
        <v>203</v>
      </c>
      <c r="AM301" t="s">
        <v>1780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1493</v>
      </c>
      <c r="AV301" t="s">
        <v>1434</v>
      </c>
      <c r="AX301">
        <v>1</v>
      </c>
      <c r="AY301" s="216" t="s">
        <v>89</v>
      </c>
      <c r="AZ301" s="216" t="s">
        <v>67</v>
      </c>
      <c r="BA301" s="216" t="s">
        <v>217</v>
      </c>
      <c r="BB301" t="s">
        <v>1794</v>
      </c>
      <c r="BC301">
        <v>203</v>
      </c>
      <c r="BD301">
        <v>103</v>
      </c>
    </row>
    <row r="302" spans="1:57" x14ac:dyDescent="0.3">
      <c r="A302" s="211">
        <v>46260</v>
      </c>
      <c r="B302" s="216" t="s">
        <v>142</v>
      </c>
      <c r="C302" s="216" t="s">
        <v>348</v>
      </c>
      <c r="D302" s="216" t="s">
        <v>45</v>
      </c>
      <c r="E302" s="216" t="s">
        <v>68</v>
      </c>
      <c r="F302" s="216" t="s">
        <v>310</v>
      </c>
      <c r="G302" s="216" t="s">
        <v>1130</v>
      </c>
      <c r="H302" s="216" t="s">
        <v>1805</v>
      </c>
      <c r="I302" s="216" t="s">
        <v>403</v>
      </c>
      <c r="J302">
        <v>3</v>
      </c>
      <c r="K302">
        <v>3</v>
      </c>
      <c r="L302" s="216" t="s">
        <v>1129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6"/>
      <c r="S302" s="216" t="s">
        <v>358</v>
      </c>
      <c r="T302" s="216"/>
      <c r="U302" s="216" t="s">
        <v>1853</v>
      </c>
      <c r="V302" s="216" t="s">
        <v>358</v>
      </c>
      <c r="W302">
        <v>2100</v>
      </c>
      <c r="X302" s="216" t="s">
        <v>373</v>
      </c>
      <c r="Y302" s="216" t="s">
        <v>239</v>
      </c>
      <c r="Z302" t="s">
        <v>1429</v>
      </c>
      <c r="AB302" s="216" t="s">
        <v>351</v>
      </c>
      <c r="AC302" t="s">
        <v>351</v>
      </c>
      <c r="AD302" s="216" t="s">
        <v>374</v>
      </c>
      <c r="AE302" s="216" t="s">
        <v>239</v>
      </c>
      <c r="AF302" t="s">
        <v>1854</v>
      </c>
      <c r="AG302" t="s">
        <v>249</v>
      </c>
      <c r="AH302">
        <v>1</v>
      </c>
      <c r="AI302" s="216" t="s">
        <v>250</v>
      </c>
      <c r="AJ302" s="216" t="s">
        <v>248</v>
      </c>
      <c r="AK302" t="s">
        <v>1775</v>
      </c>
      <c r="AL302" s="216" t="s">
        <v>203</v>
      </c>
      <c r="AM302" t="s">
        <v>1780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1493</v>
      </c>
      <c r="AV302" t="s">
        <v>1434</v>
      </c>
      <c r="AX302">
        <v>1</v>
      </c>
      <c r="AY302" s="216" t="s">
        <v>89</v>
      </c>
      <c r="AZ302" s="216" t="s">
        <v>67</v>
      </c>
      <c r="BA302" s="216" t="s">
        <v>217</v>
      </c>
      <c r="BB302" t="s">
        <v>1794</v>
      </c>
      <c r="BC302">
        <v>203</v>
      </c>
    </row>
    <row r="303" spans="1:57" x14ac:dyDescent="0.3">
      <c r="A303" s="211">
        <v>46260</v>
      </c>
      <c r="B303" s="216" t="s">
        <v>142</v>
      </c>
      <c r="C303" s="216" t="s">
        <v>348</v>
      </c>
      <c r="D303" s="216" t="s">
        <v>45</v>
      </c>
      <c r="E303" s="216" t="s">
        <v>68</v>
      </c>
      <c r="F303" s="216" t="s">
        <v>310</v>
      </c>
      <c r="G303" s="216" t="s">
        <v>1131</v>
      </c>
      <c r="H303" s="216" t="s">
        <v>1805</v>
      </c>
      <c r="I303" s="216" t="s">
        <v>403</v>
      </c>
      <c r="J303">
        <v>3</v>
      </c>
      <c r="K303">
        <v>3</v>
      </c>
      <c r="L303" s="216" t="s">
        <v>1129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6"/>
      <c r="S303" s="216" t="s">
        <v>358</v>
      </c>
      <c r="T303" s="216"/>
      <c r="U303" s="216" t="s">
        <v>1855</v>
      </c>
      <c r="V303" s="216" t="s">
        <v>358</v>
      </c>
      <c r="W303">
        <v>2100</v>
      </c>
      <c r="X303" s="216" t="s">
        <v>373</v>
      </c>
      <c r="Y303" s="216" t="s">
        <v>239</v>
      </c>
      <c r="Z303" t="s">
        <v>1429</v>
      </c>
      <c r="AB303" s="216" t="s">
        <v>351</v>
      </c>
      <c r="AC303" t="s">
        <v>351</v>
      </c>
      <c r="AD303" s="216" t="s">
        <v>374</v>
      </c>
      <c r="AE303" s="216" t="s">
        <v>239</v>
      </c>
      <c r="AF303" t="s">
        <v>1856</v>
      </c>
      <c r="AG303" t="s">
        <v>249</v>
      </c>
      <c r="AH303">
        <v>1</v>
      </c>
      <c r="AI303" s="216" t="s">
        <v>250</v>
      </c>
      <c r="AJ303" s="216" t="s">
        <v>248</v>
      </c>
      <c r="AK303" t="s">
        <v>1775</v>
      </c>
      <c r="AL303" s="216" t="s">
        <v>203</v>
      </c>
      <c r="AM303" t="s">
        <v>1780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1493</v>
      </c>
      <c r="AV303" t="s">
        <v>1434</v>
      </c>
      <c r="AX303">
        <v>1</v>
      </c>
      <c r="AY303" s="216" t="s">
        <v>89</v>
      </c>
      <c r="AZ303" s="216" t="s">
        <v>67</v>
      </c>
      <c r="BA303" s="216" t="s">
        <v>217</v>
      </c>
      <c r="BB303" t="s">
        <v>1794</v>
      </c>
      <c r="BC303">
        <v>203</v>
      </c>
    </row>
    <row r="304" spans="1:57" x14ac:dyDescent="0.3">
      <c r="A304" s="211">
        <v>46260</v>
      </c>
      <c r="B304" s="216" t="s">
        <v>142</v>
      </c>
      <c r="C304" s="216" t="s">
        <v>348</v>
      </c>
      <c r="D304" s="216" t="s">
        <v>45</v>
      </c>
      <c r="E304" s="216" t="s">
        <v>68</v>
      </c>
      <c r="F304" s="216" t="s">
        <v>310</v>
      </c>
      <c r="G304" s="216" t="s">
        <v>1132</v>
      </c>
      <c r="H304" s="216" t="s">
        <v>1805</v>
      </c>
      <c r="I304" s="216" t="s">
        <v>403</v>
      </c>
      <c r="J304">
        <v>3</v>
      </c>
      <c r="K304">
        <v>3</v>
      </c>
      <c r="L304" s="216" t="s">
        <v>1129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6"/>
      <c r="S304" s="216" t="s">
        <v>358</v>
      </c>
      <c r="T304" s="216"/>
      <c r="U304" s="216" t="s">
        <v>1855</v>
      </c>
      <c r="V304" s="216" t="s">
        <v>358</v>
      </c>
      <c r="W304">
        <v>2100</v>
      </c>
      <c r="X304" s="216" t="s">
        <v>373</v>
      </c>
      <c r="Y304" s="216" t="s">
        <v>239</v>
      </c>
      <c r="Z304" t="s">
        <v>1429</v>
      </c>
      <c r="AB304" s="216" t="s">
        <v>351</v>
      </c>
      <c r="AC304" t="s">
        <v>351</v>
      </c>
      <c r="AD304" s="216" t="s">
        <v>374</v>
      </c>
      <c r="AE304" s="216" t="s">
        <v>239</v>
      </c>
      <c r="AF304" t="s">
        <v>1857</v>
      </c>
      <c r="AG304" t="s">
        <v>249</v>
      </c>
      <c r="AH304">
        <v>1</v>
      </c>
      <c r="AI304" s="216" t="s">
        <v>250</v>
      </c>
      <c r="AJ304" s="216" t="s">
        <v>248</v>
      </c>
      <c r="AK304" t="s">
        <v>1775</v>
      </c>
      <c r="AL304" s="216" t="s">
        <v>203</v>
      </c>
      <c r="AM304" t="s">
        <v>1780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1493</v>
      </c>
      <c r="AV304" t="s">
        <v>1434</v>
      </c>
      <c r="AX304">
        <v>1</v>
      </c>
      <c r="AY304" s="216" t="s">
        <v>89</v>
      </c>
      <c r="AZ304" s="216" t="s">
        <v>67</v>
      </c>
      <c r="BA304" s="216" t="s">
        <v>217</v>
      </c>
      <c r="BB304" t="s">
        <v>1794</v>
      </c>
      <c r="BC304">
        <v>203</v>
      </c>
    </row>
    <row r="305" spans="1:57" x14ac:dyDescent="0.3">
      <c r="A305" s="211">
        <v>46260</v>
      </c>
      <c r="B305" s="216" t="s">
        <v>142</v>
      </c>
      <c r="C305" s="216" t="s">
        <v>348</v>
      </c>
      <c r="D305" s="216" t="s">
        <v>45</v>
      </c>
      <c r="E305" s="216" t="s">
        <v>68</v>
      </c>
      <c r="F305" s="216" t="s">
        <v>310</v>
      </c>
      <c r="G305" s="216" t="s">
        <v>1133</v>
      </c>
      <c r="H305" s="216" t="s">
        <v>1791</v>
      </c>
      <c r="I305" s="216" t="s">
        <v>407</v>
      </c>
      <c r="J305">
        <v>12</v>
      </c>
      <c r="K305">
        <v>12</v>
      </c>
      <c r="L305" s="216" t="s">
        <v>1134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6"/>
      <c r="S305" s="216" t="s">
        <v>358</v>
      </c>
      <c r="T305" s="216"/>
      <c r="U305" s="216" t="s">
        <v>1858</v>
      </c>
      <c r="V305" s="216" t="s">
        <v>358</v>
      </c>
      <c r="W305">
        <v>2100</v>
      </c>
      <c r="X305" s="216" t="s">
        <v>373</v>
      </c>
      <c r="Y305" s="216" t="s">
        <v>239</v>
      </c>
      <c r="Z305" t="s">
        <v>1429</v>
      </c>
      <c r="AB305" s="216" t="s">
        <v>351</v>
      </c>
      <c r="AC305" t="s">
        <v>351</v>
      </c>
      <c r="AD305" s="216" t="s">
        <v>374</v>
      </c>
      <c r="AE305" s="216" t="s">
        <v>239</v>
      </c>
      <c r="AF305" t="s">
        <v>1859</v>
      </c>
      <c r="AG305" t="s">
        <v>249</v>
      </c>
      <c r="AH305">
        <v>1</v>
      </c>
      <c r="AI305" s="216" t="s">
        <v>250</v>
      </c>
      <c r="AJ305" s="216" t="s">
        <v>248</v>
      </c>
      <c r="AK305" t="s">
        <v>1775</v>
      </c>
      <c r="AL305" s="216" t="s">
        <v>203</v>
      </c>
      <c r="AM305" t="s">
        <v>1780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514</v>
      </c>
      <c r="AU305" t="s">
        <v>1433</v>
      </c>
      <c r="AV305" t="s">
        <v>1434</v>
      </c>
      <c r="AX305">
        <v>1.2</v>
      </c>
      <c r="AY305" s="216" t="s">
        <v>89</v>
      </c>
      <c r="AZ305" s="216" t="s">
        <v>67</v>
      </c>
      <c r="BA305" s="216" t="s">
        <v>217</v>
      </c>
      <c r="BB305" t="s">
        <v>1794</v>
      </c>
      <c r="BC305">
        <v>203</v>
      </c>
      <c r="BD305">
        <v>103</v>
      </c>
      <c r="BE305">
        <v>1</v>
      </c>
    </row>
    <row r="306" spans="1:57" x14ac:dyDescent="0.3">
      <c r="A306" s="211">
        <v>46260</v>
      </c>
      <c r="B306" s="216" t="s">
        <v>142</v>
      </c>
      <c r="C306" s="216" t="s">
        <v>348</v>
      </c>
      <c r="D306" s="216" t="s">
        <v>45</v>
      </c>
      <c r="E306" s="216" t="s">
        <v>68</v>
      </c>
      <c r="F306" s="216" t="s">
        <v>310</v>
      </c>
      <c r="G306" s="216" t="s">
        <v>1135</v>
      </c>
      <c r="H306" s="216" t="s">
        <v>1791</v>
      </c>
      <c r="I306" s="216" t="s">
        <v>407</v>
      </c>
      <c r="J306">
        <v>1</v>
      </c>
      <c r="K306">
        <v>1</v>
      </c>
      <c r="L306" s="216" t="s">
        <v>1134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6"/>
      <c r="S306" s="216" t="s">
        <v>358</v>
      </c>
      <c r="T306" s="216"/>
      <c r="U306" s="216" t="s">
        <v>1860</v>
      </c>
      <c r="V306" s="216" t="s">
        <v>358</v>
      </c>
      <c r="W306">
        <v>2100</v>
      </c>
      <c r="X306" s="216" t="s">
        <v>373</v>
      </c>
      <c r="Y306" s="216" t="s">
        <v>239</v>
      </c>
      <c r="Z306" t="s">
        <v>1429</v>
      </c>
      <c r="AB306" s="216" t="s">
        <v>351</v>
      </c>
      <c r="AC306" t="s">
        <v>351</v>
      </c>
      <c r="AD306" s="216" t="s">
        <v>374</v>
      </c>
      <c r="AE306" s="216" t="s">
        <v>239</v>
      </c>
      <c r="AF306" t="s">
        <v>1861</v>
      </c>
      <c r="AG306" t="s">
        <v>249</v>
      </c>
      <c r="AH306">
        <v>1</v>
      </c>
      <c r="AI306" s="216" t="s">
        <v>250</v>
      </c>
      <c r="AJ306" s="216" t="s">
        <v>248</v>
      </c>
      <c r="AK306" t="s">
        <v>1775</v>
      </c>
      <c r="AL306" s="216" t="s">
        <v>203</v>
      </c>
      <c r="AM306" t="s">
        <v>1780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514</v>
      </c>
      <c r="AU306" t="s">
        <v>1433</v>
      </c>
      <c r="AV306" t="s">
        <v>1434</v>
      </c>
      <c r="AX306">
        <v>1</v>
      </c>
      <c r="AY306" s="216" t="s">
        <v>89</v>
      </c>
      <c r="AZ306" s="216" t="s">
        <v>67</v>
      </c>
      <c r="BA306" s="216" t="s">
        <v>217</v>
      </c>
      <c r="BB306" t="s">
        <v>1794</v>
      </c>
      <c r="BC306">
        <v>203</v>
      </c>
    </row>
    <row r="307" spans="1:57" x14ac:dyDescent="0.3">
      <c r="A307" s="211">
        <v>46260</v>
      </c>
      <c r="B307" s="216" t="s">
        <v>142</v>
      </c>
      <c r="C307" s="216" t="s">
        <v>348</v>
      </c>
      <c r="D307" s="216" t="s">
        <v>45</v>
      </c>
      <c r="E307" s="216" t="s">
        <v>68</v>
      </c>
      <c r="F307" s="216" t="s">
        <v>310</v>
      </c>
      <c r="G307" s="216" t="s">
        <v>1136</v>
      </c>
      <c r="H307" s="216" t="s">
        <v>1805</v>
      </c>
      <c r="I307" s="216" t="s">
        <v>403</v>
      </c>
      <c r="J307">
        <v>2</v>
      </c>
      <c r="K307">
        <v>2</v>
      </c>
      <c r="L307" s="216" t="s">
        <v>1129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6"/>
      <c r="S307" s="216" t="s">
        <v>358</v>
      </c>
      <c r="T307" s="216"/>
      <c r="U307" s="216" t="s">
        <v>1862</v>
      </c>
      <c r="V307" s="216" t="s">
        <v>358</v>
      </c>
      <c r="W307">
        <v>2100</v>
      </c>
      <c r="X307" s="216" t="s">
        <v>373</v>
      </c>
      <c r="Y307" s="216" t="s">
        <v>239</v>
      </c>
      <c r="Z307" t="s">
        <v>1429</v>
      </c>
      <c r="AB307" s="216" t="s">
        <v>351</v>
      </c>
      <c r="AC307" t="s">
        <v>351</v>
      </c>
      <c r="AD307" s="216" t="s">
        <v>374</v>
      </c>
      <c r="AE307" s="216" t="s">
        <v>239</v>
      </c>
      <c r="AF307" t="s">
        <v>1863</v>
      </c>
      <c r="AG307" t="s">
        <v>249</v>
      </c>
      <c r="AH307">
        <v>1</v>
      </c>
      <c r="AI307" s="216" t="s">
        <v>250</v>
      </c>
      <c r="AJ307" s="216" t="s">
        <v>248</v>
      </c>
      <c r="AK307" t="s">
        <v>1775</v>
      </c>
      <c r="AL307" s="216" t="s">
        <v>203</v>
      </c>
      <c r="AM307" t="s">
        <v>1780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1493</v>
      </c>
      <c r="AV307" t="s">
        <v>1434</v>
      </c>
      <c r="AX307">
        <v>1</v>
      </c>
      <c r="AY307" s="216" t="s">
        <v>89</v>
      </c>
      <c r="AZ307" s="216" t="s">
        <v>67</v>
      </c>
      <c r="BA307" s="216" t="s">
        <v>217</v>
      </c>
      <c r="BB307" t="s">
        <v>1794</v>
      </c>
      <c r="BC307">
        <v>203</v>
      </c>
    </row>
    <row r="308" spans="1:57" x14ac:dyDescent="0.3">
      <c r="A308" s="211">
        <v>46260</v>
      </c>
      <c r="B308" s="216" t="s">
        <v>142</v>
      </c>
      <c r="C308" s="216" t="s">
        <v>348</v>
      </c>
      <c r="D308" s="216" t="s">
        <v>45</v>
      </c>
      <c r="E308" s="216" t="s">
        <v>68</v>
      </c>
      <c r="F308" s="216" t="s">
        <v>310</v>
      </c>
      <c r="G308" s="216" t="s">
        <v>1137</v>
      </c>
      <c r="H308" s="216" t="s">
        <v>1864</v>
      </c>
      <c r="I308" s="216" t="s">
        <v>1138</v>
      </c>
      <c r="J308">
        <v>34</v>
      </c>
      <c r="K308">
        <v>34</v>
      </c>
      <c r="L308" s="216" t="s">
        <v>1139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6"/>
      <c r="S308" s="216" t="s">
        <v>358</v>
      </c>
      <c r="T308" s="216"/>
      <c r="U308" s="216" t="s">
        <v>1865</v>
      </c>
      <c r="V308" s="216" t="s">
        <v>358</v>
      </c>
      <c r="W308">
        <v>2100</v>
      </c>
      <c r="X308" s="216" t="s">
        <v>373</v>
      </c>
      <c r="Y308" s="216" t="s">
        <v>239</v>
      </c>
      <c r="Z308" t="s">
        <v>1429</v>
      </c>
      <c r="AB308" s="216" t="s">
        <v>351</v>
      </c>
      <c r="AC308" t="s">
        <v>351</v>
      </c>
      <c r="AD308" s="216" t="s">
        <v>374</v>
      </c>
      <c r="AE308" s="216" t="s">
        <v>239</v>
      </c>
      <c r="AF308" t="s">
        <v>1866</v>
      </c>
      <c r="AG308" t="s">
        <v>249</v>
      </c>
      <c r="AH308">
        <v>1</v>
      </c>
      <c r="AI308" s="216" t="s">
        <v>250</v>
      </c>
      <c r="AJ308" s="216" t="s">
        <v>248</v>
      </c>
      <c r="AK308" t="s">
        <v>1775</v>
      </c>
      <c r="AL308" s="216" t="s">
        <v>203</v>
      </c>
      <c r="AM308" t="s">
        <v>1780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514</v>
      </c>
      <c r="AU308" t="s">
        <v>1433</v>
      </c>
      <c r="AV308" t="s">
        <v>1434</v>
      </c>
      <c r="AX308">
        <v>3.4</v>
      </c>
      <c r="AY308" s="216" t="s">
        <v>89</v>
      </c>
      <c r="AZ308" s="216" t="s">
        <v>67</v>
      </c>
      <c r="BA308" s="216" t="s">
        <v>217</v>
      </c>
      <c r="BB308" t="s">
        <v>1794</v>
      </c>
      <c r="BC308">
        <v>203</v>
      </c>
      <c r="BD308">
        <v>103</v>
      </c>
    </row>
    <row r="309" spans="1:57" x14ac:dyDescent="0.3">
      <c r="A309" s="211">
        <v>46260</v>
      </c>
      <c r="B309" s="216" t="s">
        <v>142</v>
      </c>
      <c r="C309" s="216" t="s">
        <v>348</v>
      </c>
      <c r="D309" s="216" t="s">
        <v>57</v>
      </c>
      <c r="E309" s="216" t="s">
        <v>117</v>
      </c>
      <c r="F309" s="216" t="s">
        <v>310</v>
      </c>
      <c r="G309" s="216" t="s">
        <v>1140</v>
      </c>
      <c r="H309" s="216" t="s">
        <v>1867</v>
      </c>
      <c r="I309" s="216" t="s">
        <v>407</v>
      </c>
      <c r="J309">
        <v>1</v>
      </c>
      <c r="K309">
        <v>1</v>
      </c>
      <c r="L309" s="216" t="s">
        <v>1141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6"/>
      <c r="S309" s="216" t="s">
        <v>358</v>
      </c>
      <c r="T309" s="216"/>
      <c r="U309" s="216"/>
      <c r="V309" s="216" t="s">
        <v>358</v>
      </c>
      <c r="W309">
        <v>2100</v>
      </c>
      <c r="X309" s="216" t="s">
        <v>373</v>
      </c>
      <c r="Y309" s="216" t="s">
        <v>239</v>
      </c>
      <c r="Z309" t="s">
        <v>1578</v>
      </c>
      <c r="AB309" s="216" t="s">
        <v>351</v>
      </c>
      <c r="AC309" t="s">
        <v>7</v>
      </c>
      <c r="AD309" s="216" t="s">
        <v>7</v>
      </c>
      <c r="AE309" s="216" t="s">
        <v>7</v>
      </c>
      <c r="AF309" t="s">
        <v>1868</v>
      </c>
      <c r="AG309" t="s">
        <v>249</v>
      </c>
      <c r="AH309">
        <v>2</v>
      </c>
      <c r="AI309" s="216" t="s">
        <v>250</v>
      </c>
      <c r="AJ309" s="216" t="s">
        <v>251</v>
      </c>
      <c r="AK309" t="s">
        <v>1775</v>
      </c>
      <c r="AL309" s="216" t="s">
        <v>203</v>
      </c>
      <c r="AM309" t="s">
        <v>1869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514</v>
      </c>
      <c r="AU309" t="s">
        <v>1433</v>
      </c>
      <c r="AV309" t="s">
        <v>1610</v>
      </c>
      <c r="AX309">
        <v>1</v>
      </c>
      <c r="AY309" s="216" t="s">
        <v>126</v>
      </c>
      <c r="AZ309" s="216" t="s">
        <v>127</v>
      </c>
      <c r="BA309" s="216" t="s">
        <v>233</v>
      </c>
      <c r="BB309" t="s">
        <v>1786</v>
      </c>
      <c r="BE309">
        <v>1</v>
      </c>
    </row>
    <row r="310" spans="1:57" x14ac:dyDescent="0.3">
      <c r="A310" s="211">
        <v>46260</v>
      </c>
      <c r="B310" s="216" t="s">
        <v>142</v>
      </c>
      <c r="C310" s="216" t="s">
        <v>348</v>
      </c>
      <c r="D310" s="216" t="s">
        <v>279</v>
      </c>
      <c r="E310" s="216" t="s">
        <v>197</v>
      </c>
      <c r="F310" s="216" t="s">
        <v>310</v>
      </c>
      <c r="G310" s="216" t="s">
        <v>1140</v>
      </c>
      <c r="H310" s="216" t="s">
        <v>1867</v>
      </c>
      <c r="I310" s="216" t="s">
        <v>407</v>
      </c>
      <c r="J310">
        <v>1</v>
      </c>
      <c r="K310">
        <v>1</v>
      </c>
      <c r="L310" s="216" t="s">
        <v>1141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6"/>
      <c r="S310" s="216" t="s">
        <v>358</v>
      </c>
      <c r="T310" s="216"/>
      <c r="U310" s="216"/>
      <c r="V310" s="216" t="s">
        <v>358</v>
      </c>
      <c r="W310">
        <v>2100</v>
      </c>
      <c r="X310" s="216" t="s">
        <v>373</v>
      </c>
      <c r="Y310" s="216" t="s">
        <v>239</v>
      </c>
      <c r="Z310" t="s">
        <v>1578</v>
      </c>
      <c r="AB310" s="216" t="s">
        <v>351</v>
      </c>
      <c r="AC310" t="s">
        <v>7</v>
      </c>
      <c r="AD310" s="216" t="s">
        <v>7</v>
      </c>
      <c r="AE310" s="216" t="s">
        <v>7</v>
      </c>
      <c r="AF310" t="s">
        <v>1870</v>
      </c>
      <c r="AG310" t="s">
        <v>249</v>
      </c>
      <c r="AH310">
        <v>2</v>
      </c>
      <c r="AI310" s="216" t="s">
        <v>250</v>
      </c>
      <c r="AJ310" s="216" t="s">
        <v>248</v>
      </c>
      <c r="AK310" t="s">
        <v>1775</v>
      </c>
      <c r="AL310" s="216" t="s">
        <v>203</v>
      </c>
      <c r="AM310" t="s">
        <v>1871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514</v>
      </c>
      <c r="AU310" t="s">
        <v>1433</v>
      </c>
      <c r="AV310" t="s">
        <v>1633</v>
      </c>
      <c r="AW310">
        <v>16</v>
      </c>
      <c r="AX310">
        <v>16</v>
      </c>
      <c r="AY310" s="216" t="s">
        <v>125</v>
      </c>
      <c r="AZ310" s="216" t="s">
        <v>122</v>
      </c>
      <c r="BA310" s="216" t="s">
        <v>232</v>
      </c>
      <c r="BB310" t="s">
        <v>1786</v>
      </c>
      <c r="BE310">
        <v>78.8</v>
      </c>
    </row>
    <row r="311" spans="1:57" x14ac:dyDescent="0.3">
      <c r="A311" s="211">
        <v>46260</v>
      </c>
      <c r="B311" s="216" t="s">
        <v>142</v>
      </c>
      <c r="C311" s="216" t="s">
        <v>348</v>
      </c>
      <c r="D311" s="216" t="s">
        <v>285</v>
      </c>
      <c r="E311" s="216" t="s">
        <v>95</v>
      </c>
      <c r="F311" s="216" t="s">
        <v>310</v>
      </c>
      <c r="G311" s="216" t="s">
        <v>1142</v>
      </c>
      <c r="H311" s="216" t="s">
        <v>1784</v>
      </c>
      <c r="I311" s="216" t="s">
        <v>404</v>
      </c>
      <c r="J311">
        <v>1</v>
      </c>
      <c r="K311">
        <v>1</v>
      </c>
      <c r="L311" s="216" t="s">
        <v>1143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6"/>
      <c r="S311" s="216" t="s">
        <v>358</v>
      </c>
      <c r="T311" s="216"/>
      <c r="U311" s="216"/>
      <c r="V311" s="216" t="s">
        <v>358</v>
      </c>
      <c r="W311">
        <v>2100</v>
      </c>
      <c r="X311" s="216" t="s">
        <v>373</v>
      </c>
      <c r="Y311" s="216" t="s">
        <v>239</v>
      </c>
      <c r="Z311" t="s">
        <v>1578</v>
      </c>
      <c r="AB311" s="216" t="s">
        <v>351</v>
      </c>
      <c r="AC311" t="s">
        <v>7</v>
      </c>
      <c r="AD311" s="216" t="s">
        <v>7</v>
      </c>
      <c r="AE311" s="216" t="s">
        <v>7</v>
      </c>
      <c r="AF311" t="s">
        <v>2294</v>
      </c>
      <c r="AG311" t="s">
        <v>249</v>
      </c>
      <c r="AH311">
        <v>1</v>
      </c>
      <c r="AI311" s="216" t="s">
        <v>250</v>
      </c>
      <c r="AJ311" s="216" t="s">
        <v>248</v>
      </c>
      <c r="AK311" t="s">
        <v>1775</v>
      </c>
      <c r="AL311" s="216" t="s">
        <v>203</v>
      </c>
      <c r="AM311" t="s">
        <v>1872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513</v>
      </c>
      <c r="AU311" t="s">
        <v>1433</v>
      </c>
      <c r="AV311" t="s">
        <v>1593</v>
      </c>
      <c r="AX311">
        <v>1</v>
      </c>
      <c r="AY311" s="216" t="s">
        <v>103</v>
      </c>
      <c r="AZ311" s="216" t="s">
        <v>96</v>
      </c>
      <c r="BA311" s="216" t="s">
        <v>220</v>
      </c>
      <c r="BB311" t="s">
        <v>1786</v>
      </c>
      <c r="BE311">
        <v>1</v>
      </c>
    </row>
    <row r="312" spans="1:57" x14ac:dyDescent="0.3">
      <c r="A312" s="211">
        <v>46260</v>
      </c>
      <c r="B312" s="216" t="s">
        <v>142</v>
      </c>
      <c r="C312" s="216" t="s">
        <v>348</v>
      </c>
      <c r="D312" s="216" t="s">
        <v>57</v>
      </c>
      <c r="E312" s="216" t="s">
        <v>117</v>
      </c>
      <c r="F312" s="216" t="s">
        <v>310</v>
      </c>
      <c r="G312" s="216" t="s">
        <v>1142</v>
      </c>
      <c r="H312" s="216" t="s">
        <v>1784</v>
      </c>
      <c r="I312" s="216" t="s">
        <v>404</v>
      </c>
      <c r="J312">
        <v>1</v>
      </c>
      <c r="K312">
        <v>1</v>
      </c>
      <c r="L312" s="216" t="s">
        <v>1143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6"/>
      <c r="S312" s="216" t="s">
        <v>358</v>
      </c>
      <c r="T312" s="216"/>
      <c r="U312" s="216"/>
      <c r="V312" s="216" t="s">
        <v>358</v>
      </c>
      <c r="W312">
        <v>2100</v>
      </c>
      <c r="X312" s="216" t="s">
        <v>373</v>
      </c>
      <c r="Y312" s="216" t="s">
        <v>239</v>
      </c>
      <c r="Z312" t="s">
        <v>1578</v>
      </c>
      <c r="AB312" s="216" t="s">
        <v>351</v>
      </c>
      <c r="AC312" t="s">
        <v>7</v>
      </c>
      <c r="AD312" s="216" t="s">
        <v>7</v>
      </c>
      <c r="AE312" s="216" t="s">
        <v>7</v>
      </c>
      <c r="AF312" t="s">
        <v>1873</v>
      </c>
      <c r="AG312" t="s">
        <v>249</v>
      </c>
      <c r="AH312">
        <v>2</v>
      </c>
      <c r="AI312" s="216" t="s">
        <v>250</v>
      </c>
      <c r="AJ312" s="216" t="s">
        <v>251</v>
      </c>
      <c r="AK312" t="s">
        <v>1775</v>
      </c>
      <c r="AL312" s="216" t="s">
        <v>203</v>
      </c>
      <c r="AM312" t="s">
        <v>1869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514</v>
      </c>
      <c r="AU312" t="s">
        <v>1433</v>
      </c>
      <c r="AV312" t="s">
        <v>1610</v>
      </c>
      <c r="AX312">
        <v>1</v>
      </c>
      <c r="AY312" s="216" t="s">
        <v>126</v>
      </c>
      <c r="AZ312" s="216" t="s">
        <v>127</v>
      </c>
      <c r="BA312" s="216" t="s">
        <v>233</v>
      </c>
      <c r="BB312" t="s">
        <v>1786</v>
      </c>
    </row>
    <row r="313" spans="1:57" x14ac:dyDescent="0.3">
      <c r="A313" s="211">
        <v>46260</v>
      </c>
      <c r="B313" s="216" t="s">
        <v>142</v>
      </c>
      <c r="C313" s="216" t="s">
        <v>348</v>
      </c>
      <c r="D313" s="216" t="s">
        <v>279</v>
      </c>
      <c r="E313" s="216" t="s">
        <v>192</v>
      </c>
      <c r="F313" s="216" t="s">
        <v>310</v>
      </c>
      <c r="G313" s="216" t="s">
        <v>1142</v>
      </c>
      <c r="H313" s="216" t="s">
        <v>1784</v>
      </c>
      <c r="I313" s="216" t="s">
        <v>404</v>
      </c>
      <c r="J313">
        <v>614</v>
      </c>
      <c r="K313">
        <v>614</v>
      </c>
      <c r="L313" s="216" t="s">
        <v>1143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6"/>
      <c r="S313" s="216" t="s">
        <v>358</v>
      </c>
      <c r="T313" s="216"/>
      <c r="U313" s="216"/>
      <c r="V313" s="216" t="s">
        <v>358</v>
      </c>
      <c r="W313">
        <v>2100</v>
      </c>
      <c r="X313" s="216" t="s">
        <v>373</v>
      </c>
      <c r="Y313" s="216" t="s">
        <v>239</v>
      </c>
      <c r="Z313" t="s">
        <v>1578</v>
      </c>
      <c r="AB313" s="216" t="s">
        <v>351</v>
      </c>
      <c r="AC313" t="s">
        <v>7</v>
      </c>
      <c r="AD313" s="216" t="s">
        <v>7</v>
      </c>
      <c r="AE313" s="216" t="s">
        <v>7</v>
      </c>
      <c r="AF313" t="s">
        <v>1874</v>
      </c>
      <c r="AG313" t="s">
        <v>249</v>
      </c>
      <c r="AH313">
        <v>2</v>
      </c>
      <c r="AI313" s="216" t="s">
        <v>250</v>
      </c>
      <c r="AJ313" s="216" t="s">
        <v>248</v>
      </c>
      <c r="AK313" t="s">
        <v>1775</v>
      </c>
      <c r="AL313" s="216" t="s">
        <v>203</v>
      </c>
      <c r="AM313" t="s">
        <v>1871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513</v>
      </c>
      <c r="AU313" t="s">
        <v>1433</v>
      </c>
      <c r="AV313" t="s">
        <v>1596</v>
      </c>
      <c r="AW313">
        <v>1</v>
      </c>
      <c r="AX313">
        <v>614</v>
      </c>
      <c r="AY313" s="216" t="s">
        <v>125</v>
      </c>
      <c r="AZ313" s="216" t="s">
        <v>122</v>
      </c>
      <c r="BA313" s="216" t="s">
        <v>232</v>
      </c>
      <c r="BB313" t="s">
        <v>1786</v>
      </c>
    </row>
    <row r="314" spans="1:57" x14ac:dyDescent="0.3">
      <c r="A314" s="211">
        <v>46260</v>
      </c>
      <c r="B314" s="216" t="s">
        <v>142</v>
      </c>
      <c r="C314" s="216" t="s">
        <v>348</v>
      </c>
      <c r="D314" s="216" t="s">
        <v>285</v>
      </c>
      <c r="E314" s="216" t="s">
        <v>95</v>
      </c>
      <c r="F314" s="216" t="s">
        <v>310</v>
      </c>
      <c r="G314" s="216" t="s">
        <v>1144</v>
      </c>
      <c r="H314" s="216" t="s">
        <v>1784</v>
      </c>
      <c r="I314" s="216" t="s">
        <v>404</v>
      </c>
      <c r="J314">
        <v>1</v>
      </c>
      <c r="K314">
        <v>1</v>
      </c>
      <c r="L314" s="216" t="s">
        <v>1145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6"/>
      <c r="S314" s="216" t="s">
        <v>358</v>
      </c>
      <c r="T314" s="216"/>
      <c r="U314" s="216"/>
      <c r="V314" s="216" t="s">
        <v>358</v>
      </c>
      <c r="W314">
        <v>2100</v>
      </c>
      <c r="X314" s="216" t="s">
        <v>373</v>
      </c>
      <c r="Y314" s="216" t="s">
        <v>239</v>
      </c>
      <c r="Z314" t="s">
        <v>1578</v>
      </c>
      <c r="AB314" s="216" t="s">
        <v>351</v>
      </c>
      <c r="AC314" t="s">
        <v>7</v>
      </c>
      <c r="AD314" s="216" t="s">
        <v>7</v>
      </c>
      <c r="AE314" s="216" t="s">
        <v>7</v>
      </c>
      <c r="AF314" t="s">
        <v>2295</v>
      </c>
      <c r="AG314" t="s">
        <v>249</v>
      </c>
      <c r="AH314">
        <v>1</v>
      </c>
      <c r="AI314" s="216" t="s">
        <v>250</v>
      </c>
      <c r="AJ314" s="216" t="s">
        <v>248</v>
      </c>
      <c r="AK314" t="s">
        <v>1775</v>
      </c>
      <c r="AL314" s="216" t="s">
        <v>203</v>
      </c>
      <c r="AM314" t="s">
        <v>1872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1493</v>
      </c>
      <c r="AV314" t="s">
        <v>1593</v>
      </c>
      <c r="AX314">
        <v>1</v>
      </c>
      <c r="AY314" s="216" t="s">
        <v>103</v>
      </c>
      <c r="AZ314" s="216" t="s">
        <v>96</v>
      </c>
      <c r="BA314" s="216" t="s">
        <v>220</v>
      </c>
      <c r="BB314" t="s">
        <v>1786</v>
      </c>
      <c r="BE314">
        <v>1</v>
      </c>
    </row>
    <row r="315" spans="1:57" x14ac:dyDescent="0.3">
      <c r="A315" s="211">
        <v>46260</v>
      </c>
      <c r="B315" s="216" t="s">
        <v>142</v>
      </c>
      <c r="C315" s="216" t="s">
        <v>348</v>
      </c>
      <c r="D315" s="216" t="s">
        <v>57</v>
      </c>
      <c r="E315" s="216" t="s">
        <v>117</v>
      </c>
      <c r="F315" s="216" t="s">
        <v>310</v>
      </c>
      <c r="G315" s="216" t="s">
        <v>1144</v>
      </c>
      <c r="H315" s="216" t="s">
        <v>1784</v>
      </c>
      <c r="I315" s="216" t="s">
        <v>404</v>
      </c>
      <c r="J315">
        <v>1</v>
      </c>
      <c r="K315">
        <v>1</v>
      </c>
      <c r="L315" s="216" t="s">
        <v>1145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6"/>
      <c r="S315" s="216" t="s">
        <v>358</v>
      </c>
      <c r="T315" s="216"/>
      <c r="U315" s="216"/>
      <c r="V315" s="216" t="s">
        <v>358</v>
      </c>
      <c r="W315">
        <v>2100</v>
      </c>
      <c r="X315" s="216" t="s">
        <v>373</v>
      </c>
      <c r="Y315" s="216" t="s">
        <v>239</v>
      </c>
      <c r="Z315" t="s">
        <v>1578</v>
      </c>
      <c r="AB315" s="216" t="s">
        <v>351</v>
      </c>
      <c r="AC315" t="s">
        <v>7</v>
      </c>
      <c r="AD315" s="216" t="s">
        <v>7</v>
      </c>
      <c r="AE315" s="216" t="s">
        <v>7</v>
      </c>
      <c r="AF315" t="s">
        <v>1875</v>
      </c>
      <c r="AG315" t="s">
        <v>249</v>
      </c>
      <c r="AH315">
        <v>2</v>
      </c>
      <c r="AI315" s="216" t="s">
        <v>250</v>
      </c>
      <c r="AJ315" s="216" t="s">
        <v>251</v>
      </c>
      <c r="AK315" t="s">
        <v>1775</v>
      </c>
      <c r="AL315" s="216" t="s">
        <v>203</v>
      </c>
      <c r="AM315" t="s">
        <v>1869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514</v>
      </c>
      <c r="AU315" t="s">
        <v>1433</v>
      </c>
      <c r="AV315" t="s">
        <v>1610</v>
      </c>
      <c r="AX315">
        <v>1</v>
      </c>
      <c r="AY315" s="216" t="s">
        <v>126</v>
      </c>
      <c r="AZ315" s="216" t="s">
        <v>127</v>
      </c>
      <c r="BA315" s="216" t="s">
        <v>233</v>
      </c>
      <c r="BB315" t="s">
        <v>1786</v>
      </c>
      <c r="BE315">
        <v>1</v>
      </c>
    </row>
    <row r="316" spans="1:57" x14ac:dyDescent="0.3">
      <c r="A316" s="211">
        <v>46260</v>
      </c>
      <c r="B316" s="216" t="s">
        <v>142</v>
      </c>
      <c r="C316" s="216" t="s">
        <v>348</v>
      </c>
      <c r="D316" s="216" t="s">
        <v>279</v>
      </c>
      <c r="E316" s="216" t="s">
        <v>192</v>
      </c>
      <c r="F316" s="216" t="s">
        <v>310</v>
      </c>
      <c r="G316" s="216" t="s">
        <v>1144</v>
      </c>
      <c r="H316" s="216" t="s">
        <v>1784</v>
      </c>
      <c r="I316" s="216" t="s">
        <v>404</v>
      </c>
      <c r="J316">
        <v>747</v>
      </c>
      <c r="K316">
        <v>747</v>
      </c>
      <c r="L316" s="216" t="s">
        <v>1145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6"/>
      <c r="S316" s="216" t="s">
        <v>358</v>
      </c>
      <c r="T316" s="216"/>
      <c r="U316" s="216"/>
      <c r="V316" s="216" t="s">
        <v>358</v>
      </c>
      <c r="W316">
        <v>2100</v>
      </c>
      <c r="X316" s="216" t="s">
        <v>373</v>
      </c>
      <c r="Y316" s="216" t="s">
        <v>239</v>
      </c>
      <c r="Z316" t="s">
        <v>1578</v>
      </c>
      <c r="AB316" s="216" t="s">
        <v>351</v>
      </c>
      <c r="AC316" t="s">
        <v>7</v>
      </c>
      <c r="AD316" s="216" t="s">
        <v>7</v>
      </c>
      <c r="AE316" s="216" t="s">
        <v>7</v>
      </c>
      <c r="AF316" t="s">
        <v>1876</v>
      </c>
      <c r="AG316" t="s">
        <v>249</v>
      </c>
      <c r="AH316">
        <v>2</v>
      </c>
      <c r="AI316" s="216" t="s">
        <v>250</v>
      </c>
      <c r="AJ316" s="216" t="s">
        <v>248</v>
      </c>
      <c r="AK316" t="s">
        <v>1775</v>
      </c>
      <c r="AL316" s="216" t="s">
        <v>203</v>
      </c>
      <c r="AM316" t="s">
        <v>1871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1493</v>
      </c>
      <c r="AV316" t="s">
        <v>1596</v>
      </c>
      <c r="AW316">
        <v>1</v>
      </c>
      <c r="AX316">
        <v>747</v>
      </c>
      <c r="AY316" s="216" t="s">
        <v>125</v>
      </c>
      <c r="AZ316" s="216" t="s">
        <v>122</v>
      </c>
      <c r="BA316" s="216" t="s">
        <v>232</v>
      </c>
      <c r="BB316" t="s">
        <v>1786</v>
      </c>
      <c r="BE316">
        <v>154.30000000000001</v>
      </c>
    </row>
    <row r="317" spans="1:57" x14ac:dyDescent="0.3">
      <c r="A317" s="211">
        <v>46260</v>
      </c>
      <c r="B317" s="216" t="s">
        <v>142</v>
      </c>
      <c r="C317" s="216" t="s">
        <v>348</v>
      </c>
      <c r="D317" s="216" t="s">
        <v>285</v>
      </c>
      <c r="E317" s="216" t="s">
        <v>95</v>
      </c>
      <c r="F317" s="216" t="s">
        <v>310</v>
      </c>
      <c r="G317" s="216" t="s">
        <v>1140</v>
      </c>
      <c r="H317" s="216" t="s">
        <v>1867</v>
      </c>
      <c r="I317" s="216" t="s">
        <v>407</v>
      </c>
      <c r="J317">
        <v>1</v>
      </c>
      <c r="K317">
        <v>1</v>
      </c>
      <c r="L317" s="216" t="s">
        <v>1141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6"/>
      <c r="S317" s="216" t="s">
        <v>358</v>
      </c>
      <c r="T317" s="216"/>
      <c r="U317" s="216"/>
      <c r="V317" s="216" t="s">
        <v>358</v>
      </c>
      <c r="W317">
        <v>2100</v>
      </c>
      <c r="X317" s="216" t="s">
        <v>373</v>
      </c>
      <c r="Y317" s="216" t="s">
        <v>239</v>
      </c>
      <c r="Z317" t="s">
        <v>1578</v>
      </c>
      <c r="AB317" s="216" t="s">
        <v>351</v>
      </c>
      <c r="AC317" t="s">
        <v>7</v>
      </c>
      <c r="AD317" s="216" t="s">
        <v>7</v>
      </c>
      <c r="AE317" s="216" t="s">
        <v>7</v>
      </c>
      <c r="AF317" t="s">
        <v>2296</v>
      </c>
      <c r="AG317" t="s">
        <v>249</v>
      </c>
      <c r="AH317">
        <v>1</v>
      </c>
      <c r="AI317" s="216" t="s">
        <v>250</v>
      </c>
      <c r="AJ317" s="216" t="s">
        <v>248</v>
      </c>
      <c r="AK317" t="s">
        <v>1775</v>
      </c>
      <c r="AL317" s="216" t="s">
        <v>203</v>
      </c>
      <c r="AM317" t="s">
        <v>1872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513</v>
      </c>
      <c r="AU317" t="s">
        <v>1433</v>
      </c>
      <c r="AV317" t="s">
        <v>1593</v>
      </c>
      <c r="AX317">
        <v>1</v>
      </c>
      <c r="AY317" s="216" t="s">
        <v>103</v>
      </c>
      <c r="AZ317" s="216" t="s">
        <v>96</v>
      </c>
      <c r="BA317" s="216" t="s">
        <v>220</v>
      </c>
      <c r="BB317" t="s">
        <v>1786</v>
      </c>
    </row>
    <row r="318" spans="1:57" x14ac:dyDescent="0.3">
      <c r="A318" s="211">
        <v>46260</v>
      </c>
      <c r="B318" s="216" t="s">
        <v>142</v>
      </c>
      <c r="C318" s="216" t="s">
        <v>348</v>
      </c>
      <c r="D318" s="216" t="s">
        <v>43</v>
      </c>
      <c r="E318" s="216" t="s">
        <v>105</v>
      </c>
      <c r="F318" s="216" t="s">
        <v>310</v>
      </c>
      <c r="G318" s="216" t="s">
        <v>1146</v>
      </c>
      <c r="H318" s="216" t="s">
        <v>1877</v>
      </c>
      <c r="I318" s="216" t="s">
        <v>404</v>
      </c>
      <c r="J318">
        <v>14</v>
      </c>
      <c r="K318">
        <v>14</v>
      </c>
      <c r="L318" s="216" t="s">
        <v>1147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6"/>
      <c r="S318" s="216" t="s">
        <v>358</v>
      </c>
      <c r="T318" s="216"/>
      <c r="U318" s="216" t="s">
        <v>1531</v>
      </c>
      <c r="V318" s="216" t="s">
        <v>358</v>
      </c>
      <c r="W318">
        <v>2100</v>
      </c>
      <c r="X318" s="216" t="s">
        <v>373</v>
      </c>
      <c r="Y318" s="216" t="s">
        <v>239</v>
      </c>
      <c r="Z318" t="s">
        <v>1429</v>
      </c>
      <c r="AB318" s="216" t="s">
        <v>351</v>
      </c>
      <c r="AC318" t="s">
        <v>351</v>
      </c>
      <c r="AD318" s="216" t="s">
        <v>374</v>
      </c>
      <c r="AE318" s="216" t="s">
        <v>239</v>
      </c>
      <c r="AF318" t="s">
        <v>1878</v>
      </c>
      <c r="AG318" t="s">
        <v>249</v>
      </c>
      <c r="AH318">
        <v>1</v>
      </c>
      <c r="AI318" s="216" t="s">
        <v>250</v>
      </c>
      <c r="AJ318" s="216" t="s">
        <v>248</v>
      </c>
      <c r="AK318" t="s">
        <v>1775</v>
      </c>
      <c r="AL318" s="216" t="s">
        <v>203</v>
      </c>
      <c r="AM318" t="s">
        <v>1879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513</v>
      </c>
      <c r="AU318" t="s">
        <v>1433</v>
      </c>
      <c r="AV318" t="s">
        <v>1489</v>
      </c>
      <c r="AX318">
        <v>1.4</v>
      </c>
      <c r="AY318" s="216" t="s">
        <v>89</v>
      </c>
      <c r="AZ318" s="216" t="s">
        <v>67</v>
      </c>
      <c r="BA318" s="216" t="s">
        <v>217</v>
      </c>
      <c r="BB318" t="s">
        <v>1794</v>
      </c>
      <c r="BC318">
        <v>203</v>
      </c>
    </row>
    <row r="319" spans="1:57" x14ac:dyDescent="0.3">
      <c r="A319" s="211">
        <v>46260</v>
      </c>
      <c r="B319" s="216" t="s">
        <v>142</v>
      </c>
      <c r="C319" s="216" t="s">
        <v>348</v>
      </c>
      <c r="D319" s="216" t="s">
        <v>285</v>
      </c>
      <c r="E319" s="216" t="s">
        <v>95</v>
      </c>
      <c r="F319" s="216" t="s">
        <v>310</v>
      </c>
      <c r="G319" s="216" t="s">
        <v>1148</v>
      </c>
      <c r="H319" s="216" t="s">
        <v>1784</v>
      </c>
      <c r="I319" s="216" t="s">
        <v>404</v>
      </c>
      <c r="J319">
        <v>1</v>
      </c>
      <c r="K319">
        <v>1</v>
      </c>
      <c r="L319" s="216" t="s">
        <v>1149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6"/>
      <c r="S319" s="216" t="s">
        <v>358</v>
      </c>
      <c r="T319" s="216"/>
      <c r="U319" s="216"/>
      <c r="V319" s="216" t="s">
        <v>358</v>
      </c>
      <c r="W319">
        <v>2100</v>
      </c>
      <c r="X319" s="216" t="s">
        <v>373</v>
      </c>
      <c r="Y319" s="216" t="s">
        <v>239</v>
      </c>
      <c r="Z319" t="s">
        <v>1578</v>
      </c>
      <c r="AB319" s="216" t="s">
        <v>351</v>
      </c>
      <c r="AC319" t="s">
        <v>7</v>
      </c>
      <c r="AD319" s="216" t="s">
        <v>7</v>
      </c>
      <c r="AE319" s="216" t="s">
        <v>7</v>
      </c>
      <c r="AF319" t="s">
        <v>2297</v>
      </c>
      <c r="AG319" t="s">
        <v>249</v>
      </c>
      <c r="AH319">
        <v>1</v>
      </c>
      <c r="AI319" s="216" t="s">
        <v>250</v>
      </c>
      <c r="AJ319" s="216" t="s">
        <v>248</v>
      </c>
      <c r="AK319" t="s">
        <v>1775</v>
      </c>
      <c r="AL319" s="216" t="s">
        <v>203</v>
      </c>
      <c r="AM319" t="s">
        <v>1872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513</v>
      </c>
      <c r="AU319" t="s">
        <v>1433</v>
      </c>
      <c r="AV319" t="s">
        <v>1593</v>
      </c>
      <c r="AX319">
        <v>1</v>
      </c>
      <c r="AY319" s="216" t="s">
        <v>103</v>
      </c>
      <c r="AZ319" s="216" t="s">
        <v>96</v>
      </c>
      <c r="BA319" s="216" t="s">
        <v>220</v>
      </c>
      <c r="BB319" t="s">
        <v>1786</v>
      </c>
      <c r="BE319">
        <v>1</v>
      </c>
    </row>
    <row r="320" spans="1:57" x14ac:dyDescent="0.3">
      <c r="A320" s="211">
        <v>46260</v>
      </c>
      <c r="B320" s="216" t="s">
        <v>142</v>
      </c>
      <c r="C320" s="216" t="s">
        <v>348</v>
      </c>
      <c r="D320" s="216" t="s">
        <v>57</v>
      </c>
      <c r="E320" s="216" t="s">
        <v>117</v>
      </c>
      <c r="F320" s="216" t="s">
        <v>310</v>
      </c>
      <c r="G320" s="216" t="s">
        <v>1148</v>
      </c>
      <c r="H320" s="216" t="s">
        <v>1784</v>
      </c>
      <c r="I320" s="216" t="s">
        <v>404</v>
      </c>
      <c r="J320">
        <v>1</v>
      </c>
      <c r="K320">
        <v>1</v>
      </c>
      <c r="L320" s="216" t="s">
        <v>1149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6"/>
      <c r="S320" s="216" t="s">
        <v>358</v>
      </c>
      <c r="T320" s="216"/>
      <c r="U320" s="216"/>
      <c r="V320" s="216" t="s">
        <v>358</v>
      </c>
      <c r="W320">
        <v>2100</v>
      </c>
      <c r="X320" s="216" t="s">
        <v>373</v>
      </c>
      <c r="Y320" s="216" t="s">
        <v>239</v>
      </c>
      <c r="Z320" t="s">
        <v>1578</v>
      </c>
      <c r="AB320" s="216" t="s">
        <v>351</v>
      </c>
      <c r="AC320" t="s">
        <v>7</v>
      </c>
      <c r="AD320" s="216" t="s">
        <v>7</v>
      </c>
      <c r="AE320" s="216" t="s">
        <v>7</v>
      </c>
      <c r="AF320" t="s">
        <v>2298</v>
      </c>
      <c r="AG320" t="s">
        <v>249</v>
      </c>
      <c r="AH320">
        <v>2</v>
      </c>
      <c r="AI320" s="216" t="s">
        <v>250</v>
      </c>
      <c r="AJ320" s="216" t="s">
        <v>251</v>
      </c>
      <c r="AK320" t="s">
        <v>1775</v>
      </c>
      <c r="AL320" s="216" t="s">
        <v>203</v>
      </c>
      <c r="AM320" t="s">
        <v>1869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514</v>
      </c>
      <c r="AU320" t="s">
        <v>1433</v>
      </c>
      <c r="AV320" t="s">
        <v>1610</v>
      </c>
      <c r="AX320">
        <v>1</v>
      </c>
      <c r="AY320" s="216" t="s">
        <v>126</v>
      </c>
      <c r="AZ320" s="216" t="s">
        <v>127</v>
      </c>
      <c r="BA320" s="216" t="s">
        <v>233</v>
      </c>
      <c r="BB320" t="s">
        <v>1786</v>
      </c>
      <c r="BE320">
        <v>1</v>
      </c>
    </row>
    <row r="321" spans="1:57" x14ac:dyDescent="0.3">
      <c r="A321" s="211">
        <v>46260</v>
      </c>
      <c r="B321" s="216" t="s">
        <v>142</v>
      </c>
      <c r="C321" s="216" t="s">
        <v>348</v>
      </c>
      <c r="D321" s="216" t="s">
        <v>279</v>
      </c>
      <c r="E321" s="216" t="s">
        <v>192</v>
      </c>
      <c r="F321" s="216" t="s">
        <v>310</v>
      </c>
      <c r="G321" s="216" t="s">
        <v>1148</v>
      </c>
      <c r="H321" s="216" t="s">
        <v>1784</v>
      </c>
      <c r="I321" s="216" t="s">
        <v>404</v>
      </c>
      <c r="J321">
        <v>698</v>
      </c>
      <c r="K321">
        <v>698</v>
      </c>
      <c r="L321" s="216" t="s">
        <v>1149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6"/>
      <c r="S321" s="216" t="s">
        <v>358</v>
      </c>
      <c r="T321" s="216"/>
      <c r="U321" s="216"/>
      <c r="V321" s="216" t="s">
        <v>358</v>
      </c>
      <c r="W321">
        <v>2100</v>
      </c>
      <c r="X321" s="216" t="s">
        <v>373</v>
      </c>
      <c r="Y321" s="216" t="s">
        <v>239</v>
      </c>
      <c r="Z321" t="s">
        <v>1578</v>
      </c>
      <c r="AB321" s="216" t="s">
        <v>351</v>
      </c>
      <c r="AC321" t="s">
        <v>7</v>
      </c>
      <c r="AD321" s="216" t="s">
        <v>7</v>
      </c>
      <c r="AE321" s="216" t="s">
        <v>7</v>
      </c>
      <c r="AF321" t="s">
        <v>2299</v>
      </c>
      <c r="AG321" t="s">
        <v>249</v>
      </c>
      <c r="AH321">
        <v>2</v>
      </c>
      <c r="AI321" s="216" t="s">
        <v>250</v>
      </c>
      <c r="AJ321" s="216" t="s">
        <v>248</v>
      </c>
      <c r="AK321" t="s">
        <v>1775</v>
      </c>
      <c r="AL321" s="216" t="s">
        <v>203</v>
      </c>
      <c r="AM321" t="s">
        <v>1871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513</v>
      </c>
      <c r="AU321" t="s">
        <v>1433</v>
      </c>
      <c r="AV321" t="s">
        <v>1596</v>
      </c>
      <c r="AW321">
        <v>1</v>
      </c>
      <c r="AX321">
        <v>698</v>
      </c>
      <c r="AY321" s="216" t="s">
        <v>125</v>
      </c>
      <c r="AZ321" s="216" t="s">
        <v>122</v>
      </c>
      <c r="BA321" s="216" t="s">
        <v>232</v>
      </c>
      <c r="BB321" t="s">
        <v>1786</v>
      </c>
      <c r="BE321">
        <v>69.8</v>
      </c>
    </row>
    <row r="322" spans="1:57" x14ac:dyDescent="0.3">
      <c r="A322" s="211">
        <v>46260</v>
      </c>
      <c r="B322" s="216" t="s">
        <v>142</v>
      </c>
      <c r="C322" s="216" t="s">
        <v>348</v>
      </c>
      <c r="D322" s="216" t="s">
        <v>285</v>
      </c>
      <c r="E322" s="216" t="s">
        <v>95</v>
      </c>
      <c r="F322" s="216" t="s">
        <v>310</v>
      </c>
      <c r="G322" s="216" t="s">
        <v>1150</v>
      </c>
      <c r="H322" s="216" t="s">
        <v>1784</v>
      </c>
      <c r="I322" s="216" t="s">
        <v>404</v>
      </c>
      <c r="J322">
        <v>1</v>
      </c>
      <c r="K322">
        <v>1</v>
      </c>
      <c r="L322" s="216" t="s">
        <v>1149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6"/>
      <c r="S322" s="216" t="s">
        <v>358</v>
      </c>
      <c r="T322" s="216"/>
      <c r="U322" s="216"/>
      <c r="V322" s="216" t="s">
        <v>358</v>
      </c>
      <c r="W322">
        <v>2100</v>
      </c>
      <c r="X322" s="216" t="s">
        <v>373</v>
      </c>
      <c r="Y322" s="216" t="s">
        <v>239</v>
      </c>
      <c r="Z322" t="s">
        <v>1578</v>
      </c>
      <c r="AB322" s="216" t="s">
        <v>351</v>
      </c>
      <c r="AC322" t="s">
        <v>7</v>
      </c>
      <c r="AD322" s="216" t="s">
        <v>7</v>
      </c>
      <c r="AE322" s="216" t="s">
        <v>7</v>
      </c>
      <c r="AF322" t="s">
        <v>1880</v>
      </c>
      <c r="AG322" t="s">
        <v>249</v>
      </c>
      <c r="AH322">
        <v>1</v>
      </c>
      <c r="AI322" s="216" t="s">
        <v>250</v>
      </c>
      <c r="AJ322" s="216" t="s">
        <v>248</v>
      </c>
      <c r="AK322" t="s">
        <v>1775</v>
      </c>
      <c r="AL322" s="216" t="s">
        <v>203</v>
      </c>
      <c r="AM322" t="s">
        <v>1872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513</v>
      </c>
      <c r="AU322" t="s">
        <v>1433</v>
      </c>
      <c r="AV322" t="s">
        <v>1593</v>
      </c>
      <c r="AX322">
        <v>1</v>
      </c>
      <c r="AY322" s="216" t="s">
        <v>103</v>
      </c>
      <c r="AZ322" s="216" t="s">
        <v>96</v>
      </c>
      <c r="BA322" s="216" t="s">
        <v>220</v>
      </c>
      <c r="BB322" t="s">
        <v>1786</v>
      </c>
      <c r="BE322">
        <v>1</v>
      </c>
    </row>
    <row r="323" spans="1:57" x14ac:dyDescent="0.3">
      <c r="A323" s="211">
        <v>46260</v>
      </c>
      <c r="B323" s="216" t="s">
        <v>142</v>
      </c>
      <c r="C323" s="216" t="s">
        <v>348</v>
      </c>
      <c r="D323" s="216" t="s">
        <v>57</v>
      </c>
      <c r="E323" s="216" t="s">
        <v>117</v>
      </c>
      <c r="F323" s="216" t="s">
        <v>310</v>
      </c>
      <c r="G323" s="216" t="s">
        <v>1150</v>
      </c>
      <c r="H323" s="216" t="s">
        <v>1784</v>
      </c>
      <c r="I323" s="216" t="s">
        <v>404</v>
      </c>
      <c r="J323">
        <v>1</v>
      </c>
      <c r="K323">
        <v>1</v>
      </c>
      <c r="L323" s="216" t="s">
        <v>1149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6"/>
      <c r="S323" s="216" t="s">
        <v>358</v>
      </c>
      <c r="T323" s="216"/>
      <c r="U323" s="216"/>
      <c r="V323" s="216" t="s">
        <v>358</v>
      </c>
      <c r="W323">
        <v>2100</v>
      </c>
      <c r="X323" s="216" t="s">
        <v>373</v>
      </c>
      <c r="Y323" s="216" t="s">
        <v>239</v>
      </c>
      <c r="Z323" t="s">
        <v>1578</v>
      </c>
      <c r="AB323" s="216" t="s">
        <v>351</v>
      </c>
      <c r="AC323" t="s">
        <v>7</v>
      </c>
      <c r="AD323" s="216" t="s">
        <v>7</v>
      </c>
      <c r="AE323" s="216" t="s">
        <v>7</v>
      </c>
      <c r="AF323" t="s">
        <v>1881</v>
      </c>
      <c r="AG323" t="s">
        <v>249</v>
      </c>
      <c r="AH323">
        <v>2</v>
      </c>
      <c r="AI323" s="216" t="s">
        <v>250</v>
      </c>
      <c r="AJ323" s="216" t="s">
        <v>251</v>
      </c>
      <c r="AK323" t="s">
        <v>1775</v>
      </c>
      <c r="AL323" s="216" t="s">
        <v>203</v>
      </c>
      <c r="AM323" t="s">
        <v>1869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514</v>
      </c>
      <c r="AU323" t="s">
        <v>1433</v>
      </c>
      <c r="AV323" t="s">
        <v>1610</v>
      </c>
      <c r="AX323">
        <v>1</v>
      </c>
      <c r="AY323" s="216" t="s">
        <v>126</v>
      </c>
      <c r="AZ323" s="216" t="s">
        <v>127</v>
      </c>
      <c r="BA323" s="216" t="s">
        <v>233</v>
      </c>
      <c r="BB323" t="s">
        <v>1786</v>
      </c>
      <c r="BE323">
        <v>1</v>
      </c>
    </row>
    <row r="324" spans="1:57" x14ac:dyDescent="0.3">
      <c r="A324" s="211">
        <v>46260</v>
      </c>
      <c r="B324" s="216" t="s">
        <v>142</v>
      </c>
      <c r="C324" s="216" t="s">
        <v>348</v>
      </c>
      <c r="D324" s="216" t="s">
        <v>279</v>
      </c>
      <c r="E324" s="216" t="s">
        <v>192</v>
      </c>
      <c r="F324" s="216" t="s">
        <v>310</v>
      </c>
      <c r="G324" s="216" t="s">
        <v>1150</v>
      </c>
      <c r="H324" s="216" t="s">
        <v>1784</v>
      </c>
      <c r="I324" s="216" t="s">
        <v>404</v>
      </c>
      <c r="J324">
        <v>423</v>
      </c>
      <c r="K324">
        <v>423</v>
      </c>
      <c r="L324" s="216" t="s">
        <v>1149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6"/>
      <c r="S324" s="216" t="s">
        <v>358</v>
      </c>
      <c r="T324" s="216"/>
      <c r="U324" s="216"/>
      <c r="V324" s="216" t="s">
        <v>358</v>
      </c>
      <c r="W324">
        <v>2100</v>
      </c>
      <c r="X324" s="216" t="s">
        <v>373</v>
      </c>
      <c r="Y324" s="216" t="s">
        <v>239</v>
      </c>
      <c r="Z324" t="s">
        <v>1578</v>
      </c>
      <c r="AB324" s="216" t="s">
        <v>351</v>
      </c>
      <c r="AC324" t="s">
        <v>7</v>
      </c>
      <c r="AD324" s="216" t="s">
        <v>7</v>
      </c>
      <c r="AE324" s="216" t="s">
        <v>7</v>
      </c>
      <c r="AF324" t="s">
        <v>1882</v>
      </c>
      <c r="AG324" t="s">
        <v>249</v>
      </c>
      <c r="AH324">
        <v>2</v>
      </c>
      <c r="AI324" s="216" t="s">
        <v>250</v>
      </c>
      <c r="AJ324" s="216" t="s">
        <v>248</v>
      </c>
      <c r="AK324" t="s">
        <v>1775</v>
      </c>
      <c r="AL324" s="216" t="s">
        <v>203</v>
      </c>
      <c r="AM324" t="s">
        <v>1871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514</v>
      </c>
      <c r="AU324" t="s">
        <v>1433</v>
      </c>
      <c r="AV324" t="s">
        <v>1596</v>
      </c>
      <c r="AW324">
        <v>1</v>
      </c>
      <c r="AX324">
        <v>423</v>
      </c>
      <c r="AY324" s="216" t="s">
        <v>125</v>
      </c>
      <c r="AZ324" s="216" t="s">
        <v>122</v>
      </c>
      <c r="BA324" s="216" t="s">
        <v>232</v>
      </c>
      <c r="BB324" t="s">
        <v>1786</v>
      </c>
      <c r="BE324">
        <v>195.7</v>
      </c>
    </row>
    <row r="325" spans="1:57" x14ac:dyDescent="0.3">
      <c r="A325" s="211">
        <v>46260</v>
      </c>
      <c r="B325" s="216" t="s">
        <v>142</v>
      </c>
      <c r="C325" s="216" t="s">
        <v>348</v>
      </c>
      <c r="D325" s="216" t="s">
        <v>285</v>
      </c>
      <c r="E325" s="216" t="s">
        <v>95</v>
      </c>
      <c r="F325" s="216" t="s">
        <v>310</v>
      </c>
      <c r="G325" s="216" t="s">
        <v>1151</v>
      </c>
      <c r="H325" s="216" t="s">
        <v>1499</v>
      </c>
      <c r="I325" s="216" t="s">
        <v>404</v>
      </c>
      <c r="J325">
        <v>1</v>
      </c>
      <c r="K325">
        <v>1</v>
      </c>
      <c r="L325" s="216" t="s">
        <v>1152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6"/>
      <c r="S325" s="216" t="s">
        <v>358</v>
      </c>
      <c r="T325" s="216"/>
      <c r="U325" s="216" t="s">
        <v>1626</v>
      </c>
      <c r="V325" s="216" t="s">
        <v>358</v>
      </c>
      <c r="W325">
        <v>2100</v>
      </c>
      <c r="X325" s="216" t="s">
        <v>373</v>
      </c>
      <c r="Y325" s="216" t="s">
        <v>239</v>
      </c>
      <c r="Z325" t="s">
        <v>1578</v>
      </c>
      <c r="AB325" s="216" t="s">
        <v>351</v>
      </c>
      <c r="AC325" t="s">
        <v>7</v>
      </c>
      <c r="AD325" s="216" t="s">
        <v>7</v>
      </c>
      <c r="AE325" s="216" t="s">
        <v>7</v>
      </c>
      <c r="AF325" t="s">
        <v>1883</v>
      </c>
      <c r="AG325" t="s">
        <v>249</v>
      </c>
      <c r="AH325">
        <v>1</v>
      </c>
      <c r="AI325" s="216" t="s">
        <v>250</v>
      </c>
      <c r="AJ325" s="216" t="s">
        <v>248</v>
      </c>
      <c r="AK325" t="s">
        <v>1775</v>
      </c>
      <c r="AL325" s="216" t="s">
        <v>203</v>
      </c>
      <c r="AM325" t="s">
        <v>1872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513</v>
      </c>
      <c r="AU325" t="s">
        <v>1433</v>
      </c>
      <c r="AV325" t="s">
        <v>1593</v>
      </c>
      <c r="AX325">
        <v>1</v>
      </c>
      <c r="AY325" s="216" t="s">
        <v>103</v>
      </c>
      <c r="AZ325" s="216" t="s">
        <v>96</v>
      </c>
      <c r="BA325" s="216" t="s">
        <v>220</v>
      </c>
      <c r="BB325" t="s">
        <v>1786</v>
      </c>
    </row>
    <row r="326" spans="1:57" x14ac:dyDescent="0.3">
      <c r="A326" s="211">
        <v>46260</v>
      </c>
      <c r="B326" s="216" t="s">
        <v>142</v>
      </c>
      <c r="C326" s="216" t="s">
        <v>348</v>
      </c>
      <c r="D326" s="216" t="s">
        <v>57</v>
      </c>
      <c r="E326" s="216" t="s">
        <v>117</v>
      </c>
      <c r="F326" s="216" t="s">
        <v>310</v>
      </c>
      <c r="G326" s="216" t="s">
        <v>1151</v>
      </c>
      <c r="H326" s="216" t="s">
        <v>1499</v>
      </c>
      <c r="I326" s="216" t="s">
        <v>404</v>
      </c>
      <c r="J326">
        <v>1</v>
      </c>
      <c r="K326">
        <v>1</v>
      </c>
      <c r="L326" s="216" t="s">
        <v>1152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6"/>
      <c r="S326" s="216" t="s">
        <v>358</v>
      </c>
      <c r="T326" s="216"/>
      <c r="U326" s="216" t="s">
        <v>1626</v>
      </c>
      <c r="V326" s="216" t="s">
        <v>358</v>
      </c>
      <c r="W326">
        <v>2100</v>
      </c>
      <c r="X326" s="216" t="s">
        <v>373</v>
      </c>
      <c r="Y326" s="216" t="s">
        <v>239</v>
      </c>
      <c r="Z326" t="s">
        <v>1578</v>
      </c>
      <c r="AB326" s="216" t="s">
        <v>351</v>
      </c>
      <c r="AC326" t="s">
        <v>7</v>
      </c>
      <c r="AD326" s="216" t="s">
        <v>7</v>
      </c>
      <c r="AE326" s="216" t="s">
        <v>7</v>
      </c>
      <c r="AF326" t="s">
        <v>1884</v>
      </c>
      <c r="AG326" t="s">
        <v>249</v>
      </c>
      <c r="AH326">
        <v>2</v>
      </c>
      <c r="AI326" s="216" t="s">
        <v>250</v>
      </c>
      <c r="AJ326" s="216" t="s">
        <v>251</v>
      </c>
      <c r="AK326" t="s">
        <v>1775</v>
      </c>
      <c r="AL326" s="216" t="s">
        <v>203</v>
      </c>
      <c r="AM326" t="s">
        <v>1869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514</v>
      </c>
      <c r="AU326" t="s">
        <v>1433</v>
      </c>
      <c r="AV326" t="s">
        <v>1610</v>
      </c>
      <c r="AX326">
        <v>1</v>
      </c>
      <c r="AY326" s="216" t="s">
        <v>126</v>
      </c>
      <c r="AZ326" s="216" t="s">
        <v>127</v>
      </c>
      <c r="BA326" s="216" t="s">
        <v>233</v>
      </c>
      <c r="BB326" t="s">
        <v>1786</v>
      </c>
    </row>
    <row r="327" spans="1:57" x14ac:dyDescent="0.3">
      <c r="A327" s="211">
        <v>46260</v>
      </c>
      <c r="B327" s="216" t="s">
        <v>142</v>
      </c>
      <c r="C327" s="216" t="s">
        <v>348</v>
      </c>
      <c r="D327" s="216" t="s">
        <v>279</v>
      </c>
      <c r="E327" s="216" t="s">
        <v>192</v>
      </c>
      <c r="F327" s="216" t="s">
        <v>310</v>
      </c>
      <c r="G327" s="216" t="s">
        <v>1151</v>
      </c>
      <c r="H327" s="216" t="s">
        <v>1499</v>
      </c>
      <c r="I327" s="216" t="s">
        <v>404</v>
      </c>
      <c r="J327">
        <v>283</v>
      </c>
      <c r="K327">
        <v>283</v>
      </c>
      <c r="L327" s="216" t="s">
        <v>1152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6"/>
      <c r="S327" s="216" t="s">
        <v>358</v>
      </c>
      <c r="T327" s="216"/>
      <c r="U327" s="216" t="s">
        <v>1626</v>
      </c>
      <c r="V327" s="216" t="s">
        <v>358</v>
      </c>
      <c r="W327">
        <v>2100</v>
      </c>
      <c r="X327" s="216" t="s">
        <v>373</v>
      </c>
      <c r="Y327" s="216" t="s">
        <v>239</v>
      </c>
      <c r="Z327" t="s">
        <v>1578</v>
      </c>
      <c r="AB327" s="216" t="s">
        <v>351</v>
      </c>
      <c r="AC327" t="s">
        <v>7</v>
      </c>
      <c r="AD327" s="216" t="s">
        <v>7</v>
      </c>
      <c r="AE327" s="216" t="s">
        <v>7</v>
      </c>
      <c r="AF327" t="s">
        <v>1885</v>
      </c>
      <c r="AG327" t="s">
        <v>249</v>
      </c>
      <c r="AH327">
        <v>2</v>
      </c>
      <c r="AI327" s="216" t="s">
        <v>250</v>
      </c>
      <c r="AJ327" s="216" t="s">
        <v>248</v>
      </c>
      <c r="AK327" t="s">
        <v>1775</v>
      </c>
      <c r="AL327" s="216" t="s">
        <v>203</v>
      </c>
      <c r="AM327" t="s">
        <v>1871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513</v>
      </c>
      <c r="AU327" t="s">
        <v>1433</v>
      </c>
      <c r="AV327" t="s">
        <v>1596</v>
      </c>
      <c r="AW327">
        <v>1</v>
      </c>
      <c r="AX327">
        <v>283</v>
      </c>
      <c r="AY327" s="216" t="s">
        <v>125</v>
      </c>
      <c r="AZ327" s="216" t="s">
        <v>122</v>
      </c>
      <c r="BA327" s="216" t="s">
        <v>232</v>
      </c>
      <c r="BB327" t="s">
        <v>1786</v>
      </c>
    </row>
    <row r="328" spans="1:57" x14ac:dyDescent="0.3">
      <c r="A328" s="211">
        <v>46260</v>
      </c>
      <c r="B328" s="216" t="s">
        <v>142</v>
      </c>
      <c r="C328" s="216" t="s">
        <v>348</v>
      </c>
      <c r="D328" s="216" t="s">
        <v>285</v>
      </c>
      <c r="E328" s="216" t="s">
        <v>95</v>
      </c>
      <c r="F328" s="216" t="s">
        <v>310</v>
      </c>
      <c r="G328" s="216" t="s">
        <v>1153</v>
      </c>
      <c r="H328" s="216" t="s">
        <v>1784</v>
      </c>
      <c r="I328" s="216" t="s">
        <v>404</v>
      </c>
      <c r="J328">
        <v>1</v>
      </c>
      <c r="K328">
        <v>1</v>
      </c>
      <c r="L328" s="216" t="s">
        <v>1154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6"/>
      <c r="S328" s="216" t="s">
        <v>358</v>
      </c>
      <c r="T328" s="216"/>
      <c r="U328" s="216"/>
      <c r="V328" s="216" t="s">
        <v>358</v>
      </c>
      <c r="W328">
        <v>2100</v>
      </c>
      <c r="X328" s="216" t="s">
        <v>373</v>
      </c>
      <c r="Y328" s="216" t="s">
        <v>239</v>
      </c>
      <c r="Z328" t="s">
        <v>1578</v>
      </c>
      <c r="AB328" s="216" t="s">
        <v>351</v>
      </c>
      <c r="AC328" t="s">
        <v>7</v>
      </c>
      <c r="AD328" s="216" t="s">
        <v>7</v>
      </c>
      <c r="AE328" s="216" t="s">
        <v>7</v>
      </c>
      <c r="AF328" t="s">
        <v>2300</v>
      </c>
      <c r="AG328" t="s">
        <v>249</v>
      </c>
      <c r="AH328">
        <v>1</v>
      </c>
      <c r="AI328" s="216" t="s">
        <v>250</v>
      </c>
      <c r="AJ328" s="216" t="s">
        <v>248</v>
      </c>
      <c r="AK328" t="s">
        <v>1775</v>
      </c>
      <c r="AL328" s="216" t="s">
        <v>203</v>
      </c>
      <c r="AM328" t="s">
        <v>1872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513</v>
      </c>
      <c r="AU328" t="s">
        <v>1433</v>
      </c>
      <c r="AV328" t="s">
        <v>1593</v>
      </c>
      <c r="AX328">
        <v>1</v>
      </c>
      <c r="AY328" s="216" t="s">
        <v>103</v>
      </c>
      <c r="AZ328" s="216" t="s">
        <v>96</v>
      </c>
      <c r="BA328" s="216" t="s">
        <v>220</v>
      </c>
      <c r="BB328" t="s">
        <v>1786</v>
      </c>
      <c r="BE328">
        <v>1</v>
      </c>
    </row>
    <row r="329" spans="1:57" x14ac:dyDescent="0.3">
      <c r="A329" s="211">
        <v>46260</v>
      </c>
      <c r="B329" s="216" t="s">
        <v>142</v>
      </c>
      <c r="C329" s="216" t="s">
        <v>348</v>
      </c>
      <c r="D329" s="216" t="s">
        <v>57</v>
      </c>
      <c r="E329" s="216" t="s">
        <v>117</v>
      </c>
      <c r="F329" s="216" t="s">
        <v>310</v>
      </c>
      <c r="G329" s="216" t="s">
        <v>1153</v>
      </c>
      <c r="H329" s="216" t="s">
        <v>1784</v>
      </c>
      <c r="I329" s="216" t="s">
        <v>404</v>
      </c>
      <c r="J329">
        <v>1</v>
      </c>
      <c r="K329">
        <v>1</v>
      </c>
      <c r="L329" s="216" t="s">
        <v>1154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6"/>
      <c r="S329" s="216" t="s">
        <v>358</v>
      </c>
      <c r="T329" s="216"/>
      <c r="U329" s="216"/>
      <c r="V329" s="216" t="s">
        <v>358</v>
      </c>
      <c r="W329">
        <v>2100</v>
      </c>
      <c r="X329" s="216" t="s">
        <v>373</v>
      </c>
      <c r="Y329" s="216" t="s">
        <v>239</v>
      </c>
      <c r="Z329" t="s">
        <v>1578</v>
      </c>
      <c r="AB329" s="216" t="s">
        <v>351</v>
      </c>
      <c r="AC329" t="s">
        <v>7</v>
      </c>
      <c r="AD329" s="216" t="s">
        <v>7</v>
      </c>
      <c r="AE329" s="216" t="s">
        <v>7</v>
      </c>
      <c r="AF329" t="s">
        <v>1886</v>
      </c>
      <c r="AG329" t="s">
        <v>249</v>
      </c>
      <c r="AH329">
        <v>2</v>
      </c>
      <c r="AI329" s="216" t="s">
        <v>250</v>
      </c>
      <c r="AJ329" s="216" t="s">
        <v>251</v>
      </c>
      <c r="AK329" t="s">
        <v>1775</v>
      </c>
      <c r="AL329" s="216" t="s">
        <v>203</v>
      </c>
      <c r="AM329" t="s">
        <v>1869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514</v>
      </c>
      <c r="AU329" t="s">
        <v>1433</v>
      </c>
      <c r="AV329" t="s">
        <v>1610</v>
      </c>
      <c r="AX329">
        <v>1</v>
      </c>
      <c r="AY329" s="216" t="s">
        <v>126</v>
      </c>
      <c r="AZ329" s="216" t="s">
        <v>127</v>
      </c>
      <c r="BA329" s="216" t="s">
        <v>233</v>
      </c>
      <c r="BB329" t="s">
        <v>1786</v>
      </c>
      <c r="BE329">
        <v>1</v>
      </c>
    </row>
    <row r="330" spans="1:57" x14ac:dyDescent="0.3">
      <c r="A330" s="211">
        <v>46260</v>
      </c>
      <c r="B330" s="216" t="s">
        <v>142</v>
      </c>
      <c r="C330" s="216" t="s">
        <v>348</v>
      </c>
      <c r="D330" s="216" t="s">
        <v>279</v>
      </c>
      <c r="E330" s="216" t="s">
        <v>192</v>
      </c>
      <c r="F330" s="216" t="s">
        <v>310</v>
      </c>
      <c r="G330" s="216" t="s">
        <v>1153</v>
      </c>
      <c r="H330" s="216" t="s">
        <v>1784</v>
      </c>
      <c r="I330" s="216" t="s">
        <v>404</v>
      </c>
      <c r="J330">
        <v>285</v>
      </c>
      <c r="K330">
        <v>285</v>
      </c>
      <c r="L330" s="216" t="s">
        <v>1154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6"/>
      <c r="S330" s="216" t="s">
        <v>358</v>
      </c>
      <c r="T330" s="216"/>
      <c r="U330" s="216"/>
      <c r="V330" s="216" t="s">
        <v>358</v>
      </c>
      <c r="W330">
        <v>2100</v>
      </c>
      <c r="X330" s="216" t="s">
        <v>373</v>
      </c>
      <c r="Y330" s="216" t="s">
        <v>239</v>
      </c>
      <c r="Z330" t="s">
        <v>1578</v>
      </c>
      <c r="AB330" s="216" t="s">
        <v>351</v>
      </c>
      <c r="AC330" t="s">
        <v>7</v>
      </c>
      <c r="AD330" s="216" t="s">
        <v>7</v>
      </c>
      <c r="AE330" s="216" t="s">
        <v>7</v>
      </c>
      <c r="AF330" t="s">
        <v>1887</v>
      </c>
      <c r="AG330" t="s">
        <v>249</v>
      </c>
      <c r="AH330">
        <v>2</v>
      </c>
      <c r="AI330" s="216" t="s">
        <v>250</v>
      </c>
      <c r="AJ330" s="216" t="s">
        <v>248</v>
      </c>
      <c r="AK330" t="s">
        <v>1775</v>
      </c>
      <c r="AL330" s="216" t="s">
        <v>203</v>
      </c>
      <c r="AM330" t="s">
        <v>1871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514</v>
      </c>
      <c r="AU330" t="s">
        <v>1433</v>
      </c>
      <c r="AV330" t="s">
        <v>1596</v>
      </c>
      <c r="AW330">
        <v>1</v>
      </c>
      <c r="AX330">
        <v>285</v>
      </c>
      <c r="AY330" s="216" t="s">
        <v>125</v>
      </c>
      <c r="AZ330" s="216" t="s">
        <v>122</v>
      </c>
      <c r="BA330" s="216" t="s">
        <v>232</v>
      </c>
      <c r="BB330" t="s">
        <v>1786</v>
      </c>
      <c r="BE330">
        <v>28.5</v>
      </c>
    </row>
    <row r="331" spans="1:57" x14ac:dyDescent="0.3">
      <c r="A331" s="211">
        <v>46260</v>
      </c>
      <c r="B331" s="216" t="s">
        <v>142</v>
      </c>
      <c r="C331" s="216" t="s">
        <v>348</v>
      </c>
      <c r="D331" s="216" t="s">
        <v>57</v>
      </c>
      <c r="E331" s="216" t="s">
        <v>117</v>
      </c>
      <c r="F331" s="216" t="s">
        <v>310</v>
      </c>
      <c r="G331" s="216" t="s">
        <v>1155</v>
      </c>
      <c r="H331" s="216" t="s">
        <v>1499</v>
      </c>
      <c r="I331" s="216" t="s">
        <v>404</v>
      </c>
      <c r="J331">
        <v>1</v>
      </c>
      <c r="K331">
        <v>1</v>
      </c>
      <c r="L331" s="216" t="s">
        <v>1156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6"/>
      <c r="S331" s="216" t="s">
        <v>358</v>
      </c>
      <c r="T331" s="216"/>
      <c r="U331" s="216" t="s">
        <v>1888</v>
      </c>
      <c r="V331" s="216" t="s">
        <v>358</v>
      </c>
      <c r="W331">
        <v>2100</v>
      </c>
      <c r="X331" s="216" t="s">
        <v>373</v>
      </c>
      <c r="Y331" s="216" t="s">
        <v>239</v>
      </c>
      <c r="Z331" t="s">
        <v>1578</v>
      </c>
      <c r="AB331" s="216" t="s">
        <v>351</v>
      </c>
      <c r="AC331" t="s">
        <v>7</v>
      </c>
      <c r="AD331" s="216" t="s">
        <v>7</v>
      </c>
      <c r="AE331" s="216" t="s">
        <v>7</v>
      </c>
      <c r="AF331" t="s">
        <v>1889</v>
      </c>
      <c r="AG331" t="s">
        <v>249</v>
      </c>
      <c r="AH331">
        <v>2</v>
      </c>
      <c r="AI331" s="216" t="s">
        <v>250</v>
      </c>
      <c r="AJ331" s="216" t="s">
        <v>251</v>
      </c>
      <c r="AK331" t="s">
        <v>1775</v>
      </c>
      <c r="AL331" s="216" t="s">
        <v>203</v>
      </c>
      <c r="AM331" t="s">
        <v>1869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514</v>
      </c>
      <c r="AU331" t="s">
        <v>1433</v>
      </c>
      <c r="AV331" t="s">
        <v>1610</v>
      </c>
      <c r="AX331">
        <v>1</v>
      </c>
      <c r="AY331" s="216" t="s">
        <v>126</v>
      </c>
      <c r="AZ331" s="216" t="s">
        <v>127</v>
      </c>
      <c r="BA331" s="216" t="s">
        <v>233</v>
      </c>
      <c r="BB331" t="s">
        <v>1786</v>
      </c>
      <c r="BE331">
        <v>1</v>
      </c>
    </row>
    <row r="332" spans="1:57" x14ac:dyDescent="0.3">
      <c r="A332" s="211">
        <v>46260</v>
      </c>
      <c r="B332" s="216" t="s">
        <v>142</v>
      </c>
      <c r="C332" s="216" t="s">
        <v>348</v>
      </c>
      <c r="D332" s="216" t="s">
        <v>285</v>
      </c>
      <c r="E332" s="216" t="s">
        <v>95</v>
      </c>
      <c r="F332" s="216" t="s">
        <v>310</v>
      </c>
      <c r="G332" s="216" t="s">
        <v>1155</v>
      </c>
      <c r="H332" s="216" t="s">
        <v>1499</v>
      </c>
      <c r="I332" s="216" t="s">
        <v>404</v>
      </c>
      <c r="J332">
        <v>1</v>
      </c>
      <c r="K332">
        <v>1</v>
      </c>
      <c r="L332" s="216" t="s">
        <v>1156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6"/>
      <c r="S332" s="216" t="s">
        <v>358</v>
      </c>
      <c r="T332" s="216"/>
      <c r="U332" s="216" t="s">
        <v>1888</v>
      </c>
      <c r="V332" s="216" t="s">
        <v>358</v>
      </c>
      <c r="W332">
        <v>2100</v>
      </c>
      <c r="X332" s="216" t="s">
        <v>373</v>
      </c>
      <c r="Y332" s="216" t="s">
        <v>239</v>
      </c>
      <c r="Z332" t="s">
        <v>1578</v>
      </c>
      <c r="AB332" s="216" t="s">
        <v>351</v>
      </c>
      <c r="AC332" t="s">
        <v>7</v>
      </c>
      <c r="AD332" s="216" t="s">
        <v>7</v>
      </c>
      <c r="AE332" s="216" t="s">
        <v>7</v>
      </c>
      <c r="AF332" t="s">
        <v>2301</v>
      </c>
      <c r="AG332" t="s">
        <v>249</v>
      </c>
      <c r="AH332">
        <v>1</v>
      </c>
      <c r="AI332" s="216" t="s">
        <v>250</v>
      </c>
      <c r="AJ332" s="216" t="s">
        <v>248</v>
      </c>
      <c r="AK332" t="s">
        <v>1775</v>
      </c>
      <c r="AL332" s="216" t="s">
        <v>203</v>
      </c>
      <c r="AM332" t="s">
        <v>1872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513</v>
      </c>
      <c r="AU332" t="s">
        <v>1433</v>
      </c>
      <c r="AV332" t="s">
        <v>1593</v>
      </c>
      <c r="AX332">
        <v>1</v>
      </c>
      <c r="AY332" s="216" t="s">
        <v>103</v>
      </c>
      <c r="AZ332" s="216" t="s">
        <v>96</v>
      </c>
      <c r="BA332" s="216" t="s">
        <v>220</v>
      </c>
      <c r="BB332" t="s">
        <v>1786</v>
      </c>
      <c r="BE332">
        <v>1</v>
      </c>
    </row>
    <row r="333" spans="1:57" x14ac:dyDescent="0.3">
      <c r="A333" s="211">
        <v>46260</v>
      </c>
      <c r="B333" s="216" t="s">
        <v>142</v>
      </c>
      <c r="C333" s="216" t="s">
        <v>348</v>
      </c>
      <c r="D333" s="216" t="s">
        <v>57</v>
      </c>
      <c r="E333" s="216" t="s">
        <v>117</v>
      </c>
      <c r="F333" s="216" t="s">
        <v>310</v>
      </c>
      <c r="G333" s="216" t="s">
        <v>1157</v>
      </c>
      <c r="H333" s="216" t="s">
        <v>1784</v>
      </c>
      <c r="I333" s="216" t="s">
        <v>404</v>
      </c>
      <c r="J333">
        <v>1</v>
      </c>
      <c r="K333">
        <v>1</v>
      </c>
      <c r="L333" s="216" t="s">
        <v>1158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6"/>
      <c r="S333" s="216" t="s">
        <v>358</v>
      </c>
      <c r="T333" s="216"/>
      <c r="U333" s="216" t="s">
        <v>1890</v>
      </c>
      <c r="V333" s="216" t="s">
        <v>358</v>
      </c>
      <c r="W333">
        <v>2100</v>
      </c>
      <c r="X333" s="216" t="s">
        <v>373</v>
      </c>
      <c r="Y333" s="216" t="s">
        <v>239</v>
      </c>
      <c r="Z333" t="s">
        <v>1578</v>
      </c>
      <c r="AB333" s="216" t="s">
        <v>351</v>
      </c>
      <c r="AC333" t="s">
        <v>7</v>
      </c>
      <c r="AD333" s="216" t="s">
        <v>7</v>
      </c>
      <c r="AE333" s="216" t="s">
        <v>7</v>
      </c>
      <c r="AF333" t="s">
        <v>1891</v>
      </c>
      <c r="AG333" t="s">
        <v>249</v>
      </c>
      <c r="AH333">
        <v>2</v>
      </c>
      <c r="AI333" s="216" t="s">
        <v>250</v>
      </c>
      <c r="AJ333" s="216" t="s">
        <v>251</v>
      </c>
      <c r="AK333" t="s">
        <v>1775</v>
      </c>
      <c r="AL333" s="216" t="s">
        <v>203</v>
      </c>
      <c r="AM333" t="s">
        <v>1869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514</v>
      </c>
      <c r="AU333" t="s">
        <v>1433</v>
      </c>
      <c r="AV333" t="s">
        <v>1610</v>
      </c>
      <c r="AX333">
        <v>1</v>
      </c>
      <c r="AY333" s="216" t="s">
        <v>126</v>
      </c>
      <c r="AZ333" s="216" t="s">
        <v>127</v>
      </c>
      <c r="BA333" s="216" t="s">
        <v>233</v>
      </c>
      <c r="BB333" t="s">
        <v>1786</v>
      </c>
      <c r="BE333">
        <v>1</v>
      </c>
    </row>
    <row r="334" spans="1:57" x14ac:dyDescent="0.3">
      <c r="A334" s="211">
        <v>46260</v>
      </c>
      <c r="B334" s="216" t="s">
        <v>142</v>
      </c>
      <c r="C334" s="216" t="s">
        <v>348</v>
      </c>
      <c r="D334" s="216" t="s">
        <v>279</v>
      </c>
      <c r="E334" s="216" t="s">
        <v>192</v>
      </c>
      <c r="F334" s="216" t="s">
        <v>310</v>
      </c>
      <c r="G334" s="216" t="s">
        <v>1157</v>
      </c>
      <c r="H334" s="216" t="s">
        <v>1784</v>
      </c>
      <c r="I334" s="216" t="s">
        <v>404</v>
      </c>
      <c r="J334">
        <v>536</v>
      </c>
      <c r="K334">
        <v>536</v>
      </c>
      <c r="L334" s="216" t="s">
        <v>1158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6"/>
      <c r="S334" s="216" t="s">
        <v>358</v>
      </c>
      <c r="T334" s="216"/>
      <c r="U334" s="216" t="s">
        <v>1890</v>
      </c>
      <c r="V334" s="216" t="s">
        <v>358</v>
      </c>
      <c r="W334">
        <v>2100</v>
      </c>
      <c r="X334" s="216" t="s">
        <v>373</v>
      </c>
      <c r="Y334" s="216" t="s">
        <v>239</v>
      </c>
      <c r="Z334" t="s">
        <v>1578</v>
      </c>
      <c r="AB334" s="216" t="s">
        <v>351</v>
      </c>
      <c r="AC334" t="s">
        <v>7</v>
      </c>
      <c r="AD334" s="216" t="s">
        <v>7</v>
      </c>
      <c r="AE334" s="216" t="s">
        <v>7</v>
      </c>
      <c r="AF334" t="s">
        <v>1892</v>
      </c>
      <c r="AG334" t="s">
        <v>249</v>
      </c>
      <c r="AH334">
        <v>2</v>
      </c>
      <c r="AI334" s="216" t="s">
        <v>250</v>
      </c>
      <c r="AJ334" s="216" t="s">
        <v>248</v>
      </c>
      <c r="AK334" t="s">
        <v>1775</v>
      </c>
      <c r="AL334" s="216" t="s">
        <v>203</v>
      </c>
      <c r="AM334" t="s">
        <v>1871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514</v>
      </c>
      <c r="AU334" t="s">
        <v>1433</v>
      </c>
      <c r="AV334" t="s">
        <v>1596</v>
      </c>
      <c r="AW334">
        <v>1</v>
      </c>
      <c r="AX334">
        <v>536</v>
      </c>
      <c r="AY334" s="216" t="s">
        <v>125</v>
      </c>
      <c r="AZ334" s="216" t="s">
        <v>122</v>
      </c>
      <c r="BA334" s="216" t="s">
        <v>232</v>
      </c>
      <c r="BB334" t="s">
        <v>1786</v>
      </c>
      <c r="BE334">
        <v>53.6</v>
      </c>
    </row>
    <row r="335" spans="1:57" x14ac:dyDescent="0.3">
      <c r="A335" s="211">
        <v>46260</v>
      </c>
      <c r="B335" s="216" t="s">
        <v>142</v>
      </c>
      <c r="C335" s="216" t="s">
        <v>348</v>
      </c>
      <c r="D335" s="216" t="s">
        <v>279</v>
      </c>
      <c r="E335" s="216" t="s">
        <v>192</v>
      </c>
      <c r="F335" s="216" t="s">
        <v>310</v>
      </c>
      <c r="G335" s="216" t="s">
        <v>1155</v>
      </c>
      <c r="H335" s="216" t="s">
        <v>1499</v>
      </c>
      <c r="I335" s="216" t="s">
        <v>404</v>
      </c>
      <c r="J335">
        <v>202</v>
      </c>
      <c r="K335">
        <v>202</v>
      </c>
      <c r="L335" s="216" t="s">
        <v>1156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6"/>
      <c r="S335" s="216" t="s">
        <v>358</v>
      </c>
      <c r="T335" s="216"/>
      <c r="U335" s="216" t="s">
        <v>1888</v>
      </c>
      <c r="V335" s="216" t="s">
        <v>358</v>
      </c>
      <c r="W335">
        <v>2100</v>
      </c>
      <c r="X335" s="216" t="s">
        <v>373</v>
      </c>
      <c r="Y335" s="216" t="s">
        <v>239</v>
      </c>
      <c r="Z335" t="s">
        <v>1578</v>
      </c>
      <c r="AB335" s="216" t="s">
        <v>351</v>
      </c>
      <c r="AC335" t="s">
        <v>7</v>
      </c>
      <c r="AD335" s="216" t="s">
        <v>7</v>
      </c>
      <c r="AE335" s="216" t="s">
        <v>7</v>
      </c>
      <c r="AF335" t="s">
        <v>1893</v>
      </c>
      <c r="AG335" t="s">
        <v>249</v>
      </c>
      <c r="AH335">
        <v>2</v>
      </c>
      <c r="AI335" s="216" t="s">
        <v>250</v>
      </c>
      <c r="AJ335" s="216" t="s">
        <v>248</v>
      </c>
      <c r="AK335" t="s">
        <v>1775</v>
      </c>
      <c r="AL335" s="216" t="s">
        <v>203</v>
      </c>
      <c r="AM335" t="s">
        <v>1871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513</v>
      </c>
      <c r="AU335" t="s">
        <v>1433</v>
      </c>
      <c r="AV335" t="s">
        <v>1596</v>
      </c>
      <c r="AW335">
        <v>1</v>
      </c>
      <c r="AX335">
        <v>202</v>
      </c>
      <c r="AY335" s="216" t="s">
        <v>125</v>
      </c>
      <c r="AZ335" s="216" t="s">
        <v>122</v>
      </c>
      <c r="BA335" s="216" t="s">
        <v>232</v>
      </c>
      <c r="BB335" t="s">
        <v>1786</v>
      </c>
      <c r="BE335">
        <v>20.2</v>
      </c>
    </row>
    <row r="336" spans="1:57" x14ac:dyDescent="0.3">
      <c r="A336" s="211">
        <v>46260</v>
      </c>
      <c r="B336" s="216" t="s">
        <v>142</v>
      </c>
      <c r="C336" s="216" t="s">
        <v>348</v>
      </c>
      <c r="D336" s="216" t="s">
        <v>285</v>
      </c>
      <c r="E336" s="216" t="s">
        <v>95</v>
      </c>
      <c r="F336" s="216" t="s">
        <v>310</v>
      </c>
      <c r="G336" s="216" t="s">
        <v>1157</v>
      </c>
      <c r="H336" s="216" t="s">
        <v>1784</v>
      </c>
      <c r="I336" s="216" t="s">
        <v>404</v>
      </c>
      <c r="J336">
        <v>1</v>
      </c>
      <c r="K336">
        <v>1</v>
      </c>
      <c r="L336" s="216" t="s">
        <v>1158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6"/>
      <c r="S336" s="216" t="s">
        <v>358</v>
      </c>
      <c r="T336" s="216"/>
      <c r="U336" s="216" t="s">
        <v>1890</v>
      </c>
      <c r="V336" s="216" t="s">
        <v>358</v>
      </c>
      <c r="W336">
        <v>2100</v>
      </c>
      <c r="X336" s="216" t="s">
        <v>373</v>
      </c>
      <c r="Y336" s="216" t="s">
        <v>239</v>
      </c>
      <c r="Z336" t="s">
        <v>1578</v>
      </c>
      <c r="AB336" s="216" t="s">
        <v>351</v>
      </c>
      <c r="AC336" t="s">
        <v>7</v>
      </c>
      <c r="AD336" s="216" t="s">
        <v>7</v>
      </c>
      <c r="AE336" s="216" t="s">
        <v>7</v>
      </c>
      <c r="AF336" t="s">
        <v>2302</v>
      </c>
      <c r="AG336" t="s">
        <v>249</v>
      </c>
      <c r="AH336">
        <v>1</v>
      </c>
      <c r="AI336" s="216" t="s">
        <v>250</v>
      </c>
      <c r="AJ336" s="216" t="s">
        <v>248</v>
      </c>
      <c r="AK336" t="s">
        <v>1775</v>
      </c>
      <c r="AL336" s="216" t="s">
        <v>203</v>
      </c>
      <c r="AM336" t="s">
        <v>1872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513</v>
      </c>
      <c r="AU336" t="s">
        <v>1433</v>
      </c>
      <c r="AV336" t="s">
        <v>1593</v>
      </c>
      <c r="AX336">
        <v>1</v>
      </c>
      <c r="AY336" s="216" t="s">
        <v>103</v>
      </c>
      <c r="AZ336" s="216" t="s">
        <v>96</v>
      </c>
      <c r="BA336" s="216" t="s">
        <v>220</v>
      </c>
      <c r="BB336" t="s">
        <v>1786</v>
      </c>
      <c r="BE336">
        <v>1</v>
      </c>
    </row>
    <row r="337" spans="1:57" x14ac:dyDescent="0.3">
      <c r="A337" s="211">
        <v>46260</v>
      </c>
      <c r="B337" s="216" t="s">
        <v>142</v>
      </c>
      <c r="C337" s="216" t="s">
        <v>348</v>
      </c>
      <c r="D337" s="216" t="s">
        <v>285</v>
      </c>
      <c r="E337" s="216" t="s">
        <v>95</v>
      </c>
      <c r="F337" s="216" t="s">
        <v>310</v>
      </c>
      <c r="G337" s="216" t="s">
        <v>2303</v>
      </c>
      <c r="H337" s="216" t="s">
        <v>1784</v>
      </c>
      <c r="I337" s="216" t="s">
        <v>404</v>
      </c>
      <c r="J337">
        <v>1</v>
      </c>
      <c r="K337">
        <v>1</v>
      </c>
      <c r="L337" s="216" t="s">
        <v>2304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6"/>
      <c r="S337" s="216" t="s">
        <v>358</v>
      </c>
      <c r="T337" s="216"/>
      <c r="U337" s="216" t="s">
        <v>2305</v>
      </c>
      <c r="V337" s="216" t="s">
        <v>358</v>
      </c>
      <c r="W337">
        <v>2100</v>
      </c>
      <c r="X337" s="216" t="s">
        <v>373</v>
      </c>
      <c r="Y337" s="216" t="s">
        <v>239</v>
      </c>
      <c r="Z337" t="s">
        <v>1578</v>
      </c>
      <c r="AB337" s="216" t="s">
        <v>351</v>
      </c>
      <c r="AC337" t="s">
        <v>7</v>
      </c>
      <c r="AD337" s="216" t="s">
        <v>7</v>
      </c>
      <c r="AE337" s="216" t="s">
        <v>7</v>
      </c>
      <c r="AF337" t="s">
        <v>2306</v>
      </c>
      <c r="AG337" t="s">
        <v>249</v>
      </c>
      <c r="AH337">
        <v>1</v>
      </c>
      <c r="AI337" s="216" t="s">
        <v>250</v>
      </c>
      <c r="AJ337" s="216" t="s">
        <v>248</v>
      </c>
      <c r="AK337" t="s">
        <v>1775</v>
      </c>
      <c r="AL337" s="216" t="s">
        <v>203</v>
      </c>
      <c r="AM337" t="s">
        <v>1872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513</v>
      </c>
      <c r="AU337" t="s">
        <v>1433</v>
      </c>
      <c r="AV337" t="s">
        <v>1593</v>
      </c>
      <c r="AX337">
        <v>1</v>
      </c>
      <c r="AY337" s="216" t="s">
        <v>103</v>
      </c>
      <c r="AZ337" s="216" t="s">
        <v>96</v>
      </c>
      <c r="BA337" s="216" t="s">
        <v>220</v>
      </c>
      <c r="BB337" t="s">
        <v>1786</v>
      </c>
      <c r="BE337">
        <v>1</v>
      </c>
    </row>
    <row r="338" spans="1:57" x14ac:dyDescent="0.3">
      <c r="A338" s="211">
        <v>46260</v>
      </c>
      <c r="B338" s="216" t="s">
        <v>142</v>
      </c>
      <c r="C338" s="216" t="s">
        <v>348</v>
      </c>
      <c r="D338" s="216" t="s">
        <v>43</v>
      </c>
      <c r="E338" s="216" t="s">
        <v>105</v>
      </c>
      <c r="F338" s="216" t="s">
        <v>310</v>
      </c>
      <c r="G338" s="216" t="s">
        <v>1159</v>
      </c>
      <c r="H338" s="216" t="s">
        <v>1877</v>
      </c>
      <c r="I338" s="216" t="s">
        <v>404</v>
      </c>
      <c r="J338">
        <v>22</v>
      </c>
      <c r="K338">
        <v>22</v>
      </c>
      <c r="L338" s="216" t="s">
        <v>1160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6"/>
      <c r="S338" s="216" t="s">
        <v>358</v>
      </c>
      <c r="T338" s="216" t="s">
        <v>1894</v>
      </c>
      <c r="U338" s="216"/>
      <c r="V338" s="216" t="s">
        <v>358</v>
      </c>
      <c r="W338">
        <v>2100</v>
      </c>
      <c r="X338" s="216" t="s">
        <v>373</v>
      </c>
      <c r="Y338" s="216" t="s">
        <v>239</v>
      </c>
      <c r="Z338" t="s">
        <v>1429</v>
      </c>
      <c r="AB338" s="216" t="s">
        <v>351</v>
      </c>
      <c r="AC338" t="s">
        <v>351</v>
      </c>
      <c r="AD338" s="216" t="s">
        <v>374</v>
      </c>
      <c r="AE338" s="216" t="s">
        <v>239</v>
      </c>
      <c r="AF338" t="s">
        <v>1895</v>
      </c>
      <c r="AG338" t="s">
        <v>249</v>
      </c>
      <c r="AH338">
        <v>1</v>
      </c>
      <c r="AI338" s="216" t="s">
        <v>250</v>
      </c>
      <c r="AJ338" s="216" t="s">
        <v>248</v>
      </c>
      <c r="AK338" t="s">
        <v>1775</v>
      </c>
      <c r="AL338" s="216" t="s">
        <v>203</v>
      </c>
      <c r="AM338" t="s">
        <v>1879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514</v>
      </c>
      <c r="AU338" t="s">
        <v>1433</v>
      </c>
      <c r="AV338" t="s">
        <v>1489</v>
      </c>
      <c r="AX338">
        <v>2.2000000000000002</v>
      </c>
      <c r="AY338" s="216" t="s">
        <v>89</v>
      </c>
      <c r="AZ338" s="216" t="s">
        <v>67</v>
      </c>
      <c r="BA338" s="216" t="s">
        <v>217</v>
      </c>
      <c r="BB338" t="s">
        <v>1794</v>
      </c>
      <c r="BC338">
        <v>203</v>
      </c>
    </row>
    <row r="339" spans="1:57" x14ac:dyDescent="0.3">
      <c r="A339" s="211">
        <v>46260</v>
      </c>
      <c r="B339" s="216" t="s">
        <v>142</v>
      </c>
      <c r="C339" s="216" t="s">
        <v>348</v>
      </c>
      <c r="D339" s="216" t="s">
        <v>48</v>
      </c>
      <c r="E339" s="216" t="s">
        <v>68</v>
      </c>
      <c r="F339" s="216" t="s">
        <v>310</v>
      </c>
      <c r="G339" s="216" t="s">
        <v>1161</v>
      </c>
      <c r="H339" s="216" t="s">
        <v>1896</v>
      </c>
      <c r="I339" s="216" t="s">
        <v>417</v>
      </c>
      <c r="J339">
        <v>7</v>
      </c>
      <c r="K339">
        <v>7</v>
      </c>
      <c r="L339" s="216" t="s">
        <v>1162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6"/>
      <c r="S339" s="216" t="s">
        <v>470</v>
      </c>
      <c r="T339" s="216" t="s">
        <v>1478</v>
      </c>
      <c r="U339" s="216"/>
      <c r="V339" s="216" t="s">
        <v>364</v>
      </c>
      <c r="W339">
        <v>289</v>
      </c>
      <c r="X339" s="216" t="s">
        <v>373</v>
      </c>
      <c r="Y339" s="216" t="s">
        <v>239</v>
      </c>
      <c r="Z339" t="s">
        <v>1429</v>
      </c>
      <c r="AB339" s="216" t="s">
        <v>351</v>
      </c>
      <c r="AC339" t="s">
        <v>351</v>
      </c>
      <c r="AD339" s="216" t="s">
        <v>374</v>
      </c>
      <c r="AE339" s="216" t="s">
        <v>239</v>
      </c>
      <c r="AF339" t="s">
        <v>1897</v>
      </c>
      <c r="AG339" t="s">
        <v>249</v>
      </c>
      <c r="AH339">
        <v>1</v>
      </c>
      <c r="AI339" s="216" t="s">
        <v>250</v>
      </c>
      <c r="AJ339" s="216" t="s">
        <v>248</v>
      </c>
      <c r="AK339" t="s">
        <v>1775</v>
      </c>
      <c r="AL339" s="216" t="s">
        <v>203</v>
      </c>
      <c r="AM339" t="s">
        <v>1898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514</v>
      </c>
      <c r="AU339" t="s">
        <v>1433</v>
      </c>
      <c r="AV339" t="s">
        <v>1461</v>
      </c>
      <c r="AX339">
        <v>1</v>
      </c>
      <c r="AY339" s="216" t="s">
        <v>89</v>
      </c>
      <c r="AZ339" s="216" t="s">
        <v>90</v>
      </c>
      <c r="BA339" s="216" t="s">
        <v>217</v>
      </c>
      <c r="BB339" t="s">
        <v>1781</v>
      </c>
      <c r="BC339">
        <v>193</v>
      </c>
      <c r="BD339">
        <v>93</v>
      </c>
      <c r="BE339">
        <v>1</v>
      </c>
    </row>
    <row r="340" spans="1:57" x14ac:dyDescent="0.3">
      <c r="A340" s="211">
        <v>46260</v>
      </c>
      <c r="B340" s="216" t="s">
        <v>142</v>
      </c>
      <c r="C340" s="216" t="s">
        <v>348</v>
      </c>
      <c r="D340" s="216" t="s">
        <v>279</v>
      </c>
      <c r="E340" s="216" t="s">
        <v>192</v>
      </c>
      <c r="F340" s="216" t="s">
        <v>310</v>
      </c>
      <c r="G340" s="216" t="s">
        <v>1163</v>
      </c>
      <c r="H340" s="216" t="s">
        <v>1784</v>
      </c>
      <c r="I340" s="216" t="s">
        <v>404</v>
      </c>
      <c r="J340">
        <v>235</v>
      </c>
      <c r="K340">
        <v>235</v>
      </c>
      <c r="L340" s="216" t="s">
        <v>1164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6"/>
      <c r="S340" s="216" t="s">
        <v>358</v>
      </c>
      <c r="T340" s="216"/>
      <c r="U340" s="216" t="s">
        <v>1899</v>
      </c>
      <c r="V340" s="216" t="s">
        <v>358</v>
      </c>
      <c r="W340">
        <v>2100</v>
      </c>
      <c r="X340" s="216" t="s">
        <v>373</v>
      </c>
      <c r="Y340" s="216" t="s">
        <v>239</v>
      </c>
      <c r="Z340" t="s">
        <v>1578</v>
      </c>
      <c r="AB340" s="216" t="s">
        <v>351</v>
      </c>
      <c r="AC340" t="s">
        <v>7</v>
      </c>
      <c r="AD340" s="216" t="s">
        <v>7</v>
      </c>
      <c r="AE340" s="216" t="s">
        <v>7</v>
      </c>
      <c r="AF340" t="s">
        <v>1900</v>
      </c>
      <c r="AG340" t="s">
        <v>249</v>
      </c>
      <c r="AH340">
        <v>2</v>
      </c>
      <c r="AI340" s="216" t="s">
        <v>250</v>
      </c>
      <c r="AJ340" s="216" t="s">
        <v>248</v>
      </c>
      <c r="AK340" t="s">
        <v>1775</v>
      </c>
      <c r="AL340" s="216" t="s">
        <v>203</v>
      </c>
      <c r="AM340" t="s">
        <v>1871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514</v>
      </c>
      <c r="AU340" t="s">
        <v>1433</v>
      </c>
      <c r="AV340" t="s">
        <v>1596</v>
      </c>
      <c r="AW340">
        <v>1</v>
      </c>
      <c r="AX340">
        <v>235</v>
      </c>
      <c r="AY340" s="216" t="s">
        <v>125</v>
      </c>
      <c r="AZ340" s="216" t="s">
        <v>122</v>
      </c>
      <c r="BA340" s="216" t="s">
        <v>232</v>
      </c>
      <c r="BB340" t="s">
        <v>1786</v>
      </c>
      <c r="BE340">
        <v>23.5</v>
      </c>
    </row>
    <row r="341" spans="1:57" x14ac:dyDescent="0.3">
      <c r="A341" s="211">
        <v>46266</v>
      </c>
      <c r="B341" s="216" t="s">
        <v>142</v>
      </c>
      <c r="C341" s="216" t="s">
        <v>348</v>
      </c>
      <c r="D341" s="216" t="s">
        <v>45</v>
      </c>
      <c r="E341" s="216" t="s">
        <v>68</v>
      </c>
      <c r="F341" s="216" t="s">
        <v>310</v>
      </c>
      <c r="G341" s="216" t="s">
        <v>1165</v>
      </c>
      <c r="H341" s="216" t="s">
        <v>1805</v>
      </c>
      <c r="I341" s="216" t="s">
        <v>403</v>
      </c>
      <c r="J341">
        <v>1</v>
      </c>
      <c r="K341">
        <v>1</v>
      </c>
      <c r="L341" s="216" t="s">
        <v>1166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6"/>
      <c r="S341" s="216" t="s">
        <v>358</v>
      </c>
      <c r="T341" s="216"/>
      <c r="U341" s="216" t="s">
        <v>1901</v>
      </c>
      <c r="V341" s="216" t="s">
        <v>358</v>
      </c>
      <c r="W341">
        <v>2100</v>
      </c>
      <c r="X341" s="216" t="s">
        <v>373</v>
      </c>
      <c r="Y341" s="216" t="s">
        <v>239</v>
      </c>
      <c r="Z341" t="s">
        <v>1429</v>
      </c>
      <c r="AB341" s="216" t="s">
        <v>351</v>
      </c>
      <c r="AC341" t="s">
        <v>351</v>
      </c>
      <c r="AD341" s="216" t="s">
        <v>374</v>
      </c>
      <c r="AE341" s="216" t="s">
        <v>239</v>
      </c>
      <c r="AF341" t="s">
        <v>1902</v>
      </c>
      <c r="AG341" t="s">
        <v>249</v>
      </c>
      <c r="AH341">
        <v>1</v>
      </c>
      <c r="AI341" s="216" t="s">
        <v>250</v>
      </c>
      <c r="AJ341" s="216" t="s">
        <v>248</v>
      </c>
      <c r="AK341" t="s">
        <v>1775</v>
      </c>
      <c r="AL341" s="216" t="s">
        <v>203</v>
      </c>
      <c r="AM341" t="s">
        <v>1780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514</v>
      </c>
      <c r="AU341" t="s">
        <v>1433</v>
      </c>
      <c r="AV341" t="s">
        <v>1434</v>
      </c>
      <c r="AX341">
        <v>1</v>
      </c>
      <c r="AY341" s="216" t="s">
        <v>89</v>
      </c>
      <c r="AZ341" s="216" t="s">
        <v>67</v>
      </c>
      <c r="BA341" s="216" t="s">
        <v>217</v>
      </c>
      <c r="BB341" t="s">
        <v>1794</v>
      </c>
      <c r="BC341">
        <v>203</v>
      </c>
      <c r="BD341">
        <v>103</v>
      </c>
      <c r="BE341">
        <v>1</v>
      </c>
    </row>
    <row r="342" spans="1:57" x14ac:dyDescent="0.3">
      <c r="A342" s="211">
        <v>46260</v>
      </c>
      <c r="B342" s="216" t="s">
        <v>142</v>
      </c>
      <c r="C342" s="216" t="s">
        <v>348</v>
      </c>
      <c r="D342" s="216" t="s">
        <v>285</v>
      </c>
      <c r="E342" s="216" t="s">
        <v>95</v>
      </c>
      <c r="F342" s="216" t="s">
        <v>310</v>
      </c>
      <c r="G342" s="216" t="s">
        <v>1163</v>
      </c>
      <c r="H342" s="216" t="s">
        <v>1784</v>
      </c>
      <c r="I342" s="216" t="s">
        <v>404</v>
      </c>
      <c r="J342">
        <v>1</v>
      </c>
      <c r="K342">
        <v>1</v>
      </c>
      <c r="L342" s="216" t="s">
        <v>1164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6"/>
      <c r="S342" s="216" t="s">
        <v>358</v>
      </c>
      <c r="T342" s="216"/>
      <c r="U342" s="216" t="s">
        <v>1899</v>
      </c>
      <c r="V342" s="216" t="s">
        <v>358</v>
      </c>
      <c r="W342">
        <v>2100</v>
      </c>
      <c r="X342" s="216" t="s">
        <v>373</v>
      </c>
      <c r="Y342" s="216" t="s">
        <v>239</v>
      </c>
      <c r="Z342" t="s">
        <v>1578</v>
      </c>
      <c r="AB342" s="216" t="s">
        <v>351</v>
      </c>
      <c r="AC342" t="s">
        <v>7</v>
      </c>
      <c r="AD342" s="216" t="s">
        <v>7</v>
      </c>
      <c r="AE342" s="216" t="s">
        <v>7</v>
      </c>
      <c r="AF342" t="s">
        <v>2307</v>
      </c>
      <c r="AG342" t="s">
        <v>249</v>
      </c>
      <c r="AH342">
        <v>1</v>
      </c>
      <c r="AI342" s="216" t="s">
        <v>250</v>
      </c>
      <c r="AJ342" s="216" t="s">
        <v>248</v>
      </c>
      <c r="AK342" t="s">
        <v>1775</v>
      </c>
      <c r="AL342" s="216" t="s">
        <v>203</v>
      </c>
      <c r="AM342" t="s">
        <v>1872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513</v>
      </c>
      <c r="AU342" t="s">
        <v>1433</v>
      </c>
      <c r="AV342" t="s">
        <v>1593</v>
      </c>
      <c r="AX342">
        <v>1</v>
      </c>
      <c r="AY342" s="216" t="s">
        <v>103</v>
      </c>
      <c r="AZ342" s="216" t="s">
        <v>96</v>
      </c>
      <c r="BA342" s="216" t="s">
        <v>220</v>
      </c>
      <c r="BB342" t="s">
        <v>1786</v>
      </c>
      <c r="BE342">
        <v>1</v>
      </c>
    </row>
    <row r="343" spans="1:57" x14ac:dyDescent="0.3">
      <c r="A343" s="211">
        <v>46260</v>
      </c>
      <c r="B343" s="216" t="s">
        <v>142</v>
      </c>
      <c r="C343" s="216" t="s">
        <v>348</v>
      </c>
      <c r="D343" s="216" t="s">
        <v>57</v>
      </c>
      <c r="E343" s="216" t="s">
        <v>117</v>
      </c>
      <c r="F343" s="216" t="s">
        <v>310</v>
      </c>
      <c r="G343" s="216" t="s">
        <v>1167</v>
      </c>
      <c r="H343" s="216" t="s">
        <v>1784</v>
      </c>
      <c r="I343" s="216" t="s">
        <v>404</v>
      </c>
      <c r="J343">
        <v>1</v>
      </c>
      <c r="K343">
        <v>1</v>
      </c>
      <c r="L343" s="216" t="s">
        <v>1168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6"/>
      <c r="S343" s="216" t="s">
        <v>358</v>
      </c>
      <c r="T343" s="216" t="s">
        <v>1903</v>
      </c>
      <c r="U343" s="216" t="s">
        <v>1904</v>
      </c>
      <c r="V343" s="216" t="s">
        <v>358</v>
      </c>
      <c r="W343">
        <v>2100</v>
      </c>
      <c r="X343" s="216" t="s">
        <v>373</v>
      </c>
      <c r="Y343" s="216" t="s">
        <v>239</v>
      </c>
      <c r="Z343" t="s">
        <v>1578</v>
      </c>
      <c r="AB343" s="216" t="s">
        <v>351</v>
      </c>
      <c r="AC343" t="s">
        <v>7</v>
      </c>
      <c r="AD343" s="216" t="s">
        <v>7</v>
      </c>
      <c r="AE343" s="216" t="s">
        <v>7</v>
      </c>
      <c r="AF343" t="s">
        <v>1905</v>
      </c>
      <c r="AG343" t="s">
        <v>249</v>
      </c>
      <c r="AH343">
        <v>2</v>
      </c>
      <c r="AI343" s="216" t="s">
        <v>250</v>
      </c>
      <c r="AJ343" s="216" t="s">
        <v>251</v>
      </c>
      <c r="AK343" t="s">
        <v>1775</v>
      </c>
      <c r="AL343" s="216" t="s">
        <v>203</v>
      </c>
      <c r="AM343" t="s">
        <v>1869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514</v>
      </c>
      <c r="AU343" t="s">
        <v>1433</v>
      </c>
      <c r="AV343" t="s">
        <v>1610</v>
      </c>
      <c r="AX343">
        <v>1</v>
      </c>
      <c r="AY343" s="216" t="s">
        <v>126</v>
      </c>
      <c r="AZ343" s="216" t="s">
        <v>127</v>
      </c>
      <c r="BA343" s="216" t="s">
        <v>233</v>
      </c>
      <c r="BB343" t="s">
        <v>1786</v>
      </c>
    </row>
    <row r="344" spans="1:57" x14ac:dyDescent="0.3">
      <c r="A344" s="211">
        <v>46260</v>
      </c>
      <c r="B344" s="216" t="s">
        <v>142</v>
      </c>
      <c r="C344" s="216" t="s">
        <v>348</v>
      </c>
      <c r="D344" s="216" t="s">
        <v>57</v>
      </c>
      <c r="E344" s="216" t="s">
        <v>117</v>
      </c>
      <c r="F344" s="216" t="s">
        <v>310</v>
      </c>
      <c r="G344" s="216" t="s">
        <v>1163</v>
      </c>
      <c r="H344" s="216" t="s">
        <v>1784</v>
      </c>
      <c r="I344" s="216" t="s">
        <v>404</v>
      </c>
      <c r="J344">
        <v>1</v>
      </c>
      <c r="K344">
        <v>1</v>
      </c>
      <c r="L344" s="216" t="s">
        <v>1164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6"/>
      <c r="S344" s="216" t="s">
        <v>358</v>
      </c>
      <c r="T344" s="216"/>
      <c r="U344" s="216" t="s">
        <v>1899</v>
      </c>
      <c r="V344" s="216" t="s">
        <v>358</v>
      </c>
      <c r="W344">
        <v>2100</v>
      </c>
      <c r="X344" s="216" t="s">
        <v>373</v>
      </c>
      <c r="Y344" s="216" t="s">
        <v>239</v>
      </c>
      <c r="Z344" t="s">
        <v>1578</v>
      </c>
      <c r="AB344" s="216" t="s">
        <v>351</v>
      </c>
      <c r="AC344" t="s">
        <v>7</v>
      </c>
      <c r="AD344" s="216" t="s">
        <v>7</v>
      </c>
      <c r="AE344" s="216" t="s">
        <v>7</v>
      </c>
      <c r="AF344" t="s">
        <v>1906</v>
      </c>
      <c r="AG344" t="s">
        <v>249</v>
      </c>
      <c r="AH344">
        <v>2</v>
      </c>
      <c r="AI344" s="216" t="s">
        <v>250</v>
      </c>
      <c r="AJ344" s="216" t="s">
        <v>251</v>
      </c>
      <c r="AK344" t="s">
        <v>1775</v>
      </c>
      <c r="AL344" s="216" t="s">
        <v>203</v>
      </c>
      <c r="AM344" t="s">
        <v>1869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514</v>
      </c>
      <c r="AU344" t="s">
        <v>1433</v>
      </c>
      <c r="AV344" t="s">
        <v>1610</v>
      </c>
      <c r="AX344">
        <v>1</v>
      </c>
      <c r="AY344" s="216" t="s">
        <v>126</v>
      </c>
      <c r="AZ344" s="216" t="s">
        <v>127</v>
      </c>
      <c r="BA344" s="216" t="s">
        <v>233</v>
      </c>
      <c r="BB344" t="s">
        <v>1786</v>
      </c>
      <c r="BE344">
        <v>1</v>
      </c>
    </row>
    <row r="345" spans="1:57" x14ac:dyDescent="0.3">
      <c r="A345" s="211">
        <v>46260</v>
      </c>
      <c r="B345" s="216" t="s">
        <v>142</v>
      </c>
      <c r="C345" s="216" t="s">
        <v>348</v>
      </c>
      <c r="D345" s="216" t="s">
        <v>285</v>
      </c>
      <c r="E345" s="216" t="s">
        <v>95</v>
      </c>
      <c r="F345" s="216" t="s">
        <v>310</v>
      </c>
      <c r="G345" s="216" t="s">
        <v>1169</v>
      </c>
      <c r="H345" s="216" t="s">
        <v>1784</v>
      </c>
      <c r="I345" s="216" t="s">
        <v>404</v>
      </c>
      <c r="J345">
        <v>1</v>
      </c>
      <c r="K345">
        <v>1</v>
      </c>
      <c r="L345" s="216" t="s">
        <v>1170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6"/>
      <c r="S345" s="216" t="s">
        <v>358</v>
      </c>
      <c r="T345" s="216"/>
      <c r="U345" s="216" t="s">
        <v>1907</v>
      </c>
      <c r="V345" s="216" t="s">
        <v>358</v>
      </c>
      <c r="W345">
        <v>2100</v>
      </c>
      <c r="X345" s="216" t="s">
        <v>373</v>
      </c>
      <c r="Y345" s="216" t="s">
        <v>239</v>
      </c>
      <c r="Z345" t="s">
        <v>1578</v>
      </c>
      <c r="AB345" s="216" t="s">
        <v>351</v>
      </c>
      <c r="AC345" t="s">
        <v>7</v>
      </c>
      <c r="AD345" s="216" t="s">
        <v>7</v>
      </c>
      <c r="AE345" s="216" t="s">
        <v>7</v>
      </c>
      <c r="AF345" t="s">
        <v>1908</v>
      </c>
      <c r="AG345" t="s">
        <v>249</v>
      </c>
      <c r="AH345">
        <v>1</v>
      </c>
      <c r="AI345" s="216" t="s">
        <v>250</v>
      </c>
      <c r="AJ345" s="216" t="s">
        <v>248</v>
      </c>
      <c r="AK345" t="s">
        <v>1775</v>
      </c>
      <c r="AL345" s="216" t="s">
        <v>203</v>
      </c>
      <c r="AM345" t="s">
        <v>1872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513</v>
      </c>
      <c r="AU345" t="s">
        <v>1433</v>
      </c>
      <c r="AV345" t="s">
        <v>1593</v>
      </c>
      <c r="AX345">
        <v>1</v>
      </c>
      <c r="AY345" s="216" t="s">
        <v>103</v>
      </c>
      <c r="AZ345" s="216" t="s">
        <v>96</v>
      </c>
      <c r="BA345" s="216" t="s">
        <v>220</v>
      </c>
      <c r="BB345" t="s">
        <v>1786</v>
      </c>
    </row>
    <row r="346" spans="1:57" x14ac:dyDescent="0.3">
      <c r="A346" s="211">
        <v>46260</v>
      </c>
      <c r="B346" s="216" t="s">
        <v>142</v>
      </c>
      <c r="C346" s="216" t="s">
        <v>348</v>
      </c>
      <c r="D346" s="216" t="s">
        <v>57</v>
      </c>
      <c r="E346" s="216" t="s">
        <v>117</v>
      </c>
      <c r="F346" s="216" t="s">
        <v>310</v>
      </c>
      <c r="G346" s="216" t="s">
        <v>1169</v>
      </c>
      <c r="H346" s="216" t="s">
        <v>1784</v>
      </c>
      <c r="I346" s="216" t="s">
        <v>404</v>
      </c>
      <c r="J346">
        <v>1</v>
      </c>
      <c r="K346">
        <v>1</v>
      </c>
      <c r="L346" s="216" t="s">
        <v>1170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6"/>
      <c r="S346" s="216" t="s">
        <v>358</v>
      </c>
      <c r="T346" s="216"/>
      <c r="U346" s="216" t="s">
        <v>1907</v>
      </c>
      <c r="V346" s="216" t="s">
        <v>358</v>
      </c>
      <c r="W346">
        <v>2100</v>
      </c>
      <c r="X346" s="216" t="s">
        <v>373</v>
      </c>
      <c r="Y346" s="216" t="s">
        <v>239</v>
      </c>
      <c r="Z346" t="s">
        <v>1578</v>
      </c>
      <c r="AB346" s="216" t="s">
        <v>351</v>
      </c>
      <c r="AC346" t="s">
        <v>7</v>
      </c>
      <c r="AD346" s="216" t="s">
        <v>7</v>
      </c>
      <c r="AE346" s="216" t="s">
        <v>7</v>
      </c>
      <c r="AF346" t="s">
        <v>1909</v>
      </c>
      <c r="AG346" t="s">
        <v>249</v>
      </c>
      <c r="AH346">
        <v>2</v>
      </c>
      <c r="AI346" s="216" t="s">
        <v>250</v>
      </c>
      <c r="AJ346" s="216" t="s">
        <v>251</v>
      </c>
      <c r="AK346" t="s">
        <v>1775</v>
      </c>
      <c r="AL346" s="216" t="s">
        <v>203</v>
      </c>
      <c r="AM346" t="s">
        <v>1869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514</v>
      </c>
      <c r="AU346" t="s">
        <v>1433</v>
      </c>
      <c r="AV346" t="s">
        <v>1610</v>
      </c>
      <c r="AX346">
        <v>1</v>
      </c>
      <c r="AY346" s="216" t="s">
        <v>126</v>
      </c>
      <c r="AZ346" s="216" t="s">
        <v>127</v>
      </c>
      <c r="BA346" s="216" t="s">
        <v>233</v>
      </c>
      <c r="BB346" t="s">
        <v>1786</v>
      </c>
    </row>
    <row r="347" spans="1:57" x14ac:dyDescent="0.3">
      <c r="A347" s="211">
        <v>46260</v>
      </c>
      <c r="B347" s="216" t="s">
        <v>142</v>
      </c>
      <c r="C347" s="216" t="s">
        <v>348</v>
      </c>
      <c r="D347" s="216" t="s">
        <v>285</v>
      </c>
      <c r="E347" s="216" t="s">
        <v>95</v>
      </c>
      <c r="F347" s="216" t="s">
        <v>310</v>
      </c>
      <c r="G347" s="216" t="s">
        <v>1167</v>
      </c>
      <c r="H347" s="216" t="s">
        <v>1784</v>
      </c>
      <c r="I347" s="216" t="s">
        <v>404</v>
      </c>
      <c r="J347">
        <v>1</v>
      </c>
      <c r="K347">
        <v>1</v>
      </c>
      <c r="L347" s="216" t="s">
        <v>1168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6"/>
      <c r="S347" s="216" t="s">
        <v>358</v>
      </c>
      <c r="T347" s="216" t="s">
        <v>1903</v>
      </c>
      <c r="U347" s="216" t="s">
        <v>1904</v>
      </c>
      <c r="V347" s="216" t="s">
        <v>358</v>
      </c>
      <c r="W347">
        <v>2100</v>
      </c>
      <c r="X347" s="216" t="s">
        <v>373</v>
      </c>
      <c r="Y347" s="216" t="s">
        <v>239</v>
      </c>
      <c r="Z347" t="s">
        <v>1578</v>
      </c>
      <c r="AB347" s="216" t="s">
        <v>351</v>
      </c>
      <c r="AC347" t="s">
        <v>7</v>
      </c>
      <c r="AD347" s="216" t="s">
        <v>7</v>
      </c>
      <c r="AE347" s="216" t="s">
        <v>7</v>
      </c>
      <c r="AF347" t="s">
        <v>1910</v>
      </c>
      <c r="AG347" t="s">
        <v>249</v>
      </c>
      <c r="AH347">
        <v>1</v>
      </c>
      <c r="AI347" s="216" t="s">
        <v>250</v>
      </c>
      <c r="AJ347" s="216" t="s">
        <v>248</v>
      </c>
      <c r="AK347" t="s">
        <v>1775</v>
      </c>
      <c r="AL347" s="216" t="s">
        <v>203</v>
      </c>
      <c r="AM347" t="s">
        <v>1872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514</v>
      </c>
      <c r="AU347" t="s">
        <v>1433</v>
      </c>
      <c r="AV347" t="s">
        <v>1593</v>
      </c>
      <c r="AX347">
        <v>1</v>
      </c>
      <c r="AY347" s="216" t="s">
        <v>103</v>
      </c>
      <c r="AZ347" s="216" t="s">
        <v>96</v>
      </c>
      <c r="BA347" s="216" t="s">
        <v>220</v>
      </c>
      <c r="BB347" t="s">
        <v>1786</v>
      </c>
      <c r="BE347">
        <v>1</v>
      </c>
    </row>
    <row r="348" spans="1:57" x14ac:dyDescent="0.3">
      <c r="A348" s="211">
        <v>46260</v>
      </c>
      <c r="B348" s="216" t="s">
        <v>142</v>
      </c>
      <c r="C348" s="216" t="s">
        <v>348</v>
      </c>
      <c r="D348" s="216" t="s">
        <v>279</v>
      </c>
      <c r="E348" s="216" t="s">
        <v>192</v>
      </c>
      <c r="F348" s="216" t="s">
        <v>310</v>
      </c>
      <c r="G348" s="216" t="s">
        <v>1169</v>
      </c>
      <c r="H348" s="216" t="s">
        <v>1784</v>
      </c>
      <c r="I348" s="216" t="s">
        <v>404</v>
      </c>
      <c r="J348">
        <v>512</v>
      </c>
      <c r="K348">
        <v>512</v>
      </c>
      <c r="L348" s="216" t="s">
        <v>1170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6"/>
      <c r="S348" s="216" t="s">
        <v>358</v>
      </c>
      <c r="T348" s="216"/>
      <c r="U348" s="216" t="s">
        <v>1907</v>
      </c>
      <c r="V348" s="216" t="s">
        <v>358</v>
      </c>
      <c r="W348">
        <v>2100</v>
      </c>
      <c r="X348" s="216" t="s">
        <v>373</v>
      </c>
      <c r="Y348" s="216" t="s">
        <v>239</v>
      </c>
      <c r="Z348" t="s">
        <v>1578</v>
      </c>
      <c r="AB348" s="216" t="s">
        <v>351</v>
      </c>
      <c r="AC348" t="s">
        <v>7</v>
      </c>
      <c r="AD348" s="216" t="s">
        <v>7</v>
      </c>
      <c r="AE348" s="216" t="s">
        <v>7</v>
      </c>
      <c r="AF348" t="s">
        <v>1911</v>
      </c>
      <c r="AG348" t="s">
        <v>249</v>
      </c>
      <c r="AH348">
        <v>2</v>
      </c>
      <c r="AI348" s="216" t="s">
        <v>250</v>
      </c>
      <c r="AJ348" s="216" t="s">
        <v>248</v>
      </c>
      <c r="AK348" t="s">
        <v>1775</v>
      </c>
      <c r="AL348" s="216" t="s">
        <v>203</v>
      </c>
      <c r="AM348" t="s">
        <v>1871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514</v>
      </c>
      <c r="AU348" t="s">
        <v>1433</v>
      </c>
      <c r="AV348" t="s">
        <v>1596</v>
      </c>
      <c r="AW348">
        <v>1</v>
      </c>
      <c r="AX348">
        <v>512</v>
      </c>
      <c r="AY348" s="216" t="s">
        <v>125</v>
      </c>
      <c r="AZ348" s="216" t="s">
        <v>122</v>
      </c>
      <c r="BA348" s="216" t="s">
        <v>232</v>
      </c>
      <c r="BB348" t="s">
        <v>1786</v>
      </c>
    </row>
    <row r="349" spans="1:57" x14ac:dyDescent="0.3">
      <c r="A349" s="211">
        <v>46260</v>
      </c>
      <c r="B349" s="216" t="s">
        <v>142</v>
      </c>
      <c r="C349" s="216" t="s">
        <v>348</v>
      </c>
      <c r="D349" s="216" t="s">
        <v>279</v>
      </c>
      <c r="E349" s="216" t="s">
        <v>192</v>
      </c>
      <c r="F349" s="216" t="s">
        <v>310</v>
      </c>
      <c r="G349" s="216" t="s">
        <v>1167</v>
      </c>
      <c r="H349" s="216" t="s">
        <v>1784</v>
      </c>
      <c r="I349" s="216" t="s">
        <v>404</v>
      </c>
      <c r="J349">
        <v>682</v>
      </c>
      <c r="K349">
        <v>682</v>
      </c>
      <c r="L349" s="216" t="s">
        <v>1168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6"/>
      <c r="S349" s="216" t="s">
        <v>358</v>
      </c>
      <c r="T349" s="216" t="s">
        <v>1903</v>
      </c>
      <c r="U349" s="216" t="s">
        <v>1904</v>
      </c>
      <c r="V349" s="216" t="s">
        <v>358</v>
      </c>
      <c r="W349">
        <v>2100</v>
      </c>
      <c r="X349" s="216" t="s">
        <v>373</v>
      </c>
      <c r="Y349" s="216" t="s">
        <v>239</v>
      </c>
      <c r="Z349" t="s">
        <v>1578</v>
      </c>
      <c r="AB349" s="216" t="s">
        <v>351</v>
      </c>
      <c r="AC349" t="s">
        <v>7</v>
      </c>
      <c r="AD349" s="216" t="s">
        <v>7</v>
      </c>
      <c r="AE349" s="216" t="s">
        <v>7</v>
      </c>
      <c r="AF349" t="s">
        <v>1912</v>
      </c>
      <c r="AG349" t="s">
        <v>249</v>
      </c>
      <c r="AH349">
        <v>2</v>
      </c>
      <c r="AI349" s="216" t="s">
        <v>250</v>
      </c>
      <c r="AJ349" s="216" t="s">
        <v>248</v>
      </c>
      <c r="AK349" t="s">
        <v>1775</v>
      </c>
      <c r="AL349" s="216" t="s">
        <v>203</v>
      </c>
      <c r="AM349" t="s">
        <v>1871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514</v>
      </c>
      <c r="AU349" t="s">
        <v>1433</v>
      </c>
      <c r="AV349" t="s">
        <v>1596</v>
      </c>
      <c r="AW349">
        <v>1</v>
      </c>
      <c r="AX349">
        <v>682</v>
      </c>
      <c r="AY349" s="216" t="s">
        <v>125</v>
      </c>
      <c r="AZ349" s="216" t="s">
        <v>122</v>
      </c>
      <c r="BA349" s="216" t="s">
        <v>232</v>
      </c>
      <c r="BB349" t="s">
        <v>1786</v>
      </c>
      <c r="BE349">
        <v>68.2</v>
      </c>
    </row>
    <row r="350" spans="1:57" x14ac:dyDescent="0.3">
      <c r="A350" s="211">
        <v>46260</v>
      </c>
      <c r="B350" s="216" t="s">
        <v>142</v>
      </c>
      <c r="C350" s="216" t="s">
        <v>348</v>
      </c>
      <c r="D350" s="216" t="s">
        <v>57</v>
      </c>
      <c r="E350" s="216" t="s">
        <v>117</v>
      </c>
      <c r="F350" s="216" t="s">
        <v>310</v>
      </c>
      <c r="G350" s="216" t="s">
        <v>1171</v>
      </c>
      <c r="H350" s="216" t="s">
        <v>1913</v>
      </c>
      <c r="I350" s="216" t="s">
        <v>1172</v>
      </c>
      <c r="J350">
        <v>1</v>
      </c>
      <c r="K350">
        <v>1</v>
      </c>
      <c r="L350" s="216" t="s">
        <v>1173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6"/>
      <c r="S350" s="216" t="s">
        <v>358</v>
      </c>
      <c r="T350" s="216"/>
      <c r="U350" s="216" t="s">
        <v>1914</v>
      </c>
      <c r="V350" s="216" t="s">
        <v>358</v>
      </c>
      <c r="W350">
        <v>2100</v>
      </c>
      <c r="X350" s="216" t="s">
        <v>373</v>
      </c>
      <c r="Y350" s="216" t="s">
        <v>239</v>
      </c>
      <c r="Z350" t="s">
        <v>1578</v>
      </c>
      <c r="AB350" s="216" t="s">
        <v>351</v>
      </c>
      <c r="AC350" t="s">
        <v>7</v>
      </c>
      <c r="AD350" s="216" t="s">
        <v>7</v>
      </c>
      <c r="AE350" s="216" t="s">
        <v>7</v>
      </c>
      <c r="AF350" t="s">
        <v>1915</v>
      </c>
      <c r="AG350" t="s">
        <v>249</v>
      </c>
      <c r="AH350">
        <v>2</v>
      </c>
      <c r="AI350" s="216" t="s">
        <v>250</v>
      </c>
      <c r="AJ350" s="216" t="s">
        <v>251</v>
      </c>
      <c r="AK350" t="s">
        <v>1775</v>
      </c>
      <c r="AL350" s="216" t="s">
        <v>203</v>
      </c>
      <c r="AM350" t="s">
        <v>1869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514</v>
      </c>
      <c r="AU350" t="s">
        <v>1433</v>
      </c>
      <c r="AV350" t="s">
        <v>1610</v>
      </c>
      <c r="AX350">
        <v>1</v>
      </c>
      <c r="AY350" s="216" t="s">
        <v>126</v>
      </c>
      <c r="AZ350" s="216" t="s">
        <v>127</v>
      </c>
      <c r="BA350" s="216" t="s">
        <v>233</v>
      </c>
      <c r="BB350" t="s">
        <v>1786</v>
      </c>
    </row>
    <row r="351" spans="1:57" x14ac:dyDescent="0.3">
      <c r="A351" s="211">
        <v>46260</v>
      </c>
      <c r="B351" s="216" t="s">
        <v>142</v>
      </c>
      <c r="C351" s="216" t="s">
        <v>348</v>
      </c>
      <c r="D351" s="216" t="s">
        <v>285</v>
      </c>
      <c r="E351" s="216" t="s">
        <v>95</v>
      </c>
      <c r="F351" s="216" t="s">
        <v>310</v>
      </c>
      <c r="G351" s="216" t="s">
        <v>1171</v>
      </c>
      <c r="H351" s="216" t="s">
        <v>1913</v>
      </c>
      <c r="I351" s="216" t="s">
        <v>1172</v>
      </c>
      <c r="J351">
        <v>1</v>
      </c>
      <c r="K351">
        <v>1</v>
      </c>
      <c r="L351" s="216" t="s">
        <v>1173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6"/>
      <c r="S351" s="216" t="s">
        <v>358</v>
      </c>
      <c r="T351" s="216"/>
      <c r="U351" s="216" t="s">
        <v>1914</v>
      </c>
      <c r="V351" s="216" t="s">
        <v>358</v>
      </c>
      <c r="W351">
        <v>2100</v>
      </c>
      <c r="X351" s="216" t="s">
        <v>373</v>
      </c>
      <c r="Y351" s="216" t="s">
        <v>239</v>
      </c>
      <c r="Z351" t="s">
        <v>1578</v>
      </c>
      <c r="AB351" s="216" t="s">
        <v>351</v>
      </c>
      <c r="AC351" t="s">
        <v>7</v>
      </c>
      <c r="AD351" s="216" t="s">
        <v>7</v>
      </c>
      <c r="AE351" s="216" t="s">
        <v>7</v>
      </c>
      <c r="AF351" t="s">
        <v>2308</v>
      </c>
      <c r="AG351" t="s">
        <v>249</v>
      </c>
      <c r="AH351">
        <v>1</v>
      </c>
      <c r="AI351" s="216" t="s">
        <v>250</v>
      </c>
      <c r="AJ351" s="216" t="s">
        <v>248</v>
      </c>
      <c r="AK351" t="s">
        <v>1775</v>
      </c>
      <c r="AL351" s="216" t="s">
        <v>203</v>
      </c>
      <c r="AM351" t="s">
        <v>1872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513</v>
      </c>
      <c r="AU351" t="s">
        <v>1433</v>
      </c>
      <c r="AV351" t="s">
        <v>1593</v>
      </c>
      <c r="AX351">
        <v>1</v>
      </c>
      <c r="AY351" s="216" t="s">
        <v>103</v>
      </c>
      <c r="AZ351" s="216" t="s">
        <v>96</v>
      </c>
      <c r="BA351" s="216" t="s">
        <v>220</v>
      </c>
      <c r="BB351" t="s">
        <v>1786</v>
      </c>
    </row>
    <row r="352" spans="1:57" x14ac:dyDescent="0.3">
      <c r="A352" s="211">
        <v>46260</v>
      </c>
      <c r="B352" s="216" t="s">
        <v>142</v>
      </c>
      <c r="C352" s="216" t="s">
        <v>348</v>
      </c>
      <c r="D352" s="216" t="s">
        <v>51</v>
      </c>
      <c r="E352" s="216" t="s">
        <v>258</v>
      </c>
      <c r="F352" s="216" t="s">
        <v>310</v>
      </c>
      <c r="G352" s="216" t="s">
        <v>765</v>
      </c>
      <c r="H352" s="216" t="s">
        <v>1916</v>
      </c>
      <c r="I352" s="216" t="s">
        <v>764</v>
      </c>
      <c r="J352">
        <v>150</v>
      </c>
      <c r="K352">
        <v>150</v>
      </c>
      <c r="L352" s="216" t="s">
        <v>766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6"/>
      <c r="S352" s="216" t="s">
        <v>762</v>
      </c>
      <c r="T352" s="216" t="s">
        <v>1584</v>
      </c>
      <c r="U352" s="216"/>
      <c r="V352" s="216" t="s">
        <v>762</v>
      </c>
      <c r="W352">
        <v>2300</v>
      </c>
      <c r="X352" s="216" t="s">
        <v>763</v>
      </c>
      <c r="Y352" s="216" t="s">
        <v>261</v>
      </c>
      <c r="Z352" t="s">
        <v>1578</v>
      </c>
      <c r="AB352" s="216" t="s">
        <v>352</v>
      </c>
      <c r="AC352" t="s">
        <v>7</v>
      </c>
      <c r="AD352" s="216" t="s">
        <v>7</v>
      </c>
      <c r="AE352" s="216" t="s">
        <v>7</v>
      </c>
      <c r="AF352" t="s">
        <v>1917</v>
      </c>
      <c r="AG352" t="s">
        <v>249</v>
      </c>
      <c r="AH352">
        <v>1</v>
      </c>
      <c r="AI352" s="216" t="s">
        <v>250</v>
      </c>
      <c r="AJ352" s="216" t="s">
        <v>248</v>
      </c>
      <c r="AK352" t="s">
        <v>1918</v>
      </c>
      <c r="AL352" s="216" t="s">
        <v>203</v>
      </c>
      <c r="AM352" t="s">
        <v>1776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513</v>
      </c>
      <c r="AU352" t="s">
        <v>1433</v>
      </c>
      <c r="AV352" t="s">
        <v>1581</v>
      </c>
      <c r="AY352" s="216" t="s">
        <v>7</v>
      </c>
      <c r="AZ352" s="216" t="s">
        <v>238</v>
      </c>
      <c r="BA352" s="216" t="s">
        <v>7</v>
      </c>
      <c r="BB352" t="s">
        <v>1919</v>
      </c>
      <c r="BE352">
        <v>0</v>
      </c>
    </row>
    <row r="353" spans="1:57" x14ac:dyDescent="0.3">
      <c r="A353" s="211">
        <v>46260</v>
      </c>
      <c r="B353" s="216" t="s">
        <v>142</v>
      </c>
      <c r="C353" s="216" t="s">
        <v>348</v>
      </c>
      <c r="D353" s="216" t="s">
        <v>45</v>
      </c>
      <c r="E353" s="216" t="s">
        <v>68</v>
      </c>
      <c r="F353" s="216" t="s">
        <v>310</v>
      </c>
      <c r="G353" s="216" t="s">
        <v>1174</v>
      </c>
      <c r="H353" s="216" t="s">
        <v>1920</v>
      </c>
      <c r="I353" s="216" t="s">
        <v>764</v>
      </c>
      <c r="J353">
        <v>4</v>
      </c>
      <c r="K353">
        <v>4</v>
      </c>
      <c r="L353" s="216" t="s">
        <v>1175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6"/>
      <c r="S353" s="216" t="s">
        <v>762</v>
      </c>
      <c r="T353" s="216"/>
      <c r="U353" s="216" t="s">
        <v>1921</v>
      </c>
      <c r="V353" s="216" t="s">
        <v>762</v>
      </c>
      <c r="W353">
        <v>2300</v>
      </c>
      <c r="X353" s="216" t="s">
        <v>763</v>
      </c>
      <c r="Y353" s="216" t="s">
        <v>261</v>
      </c>
      <c r="Z353" t="s">
        <v>1429</v>
      </c>
      <c r="AB353" s="216" t="s">
        <v>352</v>
      </c>
      <c r="AC353" t="s">
        <v>352</v>
      </c>
      <c r="AD353" s="216" t="s">
        <v>398</v>
      </c>
      <c r="AE353" s="216" t="s">
        <v>261</v>
      </c>
      <c r="AF353" t="s">
        <v>1922</v>
      </c>
      <c r="AG353" t="s">
        <v>249</v>
      </c>
      <c r="AH353">
        <v>1</v>
      </c>
      <c r="AI353" s="216" t="s">
        <v>250</v>
      </c>
      <c r="AJ353" s="216" t="s">
        <v>248</v>
      </c>
      <c r="AK353" t="s">
        <v>1918</v>
      </c>
      <c r="AL353" s="216" t="s">
        <v>203</v>
      </c>
      <c r="AM353" t="s">
        <v>1780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513</v>
      </c>
      <c r="AU353" t="s">
        <v>1433</v>
      </c>
      <c r="AV353" t="s">
        <v>1434</v>
      </c>
      <c r="AX353">
        <v>1</v>
      </c>
      <c r="AY353" s="216" t="s">
        <v>89</v>
      </c>
      <c r="AZ353" s="216" t="s">
        <v>67</v>
      </c>
      <c r="BA353" s="216" t="s">
        <v>217</v>
      </c>
      <c r="BB353" t="s">
        <v>1923</v>
      </c>
      <c r="BC353">
        <v>19.399999999999999</v>
      </c>
      <c r="BD353">
        <v>0</v>
      </c>
      <c r="BE353">
        <v>1</v>
      </c>
    </row>
    <row r="354" spans="1:57" x14ac:dyDescent="0.3">
      <c r="A354" s="211">
        <v>46260</v>
      </c>
      <c r="B354" s="216" t="s">
        <v>142</v>
      </c>
      <c r="C354" s="216" t="s">
        <v>348</v>
      </c>
      <c r="D354" s="216" t="s">
        <v>45</v>
      </c>
      <c r="E354" s="216" t="s">
        <v>68</v>
      </c>
      <c r="F354" s="216" t="s">
        <v>310</v>
      </c>
      <c r="G354" s="216" t="s">
        <v>1176</v>
      </c>
      <c r="H354" s="216" t="s">
        <v>1916</v>
      </c>
      <c r="I354" s="216" t="s">
        <v>764</v>
      </c>
      <c r="J354">
        <v>6</v>
      </c>
      <c r="K354">
        <v>6</v>
      </c>
      <c r="L354" s="216" t="s">
        <v>1177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6"/>
      <c r="S354" s="216" t="s">
        <v>762</v>
      </c>
      <c r="T354" s="216"/>
      <c r="U354" s="216" t="s">
        <v>1924</v>
      </c>
      <c r="V354" s="216" t="s">
        <v>762</v>
      </c>
      <c r="W354">
        <v>2300</v>
      </c>
      <c r="X354" s="216" t="s">
        <v>763</v>
      </c>
      <c r="Y354" s="216" t="s">
        <v>261</v>
      </c>
      <c r="Z354" t="s">
        <v>1429</v>
      </c>
      <c r="AB354" s="216" t="s">
        <v>352</v>
      </c>
      <c r="AC354" t="s">
        <v>352</v>
      </c>
      <c r="AD354" s="216" t="s">
        <v>398</v>
      </c>
      <c r="AE354" s="216" t="s">
        <v>261</v>
      </c>
      <c r="AF354" t="s">
        <v>1925</v>
      </c>
      <c r="AG354" t="s">
        <v>249</v>
      </c>
      <c r="AH354">
        <v>1</v>
      </c>
      <c r="AI354" s="216" t="s">
        <v>250</v>
      </c>
      <c r="AJ354" s="216" t="s">
        <v>248</v>
      </c>
      <c r="AK354" t="s">
        <v>1918</v>
      </c>
      <c r="AL354" s="216" t="s">
        <v>203</v>
      </c>
      <c r="AM354" t="s">
        <v>1780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513</v>
      </c>
      <c r="AU354" t="s">
        <v>1433</v>
      </c>
      <c r="AV354" t="s">
        <v>1434</v>
      </c>
      <c r="AX354">
        <v>1</v>
      </c>
      <c r="AY354" s="216" t="s">
        <v>89</v>
      </c>
      <c r="AZ354" s="216" t="s">
        <v>67</v>
      </c>
      <c r="BA354" s="216" t="s">
        <v>217</v>
      </c>
      <c r="BB354" t="s">
        <v>1923</v>
      </c>
      <c r="BC354">
        <v>19.399999999999999</v>
      </c>
    </row>
    <row r="355" spans="1:57" x14ac:dyDescent="0.3">
      <c r="A355" s="211">
        <v>46260</v>
      </c>
      <c r="B355" s="216" t="s">
        <v>142</v>
      </c>
      <c r="C355" s="216" t="s">
        <v>348</v>
      </c>
      <c r="D355" s="216" t="s">
        <v>57</v>
      </c>
      <c r="E355" s="216" t="s">
        <v>117</v>
      </c>
      <c r="F355" s="216" t="s">
        <v>310</v>
      </c>
      <c r="G355" s="216" t="s">
        <v>1178</v>
      </c>
      <c r="H355" s="216" t="s">
        <v>1590</v>
      </c>
      <c r="I355" s="216" t="s">
        <v>404</v>
      </c>
      <c r="J355">
        <v>1</v>
      </c>
      <c r="K355">
        <v>1</v>
      </c>
      <c r="L355" s="216" t="s">
        <v>1179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6"/>
      <c r="S355" s="216" t="s">
        <v>762</v>
      </c>
      <c r="T355" s="216"/>
      <c r="U355" s="216"/>
      <c r="V355" s="216" t="s">
        <v>762</v>
      </c>
      <c r="W355">
        <v>2300</v>
      </c>
      <c r="X355" s="216" t="s">
        <v>763</v>
      </c>
      <c r="Y355" s="216" t="s">
        <v>261</v>
      </c>
      <c r="Z355" t="s">
        <v>1578</v>
      </c>
      <c r="AB355" s="216" t="s">
        <v>352</v>
      </c>
      <c r="AC355" t="s">
        <v>7</v>
      </c>
      <c r="AD355" s="216" t="s">
        <v>7</v>
      </c>
      <c r="AE355" s="216" t="s">
        <v>7</v>
      </c>
      <c r="AF355" t="s">
        <v>1926</v>
      </c>
      <c r="AG355" t="s">
        <v>249</v>
      </c>
      <c r="AH355">
        <v>2</v>
      </c>
      <c r="AI355" s="216" t="s">
        <v>250</v>
      </c>
      <c r="AJ355" s="216" t="s">
        <v>251</v>
      </c>
      <c r="AK355" t="s">
        <v>1918</v>
      </c>
      <c r="AL355" s="216" t="s">
        <v>203</v>
      </c>
      <c r="AM355" t="s">
        <v>1869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514</v>
      </c>
      <c r="AU355" t="s">
        <v>1433</v>
      </c>
      <c r="AV355" t="s">
        <v>1610</v>
      </c>
      <c r="AX355">
        <v>1</v>
      </c>
      <c r="AY355" s="216" t="s">
        <v>126</v>
      </c>
      <c r="AZ355" s="216" t="s">
        <v>127</v>
      </c>
      <c r="BA355" s="216" t="s">
        <v>233</v>
      </c>
      <c r="BB355" t="s">
        <v>1919</v>
      </c>
      <c r="BE355">
        <v>1</v>
      </c>
    </row>
    <row r="356" spans="1:57" x14ac:dyDescent="0.3">
      <c r="A356" s="211">
        <v>46260</v>
      </c>
      <c r="B356" s="216" t="s">
        <v>142</v>
      </c>
      <c r="C356" s="216" t="s">
        <v>348</v>
      </c>
      <c r="D356" s="216" t="s">
        <v>279</v>
      </c>
      <c r="E356" s="216" t="s">
        <v>192</v>
      </c>
      <c r="F356" s="216" t="s">
        <v>310</v>
      </c>
      <c r="G356" s="216" t="s">
        <v>1178</v>
      </c>
      <c r="H356" s="216" t="s">
        <v>1590</v>
      </c>
      <c r="I356" s="216" t="s">
        <v>404</v>
      </c>
      <c r="J356">
        <v>578</v>
      </c>
      <c r="K356">
        <v>578</v>
      </c>
      <c r="L356" s="216" t="s">
        <v>1179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6"/>
      <c r="S356" s="216" t="s">
        <v>762</v>
      </c>
      <c r="T356" s="216"/>
      <c r="U356" s="216"/>
      <c r="V356" s="216" t="s">
        <v>762</v>
      </c>
      <c r="W356">
        <v>2300</v>
      </c>
      <c r="X356" s="216" t="s">
        <v>763</v>
      </c>
      <c r="Y356" s="216" t="s">
        <v>261</v>
      </c>
      <c r="Z356" t="s">
        <v>1578</v>
      </c>
      <c r="AB356" s="216" t="s">
        <v>352</v>
      </c>
      <c r="AC356" t="s">
        <v>7</v>
      </c>
      <c r="AD356" s="216" t="s">
        <v>7</v>
      </c>
      <c r="AE356" s="216" t="s">
        <v>7</v>
      </c>
      <c r="AF356" t="s">
        <v>1927</v>
      </c>
      <c r="AG356" t="s">
        <v>249</v>
      </c>
      <c r="AH356">
        <v>2</v>
      </c>
      <c r="AI356" s="216" t="s">
        <v>250</v>
      </c>
      <c r="AJ356" s="216" t="s">
        <v>248</v>
      </c>
      <c r="AK356" t="s">
        <v>1918</v>
      </c>
      <c r="AL356" s="216" t="s">
        <v>203</v>
      </c>
      <c r="AM356" t="s">
        <v>1871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513</v>
      </c>
      <c r="AU356" t="s">
        <v>1433</v>
      </c>
      <c r="AV356" t="s">
        <v>1596</v>
      </c>
      <c r="AW356">
        <v>1</v>
      </c>
      <c r="AX356">
        <v>578</v>
      </c>
      <c r="AY356" s="216" t="s">
        <v>125</v>
      </c>
      <c r="AZ356" s="216" t="s">
        <v>122</v>
      </c>
      <c r="BA356" s="216" t="s">
        <v>232</v>
      </c>
      <c r="BB356" t="s">
        <v>1919</v>
      </c>
      <c r="BE356">
        <v>57.8</v>
      </c>
    </row>
    <row r="357" spans="1:57" x14ac:dyDescent="0.3">
      <c r="A357" s="211">
        <v>46260</v>
      </c>
      <c r="B357" s="216" t="s">
        <v>142</v>
      </c>
      <c r="C357" s="216" t="s">
        <v>348</v>
      </c>
      <c r="D357" s="216" t="s">
        <v>285</v>
      </c>
      <c r="E357" s="216" t="s">
        <v>95</v>
      </c>
      <c r="F357" s="216" t="s">
        <v>310</v>
      </c>
      <c r="G357" s="216" t="s">
        <v>1178</v>
      </c>
      <c r="H357" s="216" t="s">
        <v>1590</v>
      </c>
      <c r="I357" s="216" t="s">
        <v>404</v>
      </c>
      <c r="J357">
        <v>1</v>
      </c>
      <c r="K357">
        <v>1</v>
      </c>
      <c r="L357" s="216" t="s">
        <v>1179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6"/>
      <c r="S357" s="216" t="s">
        <v>762</v>
      </c>
      <c r="T357" s="216"/>
      <c r="U357" s="216"/>
      <c r="V357" s="216" t="s">
        <v>762</v>
      </c>
      <c r="W357">
        <v>2300</v>
      </c>
      <c r="X357" s="216" t="s">
        <v>763</v>
      </c>
      <c r="Y357" s="216" t="s">
        <v>261</v>
      </c>
      <c r="Z357" t="s">
        <v>1578</v>
      </c>
      <c r="AB357" s="216" t="s">
        <v>352</v>
      </c>
      <c r="AC357" t="s">
        <v>7</v>
      </c>
      <c r="AD357" s="216" t="s">
        <v>7</v>
      </c>
      <c r="AE357" s="216" t="s">
        <v>7</v>
      </c>
      <c r="AF357" t="s">
        <v>1928</v>
      </c>
      <c r="AG357" t="s">
        <v>249</v>
      </c>
      <c r="AH357">
        <v>1</v>
      </c>
      <c r="AI357" s="216" t="s">
        <v>250</v>
      </c>
      <c r="AJ357" s="216" t="s">
        <v>248</v>
      </c>
      <c r="AK357" t="s">
        <v>1918</v>
      </c>
      <c r="AL357" s="216" t="s">
        <v>203</v>
      </c>
      <c r="AM357" t="s">
        <v>1872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513</v>
      </c>
      <c r="AU357" t="s">
        <v>1433</v>
      </c>
      <c r="AV357" t="s">
        <v>1593</v>
      </c>
      <c r="AX357">
        <v>1</v>
      </c>
      <c r="AY357" s="216" t="s">
        <v>103</v>
      </c>
      <c r="AZ357" s="216" t="s">
        <v>96</v>
      </c>
      <c r="BA357" s="216" t="s">
        <v>220</v>
      </c>
      <c r="BB357" t="s">
        <v>1919</v>
      </c>
      <c r="BE357">
        <v>1</v>
      </c>
    </row>
    <row r="358" spans="1:57" x14ac:dyDescent="0.3">
      <c r="A358" s="211">
        <v>46260</v>
      </c>
      <c r="B358" s="216" t="s">
        <v>142</v>
      </c>
      <c r="C358" s="216" t="s">
        <v>348</v>
      </c>
      <c r="D358" s="216" t="s">
        <v>285</v>
      </c>
      <c r="E358" s="216" t="s">
        <v>95</v>
      </c>
      <c r="F358" s="216" t="s">
        <v>310</v>
      </c>
      <c r="G358" s="216" t="s">
        <v>1180</v>
      </c>
      <c r="H358" s="216" t="s">
        <v>1590</v>
      </c>
      <c r="I358" s="216" t="s">
        <v>404</v>
      </c>
      <c r="J358">
        <v>1</v>
      </c>
      <c r="K358">
        <v>1</v>
      </c>
      <c r="L358" s="216" t="s">
        <v>1182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6"/>
      <c r="S358" s="216" t="s">
        <v>762</v>
      </c>
      <c r="T358" s="216"/>
      <c r="U358" s="216" t="s">
        <v>1929</v>
      </c>
      <c r="V358" s="216" t="s">
        <v>762</v>
      </c>
      <c r="W358">
        <v>2300</v>
      </c>
      <c r="X358" s="216" t="s">
        <v>763</v>
      </c>
      <c r="Y358" s="216" t="s">
        <v>261</v>
      </c>
      <c r="Z358" t="s">
        <v>1578</v>
      </c>
      <c r="AB358" s="216" t="s">
        <v>352</v>
      </c>
      <c r="AC358" t="s">
        <v>7</v>
      </c>
      <c r="AD358" s="216" t="s">
        <v>7</v>
      </c>
      <c r="AE358" s="216" t="s">
        <v>7</v>
      </c>
      <c r="AF358" t="s">
        <v>2309</v>
      </c>
      <c r="AG358" t="s">
        <v>249</v>
      </c>
      <c r="AH358">
        <v>1</v>
      </c>
      <c r="AI358" s="216" t="s">
        <v>250</v>
      </c>
      <c r="AJ358" s="216" t="s">
        <v>248</v>
      </c>
      <c r="AK358" t="s">
        <v>1918</v>
      </c>
      <c r="AL358" s="216" t="s">
        <v>203</v>
      </c>
      <c r="AM358" t="s">
        <v>1872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513</v>
      </c>
      <c r="AU358" t="s">
        <v>1433</v>
      </c>
      <c r="AV358" t="s">
        <v>1593</v>
      </c>
      <c r="AX358">
        <v>1</v>
      </c>
      <c r="AY358" s="216" t="s">
        <v>103</v>
      </c>
      <c r="AZ358" s="216" t="s">
        <v>96</v>
      </c>
      <c r="BA358" s="216" t="s">
        <v>220</v>
      </c>
      <c r="BB358" t="s">
        <v>1919</v>
      </c>
      <c r="BE358">
        <v>1</v>
      </c>
    </row>
    <row r="359" spans="1:57" x14ac:dyDescent="0.3">
      <c r="A359" s="211">
        <v>46260</v>
      </c>
      <c r="B359" s="216" t="s">
        <v>142</v>
      </c>
      <c r="C359" s="216" t="s">
        <v>348</v>
      </c>
      <c r="D359" s="216" t="s">
        <v>57</v>
      </c>
      <c r="E359" s="216" t="s">
        <v>117</v>
      </c>
      <c r="F359" s="216" t="s">
        <v>310</v>
      </c>
      <c r="G359" s="216" t="s">
        <v>1180</v>
      </c>
      <c r="H359" s="216" t="s">
        <v>1590</v>
      </c>
      <c r="I359" s="216" t="s">
        <v>404</v>
      </c>
      <c r="J359">
        <v>1</v>
      </c>
      <c r="K359">
        <v>1</v>
      </c>
      <c r="L359" s="216" t="s">
        <v>1182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6"/>
      <c r="S359" s="216" t="s">
        <v>762</v>
      </c>
      <c r="T359" s="216"/>
      <c r="U359" s="216" t="s">
        <v>1929</v>
      </c>
      <c r="V359" s="216" t="s">
        <v>762</v>
      </c>
      <c r="W359">
        <v>2300</v>
      </c>
      <c r="X359" s="216" t="s">
        <v>763</v>
      </c>
      <c r="Y359" s="216" t="s">
        <v>261</v>
      </c>
      <c r="Z359" t="s">
        <v>1578</v>
      </c>
      <c r="AB359" s="216" t="s">
        <v>352</v>
      </c>
      <c r="AC359" t="s">
        <v>7</v>
      </c>
      <c r="AD359" s="216" t="s">
        <v>7</v>
      </c>
      <c r="AE359" s="216" t="s">
        <v>7</v>
      </c>
      <c r="AF359" t="s">
        <v>1930</v>
      </c>
      <c r="AG359" t="s">
        <v>249</v>
      </c>
      <c r="AH359">
        <v>2</v>
      </c>
      <c r="AI359" s="216" t="s">
        <v>250</v>
      </c>
      <c r="AJ359" s="216" t="s">
        <v>251</v>
      </c>
      <c r="AK359" t="s">
        <v>1918</v>
      </c>
      <c r="AL359" s="216" t="s">
        <v>203</v>
      </c>
      <c r="AM359" t="s">
        <v>1869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514</v>
      </c>
      <c r="AU359" t="s">
        <v>1433</v>
      </c>
      <c r="AV359" t="s">
        <v>1610</v>
      </c>
      <c r="AX359">
        <v>1</v>
      </c>
      <c r="AY359" s="216" t="s">
        <v>126</v>
      </c>
      <c r="AZ359" s="216" t="s">
        <v>127</v>
      </c>
      <c r="BA359" s="216" t="s">
        <v>233</v>
      </c>
      <c r="BB359" t="s">
        <v>1919</v>
      </c>
      <c r="BE359">
        <v>1</v>
      </c>
    </row>
    <row r="360" spans="1:57" x14ac:dyDescent="0.3">
      <c r="A360" s="211">
        <v>46260</v>
      </c>
      <c r="B360" s="216" t="s">
        <v>142</v>
      </c>
      <c r="C360" s="216" t="s">
        <v>348</v>
      </c>
      <c r="D360" s="216" t="s">
        <v>279</v>
      </c>
      <c r="E360" s="216" t="s">
        <v>192</v>
      </c>
      <c r="F360" s="216" t="s">
        <v>310</v>
      </c>
      <c r="G360" s="216" t="s">
        <v>1180</v>
      </c>
      <c r="H360" s="216" t="s">
        <v>1590</v>
      </c>
      <c r="I360" s="216" t="s">
        <v>404</v>
      </c>
      <c r="J360">
        <v>153</v>
      </c>
      <c r="K360">
        <v>153</v>
      </c>
      <c r="L360" s="216" t="s">
        <v>1182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6"/>
      <c r="S360" s="216" t="s">
        <v>762</v>
      </c>
      <c r="T360" s="216"/>
      <c r="U360" s="216" t="s">
        <v>1929</v>
      </c>
      <c r="V360" s="216" t="s">
        <v>762</v>
      </c>
      <c r="W360">
        <v>2300</v>
      </c>
      <c r="X360" s="216" t="s">
        <v>763</v>
      </c>
      <c r="Y360" s="216" t="s">
        <v>261</v>
      </c>
      <c r="Z360" t="s">
        <v>1578</v>
      </c>
      <c r="AB360" s="216" t="s">
        <v>352</v>
      </c>
      <c r="AC360" t="s">
        <v>7</v>
      </c>
      <c r="AD360" s="216" t="s">
        <v>7</v>
      </c>
      <c r="AE360" s="216" t="s">
        <v>7</v>
      </c>
      <c r="AF360" t="s">
        <v>1931</v>
      </c>
      <c r="AG360" t="s">
        <v>249</v>
      </c>
      <c r="AH360">
        <v>2</v>
      </c>
      <c r="AI360" s="216" t="s">
        <v>250</v>
      </c>
      <c r="AJ360" s="216" t="s">
        <v>248</v>
      </c>
      <c r="AK360" t="s">
        <v>1918</v>
      </c>
      <c r="AL360" s="216" t="s">
        <v>203</v>
      </c>
      <c r="AM360" t="s">
        <v>1871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514</v>
      </c>
      <c r="AU360" t="s">
        <v>1433</v>
      </c>
      <c r="AV360" t="s">
        <v>1596</v>
      </c>
      <c r="AW360">
        <v>1</v>
      </c>
      <c r="AX360">
        <v>153</v>
      </c>
      <c r="AY360" s="216" t="s">
        <v>125</v>
      </c>
      <c r="AZ360" s="216" t="s">
        <v>122</v>
      </c>
      <c r="BA360" s="216" t="s">
        <v>232</v>
      </c>
      <c r="BB360" t="s">
        <v>1919</v>
      </c>
      <c r="BE360">
        <v>15.3</v>
      </c>
    </row>
    <row r="361" spans="1:57" x14ac:dyDescent="0.3">
      <c r="A361" s="211">
        <v>46260</v>
      </c>
      <c r="B361" s="216" t="s">
        <v>142</v>
      </c>
      <c r="C361" s="216" t="s">
        <v>348</v>
      </c>
      <c r="D361" s="216" t="s">
        <v>279</v>
      </c>
      <c r="E361" s="216" t="s">
        <v>192</v>
      </c>
      <c r="F361" s="216" t="s">
        <v>310</v>
      </c>
      <c r="G361" s="216" t="s">
        <v>1183</v>
      </c>
      <c r="H361" s="216" t="s">
        <v>1590</v>
      </c>
      <c r="I361" s="216" t="s">
        <v>404</v>
      </c>
      <c r="J361">
        <v>398</v>
      </c>
      <c r="K361">
        <v>398</v>
      </c>
      <c r="L361" s="216" t="s">
        <v>1184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6"/>
      <c r="S361" s="216" t="s">
        <v>762</v>
      </c>
      <c r="T361" s="216"/>
      <c r="U361" s="216" t="s">
        <v>1932</v>
      </c>
      <c r="V361" s="216" t="s">
        <v>762</v>
      </c>
      <c r="W361">
        <v>2300</v>
      </c>
      <c r="X361" s="216" t="s">
        <v>763</v>
      </c>
      <c r="Y361" s="216" t="s">
        <v>261</v>
      </c>
      <c r="Z361" t="s">
        <v>1578</v>
      </c>
      <c r="AB361" s="216" t="s">
        <v>352</v>
      </c>
      <c r="AC361" t="s">
        <v>7</v>
      </c>
      <c r="AD361" s="216" t="s">
        <v>7</v>
      </c>
      <c r="AE361" s="216" t="s">
        <v>7</v>
      </c>
      <c r="AF361" t="s">
        <v>1933</v>
      </c>
      <c r="AG361" t="s">
        <v>249</v>
      </c>
      <c r="AH361">
        <v>2</v>
      </c>
      <c r="AI361" s="216" t="s">
        <v>250</v>
      </c>
      <c r="AJ361" s="216" t="s">
        <v>248</v>
      </c>
      <c r="AK361" t="s">
        <v>1918</v>
      </c>
      <c r="AL361" s="216" t="s">
        <v>203</v>
      </c>
      <c r="AM361" t="s">
        <v>1871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513</v>
      </c>
      <c r="AU361" t="s">
        <v>1433</v>
      </c>
      <c r="AV361" t="s">
        <v>1596</v>
      </c>
      <c r="AW361">
        <v>1</v>
      </c>
      <c r="AX361">
        <v>398</v>
      </c>
      <c r="AY361" s="216" t="s">
        <v>125</v>
      </c>
      <c r="AZ361" s="216" t="s">
        <v>122</v>
      </c>
      <c r="BA361" s="216" t="s">
        <v>232</v>
      </c>
      <c r="BB361" t="s">
        <v>1919</v>
      </c>
      <c r="BE361">
        <v>39.799999999999997</v>
      </c>
    </row>
    <row r="362" spans="1:57" x14ac:dyDescent="0.3">
      <c r="A362" s="211">
        <v>46260</v>
      </c>
      <c r="B362" s="216" t="s">
        <v>142</v>
      </c>
      <c r="C362" s="216" t="s">
        <v>348</v>
      </c>
      <c r="D362" s="216" t="s">
        <v>285</v>
      </c>
      <c r="E362" s="216" t="s">
        <v>95</v>
      </c>
      <c r="F362" s="216" t="s">
        <v>310</v>
      </c>
      <c r="G362" s="216" t="s">
        <v>1183</v>
      </c>
      <c r="H362" s="216" t="s">
        <v>1590</v>
      </c>
      <c r="I362" s="216" t="s">
        <v>404</v>
      </c>
      <c r="J362">
        <v>1</v>
      </c>
      <c r="K362">
        <v>1</v>
      </c>
      <c r="L362" s="216" t="s">
        <v>1184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6"/>
      <c r="S362" s="216" t="s">
        <v>762</v>
      </c>
      <c r="T362" s="216"/>
      <c r="U362" s="216" t="s">
        <v>1932</v>
      </c>
      <c r="V362" s="216" t="s">
        <v>762</v>
      </c>
      <c r="W362">
        <v>2300</v>
      </c>
      <c r="X362" s="216" t="s">
        <v>763</v>
      </c>
      <c r="Y362" s="216" t="s">
        <v>261</v>
      </c>
      <c r="Z362" t="s">
        <v>1578</v>
      </c>
      <c r="AB362" s="216" t="s">
        <v>352</v>
      </c>
      <c r="AC362" t="s">
        <v>7</v>
      </c>
      <c r="AD362" s="216" t="s">
        <v>7</v>
      </c>
      <c r="AE362" s="216" t="s">
        <v>7</v>
      </c>
      <c r="AF362" t="s">
        <v>2310</v>
      </c>
      <c r="AG362" t="s">
        <v>249</v>
      </c>
      <c r="AH362">
        <v>1</v>
      </c>
      <c r="AI362" s="216" t="s">
        <v>250</v>
      </c>
      <c r="AJ362" s="216" t="s">
        <v>248</v>
      </c>
      <c r="AK362" t="s">
        <v>1918</v>
      </c>
      <c r="AL362" s="216" t="s">
        <v>203</v>
      </c>
      <c r="AM362" t="s">
        <v>1872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513</v>
      </c>
      <c r="AU362" t="s">
        <v>1433</v>
      </c>
      <c r="AV362" t="s">
        <v>1593</v>
      </c>
      <c r="AX362">
        <v>1</v>
      </c>
      <c r="AY362" s="216" t="s">
        <v>103</v>
      </c>
      <c r="AZ362" s="216" t="s">
        <v>96</v>
      </c>
      <c r="BA362" s="216" t="s">
        <v>220</v>
      </c>
      <c r="BB362" t="s">
        <v>1919</v>
      </c>
      <c r="BE362">
        <v>1</v>
      </c>
    </row>
    <row r="363" spans="1:57" x14ac:dyDescent="0.3">
      <c r="A363" s="211">
        <v>46260</v>
      </c>
      <c r="B363" s="216" t="s">
        <v>142</v>
      </c>
      <c r="C363" s="216" t="s">
        <v>348</v>
      </c>
      <c r="D363" s="216" t="s">
        <v>57</v>
      </c>
      <c r="E363" s="216" t="s">
        <v>117</v>
      </c>
      <c r="F363" s="216" t="s">
        <v>310</v>
      </c>
      <c r="G363" s="216" t="s">
        <v>1183</v>
      </c>
      <c r="H363" s="216" t="s">
        <v>1590</v>
      </c>
      <c r="I363" s="216" t="s">
        <v>404</v>
      </c>
      <c r="J363">
        <v>1</v>
      </c>
      <c r="K363">
        <v>1</v>
      </c>
      <c r="L363" s="216" t="s">
        <v>1184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6"/>
      <c r="S363" s="216" t="s">
        <v>762</v>
      </c>
      <c r="T363" s="216"/>
      <c r="U363" s="216" t="s">
        <v>1932</v>
      </c>
      <c r="V363" s="216" t="s">
        <v>762</v>
      </c>
      <c r="W363">
        <v>2300</v>
      </c>
      <c r="X363" s="216" t="s">
        <v>763</v>
      </c>
      <c r="Y363" s="216" t="s">
        <v>261</v>
      </c>
      <c r="Z363" t="s">
        <v>1578</v>
      </c>
      <c r="AB363" s="216" t="s">
        <v>352</v>
      </c>
      <c r="AC363" t="s">
        <v>7</v>
      </c>
      <c r="AD363" s="216" t="s">
        <v>7</v>
      </c>
      <c r="AE363" s="216" t="s">
        <v>7</v>
      </c>
      <c r="AF363" t="s">
        <v>1934</v>
      </c>
      <c r="AG363" t="s">
        <v>249</v>
      </c>
      <c r="AH363">
        <v>2</v>
      </c>
      <c r="AI363" s="216" t="s">
        <v>250</v>
      </c>
      <c r="AJ363" s="216" t="s">
        <v>251</v>
      </c>
      <c r="AK363" t="s">
        <v>1918</v>
      </c>
      <c r="AL363" s="216" t="s">
        <v>203</v>
      </c>
      <c r="AM363" t="s">
        <v>1869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514</v>
      </c>
      <c r="AU363" t="s">
        <v>1433</v>
      </c>
      <c r="AV363" t="s">
        <v>1610</v>
      </c>
      <c r="AX363">
        <v>1</v>
      </c>
      <c r="AY363" s="216" t="s">
        <v>126</v>
      </c>
      <c r="AZ363" s="216" t="s">
        <v>127</v>
      </c>
      <c r="BA363" s="216" t="s">
        <v>233</v>
      </c>
      <c r="BB363" t="s">
        <v>1919</v>
      </c>
      <c r="BE363">
        <v>1</v>
      </c>
    </row>
    <row r="364" spans="1:57" x14ac:dyDescent="0.3">
      <c r="A364" s="211">
        <v>46260</v>
      </c>
      <c r="B364" s="216" t="s">
        <v>142</v>
      </c>
      <c r="C364" s="216" t="s">
        <v>348</v>
      </c>
      <c r="D364" s="216" t="s">
        <v>45</v>
      </c>
      <c r="E364" s="216" t="s">
        <v>68</v>
      </c>
      <c r="F364" s="216" t="s">
        <v>310</v>
      </c>
      <c r="G364" s="216" t="s">
        <v>1185</v>
      </c>
      <c r="H364" s="216" t="s">
        <v>1935</v>
      </c>
      <c r="I364" s="216" t="s">
        <v>405</v>
      </c>
      <c r="J364">
        <v>16</v>
      </c>
      <c r="K364">
        <v>16</v>
      </c>
      <c r="L364" s="216" t="s">
        <v>1186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6"/>
      <c r="S364" s="216" t="s">
        <v>367</v>
      </c>
      <c r="T364" s="216"/>
      <c r="U364" s="216" t="s">
        <v>1936</v>
      </c>
      <c r="V364" s="216" t="s">
        <v>367</v>
      </c>
      <c r="X364" s="216" t="s">
        <v>378</v>
      </c>
      <c r="Y364" s="216" t="s">
        <v>240</v>
      </c>
      <c r="Z364" t="s">
        <v>1429</v>
      </c>
      <c r="AB364" s="216" t="s">
        <v>350</v>
      </c>
      <c r="AC364" t="s">
        <v>350</v>
      </c>
      <c r="AD364" s="216" t="s">
        <v>356</v>
      </c>
      <c r="AE364" s="216" t="s">
        <v>240</v>
      </c>
      <c r="AF364" t="s">
        <v>1937</v>
      </c>
      <c r="AG364" t="s">
        <v>249</v>
      </c>
      <c r="AH364">
        <v>1</v>
      </c>
      <c r="AI364" s="216" t="s">
        <v>250</v>
      </c>
      <c r="AJ364" s="216" t="s">
        <v>248</v>
      </c>
      <c r="AK364" t="s">
        <v>1938</v>
      </c>
      <c r="AL364" s="216" t="s">
        <v>203</v>
      </c>
      <c r="AM364" t="s">
        <v>1780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514</v>
      </c>
      <c r="AU364" t="s">
        <v>1433</v>
      </c>
      <c r="AV364" t="s">
        <v>1434</v>
      </c>
      <c r="AX364">
        <v>1.6</v>
      </c>
      <c r="AY364" s="216" t="s">
        <v>89</v>
      </c>
      <c r="AZ364" s="216" t="s">
        <v>67</v>
      </c>
      <c r="BA364" s="216" t="s">
        <v>217</v>
      </c>
      <c r="BB364" t="s">
        <v>1939</v>
      </c>
      <c r="BC364">
        <v>148</v>
      </c>
      <c r="BD364">
        <v>48</v>
      </c>
      <c r="BE364">
        <v>1</v>
      </c>
    </row>
    <row r="365" spans="1:57" x14ac:dyDescent="0.3">
      <c r="A365" s="211">
        <v>46260</v>
      </c>
      <c r="B365" s="216" t="s">
        <v>142</v>
      </c>
      <c r="C365" s="216" t="s">
        <v>348</v>
      </c>
      <c r="D365" s="216" t="s">
        <v>51</v>
      </c>
      <c r="E365" s="216" t="s">
        <v>258</v>
      </c>
      <c r="F365" s="216" t="s">
        <v>310</v>
      </c>
      <c r="G365" s="216" t="s">
        <v>1187</v>
      </c>
      <c r="H365" s="216" t="s">
        <v>1935</v>
      </c>
      <c r="I365" s="216" t="s">
        <v>405</v>
      </c>
      <c r="J365">
        <v>25</v>
      </c>
      <c r="K365">
        <v>25</v>
      </c>
      <c r="L365" s="216" t="s">
        <v>1188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6"/>
      <c r="S365" s="216" t="s">
        <v>367</v>
      </c>
      <c r="T365" s="216"/>
      <c r="U365" s="216"/>
      <c r="V365" s="216" t="s">
        <v>367</v>
      </c>
      <c r="X365" s="216" t="s">
        <v>378</v>
      </c>
      <c r="Y365" s="216" t="s">
        <v>240</v>
      </c>
      <c r="Z365" t="s">
        <v>1578</v>
      </c>
      <c r="AB365" s="216" t="s">
        <v>350</v>
      </c>
      <c r="AC365" t="s">
        <v>7</v>
      </c>
      <c r="AD365" s="216" t="s">
        <v>7</v>
      </c>
      <c r="AE365" s="216" t="s">
        <v>7</v>
      </c>
      <c r="AF365" t="s">
        <v>1940</v>
      </c>
      <c r="AG365" t="s">
        <v>249</v>
      </c>
      <c r="AH365">
        <v>1</v>
      </c>
      <c r="AI365" s="216" t="s">
        <v>250</v>
      </c>
      <c r="AJ365" s="216" t="s">
        <v>248</v>
      </c>
      <c r="AK365" t="s">
        <v>1938</v>
      </c>
      <c r="AL365" s="216" t="s">
        <v>203</v>
      </c>
      <c r="AM365" t="s">
        <v>1776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514</v>
      </c>
      <c r="AU365" t="s">
        <v>1433</v>
      </c>
      <c r="AV365" t="s">
        <v>1581</v>
      </c>
      <c r="AY365" s="216" t="s">
        <v>7</v>
      </c>
      <c r="AZ365" s="216" t="s">
        <v>238</v>
      </c>
      <c r="BA365" s="216" t="s">
        <v>7</v>
      </c>
      <c r="BB365" t="s">
        <v>1941</v>
      </c>
      <c r="BE365">
        <v>0</v>
      </c>
    </row>
    <row r="366" spans="1:57" x14ac:dyDescent="0.3">
      <c r="A366" s="211">
        <v>46260</v>
      </c>
      <c r="B366" s="216" t="s">
        <v>142</v>
      </c>
      <c r="C366" s="216" t="s">
        <v>348</v>
      </c>
      <c r="D366" s="216" t="s">
        <v>51</v>
      </c>
      <c r="E366" s="216" t="s">
        <v>258</v>
      </c>
      <c r="F366" s="216" t="s">
        <v>310</v>
      </c>
      <c r="G366" s="216" t="s">
        <v>1189</v>
      </c>
      <c r="H366" s="216" t="s">
        <v>1935</v>
      </c>
      <c r="I366" s="216" t="s">
        <v>405</v>
      </c>
      <c r="J366">
        <v>40</v>
      </c>
      <c r="K366">
        <v>40</v>
      </c>
      <c r="L366" s="216" t="s">
        <v>1188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6"/>
      <c r="S366" s="216" t="s">
        <v>367</v>
      </c>
      <c r="T366" s="216" t="s">
        <v>1584</v>
      </c>
      <c r="U366" s="216"/>
      <c r="V366" s="216" t="s">
        <v>367</v>
      </c>
      <c r="X366" s="216" t="s">
        <v>378</v>
      </c>
      <c r="Y366" s="216" t="s">
        <v>240</v>
      </c>
      <c r="Z366" t="s">
        <v>1578</v>
      </c>
      <c r="AB366" s="216" t="s">
        <v>350</v>
      </c>
      <c r="AC366" t="s">
        <v>7</v>
      </c>
      <c r="AD366" s="216" t="s">
        <v>7</v>
      </c>
      <c r="AE366" s="216" t="s">
        <v>7</v>
      </c>
      <c r="AF366" t="s">
        <v>1942</v>
      </c>
      <c r="AG366" t="s">
        <v>249</v>
      </c>
      <c r="AH366">
        <v>1</v>
      </c>
      <c r="AI366" s="216" t="s">
        <v>250</v>
      </c>
      <c r="AJ366" s="216" t="s">
        <v>248</v>
      </c>
      <c r="AK366" t="s">
        <v>1938</v>
      </c>
      <c r="AL366" s="216" t="s">
        <v>203</v>
      </c>
      <c r="AM366" t="s">
        <v>1776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514</v>
      </c>
      <c r="AU366" t="s">
        <v>1433</v>
      </c>
      <c r="AV366" t="s">
        <v>1581</v>
      </c>
      <c r="AY366" s="216" t="s">
        <v>7</v>
      </c>
      <c r="AZ366" s="216" t="s">
        <v>238</v>
      </c>
      <c r="BA366" s="216" t="s">
        <v>7</v>
      </c>
      <c r="BB366" t="s">
        <v>1941</v>
      </c>
    </row>
    <row r="367" spans="1:57" x14ac:dyDescent="0.3">
      <c r="A367" s="211">
        <v>46260</v>
      </c>
      <c r="B367" s="216" t="s">
        <v>142</v>
      </c>
      <c r="C367" s="216" t="s">
        <v>348</v>
      </c>
      <c r="D367" s="216" t="s">
        <v>51</v>
      </c>
      <c r="E367" s="216" t="s">
        <v>258</v>
      </c>
      <c r="F367" s="216" t="s">
        <v>310</v>
      </c>
      <c r="G367" s="216" t="s">
        <v>1190</v>
      </c>
      <c r="H367" s="216" t="s">
        <v>1935</v>
      </c>
      <c r="I367" s="216" t="s">
        <v>405</v>
      </c>
      <c r="J367">
        <v>40</v>
      </c>
      <c r="K367">
        <v>40</v>
      </c>
      <c r="L367" s="216" t="s">
        <v>1188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6"/>
      <c r="S367" s="216" t="s">
        <v>367</v>
      </c>
      <c r="T367" s="216"/>
      <c r="U367" s="216"/>
      <c r="V367" s="216" t="s">
        <v>367</v>
      </c>
      <c r="X367" s="216" t="s">
        <v>378</v>
      </c>
      <c r="Y367" s="216" t="s">
        <v>240</v>
      </c>
      <c r="Z367" t="s">
        <v>1578</v>
      </c>
      <c r="AB367" s="216" t="s">
        <v>350</v>
      </c>
      <c r="AC367" t="s">
        <v>7</v>
      </c>
      <c r="AD367" s="216" t="s">
        <v>7</v>
      </c>
      <c r="AE367" s="216" t="s">
        <v>7</v>
      </c>
      <c r="AF367" t="s">
        <v>1943</v>
      </c>
      <c r="AG367" t="s">
        <v>249</v>
      </c>
      <c r="AH367">
        <v>1</v>
      </c>
      <c r="AI367" s="216" t="s">
        <v>250</v>
      </c>
      <c r="AJ367" s="216" t="s">
        <v>248</v>
      </c>
      <c r="AK367" t="s">
        <v>1938</v>
      </c>
      <c r="AL367" s="216" t="s">
        <v>203</v>
      </c>
      <c r="AM367" t="s">
        <v>1776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514</v>
      </c>
      <c r="AU367" t="s">
        <v>1433</v>
      </c>
      <c r="AV367" t="s">
        <v>1581</v>
      </c>
      <c r="AY367" s="216" t="s">
        <v>7</v>
      </c>
      <c r="AZ367" s="216" t="s">
        <v>238</v>
      </c>
      <c r="BA367" s="216" t="s">
        <v>7</v>
      </c>
      <c r="BB367" t="s">
        <v>1941</v>
      </c>
    </row>
    <row r="368" spans="1:57" x14ac:dyDescent="0.3">
      <c r="A368" s="211">
        <v>46260</v>
      </c>
      <c r="B368" s="216" t="s">
        <v>142</v>
      </c>
      <c r="C368" s="216" t="s">
        <v>348</v>
      </c>
      <c r="D368" s="216" t="s">
        <v>45</v>
      </c>
      <c r="E368" s="216" t="s">
        <v>68</v>
      </c>
      <c r="F368" s="216" t="s">
        <v>310</v>
      </c>
      <c r="G368" s="216" t="s">
        <v>1191</v>
      </c>
      <c r="H368" s="216" t="s">
        <v>1935</v>
      </c>
      <c r="I368" s="216" t="s">
        <v>405</v>
      </c>
      <c r="J368">
        <v>16</v>
      </c>
      <c r="K368">
        <v>16</v>
      </c>
      <c r="L368" s="216" t="s">
        <v>1192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6"/>
      <c r="S368" s="216" t="s">
        <v>367</v>
      </c>
      <c r="T368" s="216"/>
      <c r="U368" s="216" t="s">
        <v>1944</v>
      </c>
      <c r="V368" s="216" t="s">
        <v>367</v>
      </c>
      <c r="X368" s="216" t="s">
        <v>378</v>
      </c>
      <c r="Y368" s="216" t="s">
        <v>240</v>
      </c>
      <c r="Z368" t="s">
        <v>1429</v>
      </c>
      <c r="AB368" s="216" t="s">
        <v>350</v>
      </c>
      <c r="AC368" t="s">
        <v>350</v>
      </c>
      <c r="AD368" s="216" t="s">
        <v>356</v>
      </c>
      <c r="AE368" s="216" t="s">
        <v>240</v>
      </c>
      <c r="AF368" t="s">
        <v>1945</v>
      </c>
      <c r="AG368" t="s">
        <v>249</v>
      </c>
      <c r="AH368">
        <v>1</v>
      </c>
      <c r="AI368" s="216" t="s">
        <v>250</v>
      </c>
      <c r="AJ368" s="216" t="s">
        <v>248</v>
      </c>
      <c r="AK368" t="s">
        <v>1938</v>
      </c>
      <c r="AL368" s="216" t="s">
        <v>203</v>
      </c>
      <c r="AM368" t="s">
        <v>1780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513</v>
      </c>
      <c r="AU368" t="s">
        <v>1433</v>
      </c>
      <c r="AV368" t="s">
        <v>1434</v>
      </c>
      <c r="AX368">
        <v>1.6</v>
      </c>
      <c r="AY368" s="216" t="s">
        <v>89</v>
      </c>
      <c r="AZ368" s="216" t="s">
        <v>67</v>
      </c>
      <c r="BA368" s="216" t="s">
        <v>217</v>
      </c>
      <c r="BB368" t="s">
        <v>1939</v>
      </c>
      <c r="BC368">
        <v>148</v>
      </c>
      <c r="BD368">
        <v>48</v>
      </c>
      <c r="BE368">
        <v>1</v>
      </c>
    </row>
    <row r="369" spans="1:57" x14ac:dyDescent="0.3">
      <c r="A369" s="211">
        <v>46260</v>
      </c>
      <c r="B369" s="216" t="s">
        <v>142</v>
      </c>
      <c r="C369" s="216" t="s">
        <v>348</v>
      </c>
      <c r="D369" s="216" t="s">
        <v>48</v>
      </c>
      <c r="E369" s="216" t="s">
        <v>68</v>
      </c>
      <c r="F369" s="216" t="s">
        <v>310</v>
      </c>
      <c r="G369" s="216" t="s">
        <v>1193</v>
      </c>
      <c r="H369" s="216" t="s">
        <v>1935</v>
      </c>
      <c r="I369" s="216" t="s">
        <v>405</v>
      </c>
      <c r="J369">
        <v>1</v>
      </c>
      <c r="K369">
        <v>1</v>
      </c>
      <c r="L369" s="216" t="s">
        <v>1194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6"/>
      <c r="S369" s="216" t="s">
        <v>367</v>
      </c>
      <c r="T369" s="216"/>
      <c r="U369" s="216"/>
      <c r="V369" s="216" t="s">
        <v>367</v>
      </c>
      <c r="X369" s="216" t="s">
        <v>378</v>
      </c>
      <c r="Y369" s="216" t="s">
        <v>240</v>
      </c>
      <c r="Z369" t="s">
        <v>1429</v>
      </c>
      <c r="AB369" s="216" t="s">
        <v>350</v>
      </c>
      <c r="AC369" t="s">
        <v>350</v>
      </c>
      <c r="AD369" s="216" t="s">
        <v>356</v>
      </c>
      <c r="AE369" s="216" t="s">
        <v>240</v>
      </c>
      <c r="AF369" t="s">
        <v>1946</v>
      </c>
      <c r="AG369" t="s">
        <v>249</v>
      </c>
      <c r="AH369">
        <v>1</v>
      </c>
      <c r="AI369" s="216" t="s">
        <v>250</v>
      </c>
      <c r="AJ369" s="216" t="s">
        <v>248</v>
      </c>
      <c r="AK369" t="s">
        <v>1938</v>
      </c>
      <c r="AL369" s="216" t="s">
        <v>203</v>
      </c>
      <c r="AM369" t="s">
        <v>1898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514</v>
      </c>
      <c r="AU369" t="s">
        <v>1433</v>
      </c>
      <c r="AV369" t="s">
        <v>1461</v>
      </c>
      <c r="AX369">
        <v>1</v>
      </c>
      <c r="AY369" s="216" t="s">
        <v>89</v>
      </c>
      <c r="AZ369" s="216" t="s">
        <v>90</v>
      </c>
      <c r="BA369" s="216" t="s">
        <v>217</v>
      </c>
      <c r="BB369" t="s">
        <v>1939</v>
      </c>
      <c r="BC369">
        <v>148</v>
      </c>
      <c r="BD369">
        <v>48</v>
      </c>
      <c r="BE369">
        <v>1</v>
      </c>
    </row>
    <row r="370" spans="1:57" x14ac:dyDescent="0.3">
      <c r="A370" s="211">
        <v>46260</v>
      </c>
      <c r="B370" s="216" t="s">
        <v>142</v>
      </c>
      <c r="C370" s="216" t="s">
        <v>348</v>
      </c>
      <c r="D370" s="216" t="s">
        <v>48</v>
      </c>
      <c r="E370" s="216" t="s">
        <v>68</v>
      </c>
      <c r="F370" s="216" t="s">
        <v>310</v>
      </c>
      <c r="G370" s="216" t="s">
        <v>1195</v>
      </c>
      <c r="H370" s="216" t="s">
        <v>1935</v>
      </c>
      <c r="I370" s="216" t="s">
        <v>405</v>
      </c>
      <c r="J370">
        <v>2</v>
      </c>
      <c r="K370">
        <v>2</v>
      </c>
      <c r="L370" s="216" t="s">
        <v>1196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6"/>
      <c r="S370" s="216" t="s">
        <v>367</v>
      </c>
      <c r="T370" s="216" t="s">
        <v>1478</v>
      </c>
      <c r="U370" s="216"/>
      <c r="V370" s="216" t="s">
        <v>367</v>
      </c>
      <c r="X370" s="216" t="s">
        <v>378</v>
      </c>
      <c r="Y370" s="216" t="s">
        <v>240</v>
      </c>
      <c r="Z370" t="s">
        <v>1429</v>
      </c>
      <c r="AB370" s="216" t="s">
        <v>350</v>
      </c>
      <c r="AC370" t="s">
        <v>350</v>
      </c>
      <c r="AD370" s="216" t="s">
        <v>356</v>
      </c>
      <c r="AE370" s="216" t="s">
        <v>240</v>
      </c>
      <c r="AF370" t="s">
        <v>1947</v>
      </c>
      <c r="AG370" t="s">
        <v>249</v>
      </c>
      <c r="AH370">
        <v>1</v>
      </c>
      <c r="AI370" s="216" t="s">
        <v>250</v>
      </c>
      <c r="AJ370" s="216" t="s">
        <v>248</v>
      </c>
      <c r="AK370" t="s">
        <v>1938</v>
      </c>
      <c r="AL370" s="216" t="s">
        <v>203</v>
      </c>
      <c r="AM370" t="s">
        <v>1898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514</v>
      </c>
      <c r="AU370" t="s">
        <v>1433</v>
      </c>
      <c r="AV370" t="s">
        <v>1461</v>
      </c>
      <c r="AX370">
        <v>1</v>
      </c>
      <c r="AY370" s="216" t="s">
        <v>89</v>
      </c>
      <c r="AZ370" s="216" t="s">
        <v>90</v>
      </c>
      <c r="BA370" s="216" t="s">
        <v>217</v>
      </c>
      <c r="BB370" t="s">
        <v>1939</v>
      </c>
      <c r="BC370">
        <v>148</v>
      </c>
      <c r="BD370">
        <v>48</v>
      </c>
      <c r="BE370">
        <v>1</v>
      </c>
    </row>
    <row r="371" spans="1:57" x14ac:dyDescent="0.3">
      <c r="A371" s="211">
        <v>46260</v>
      </c>
      <c r="B371" s="216" t="s">
        <v>142</v>
      </c>
      <c r="C371" s="216" t="s">
        <v>348</v>
      </c>
      <c r="D371" s="216" t="s">
        <v>43</v>
      </c>
      <c r="E371" s="216" t="s">
        <v>105</v>
      </c>
      <c r="F371" s="216" t="s">
        <v>310</v>
      </c>
      <c r="G371" s="216" t="s">
        <v>1197</v>
      </c>
      <c r="H371" s="216" t="s">
        <v>1935</v>
      </c>
      <c r="I371" s="216" t="s">
        <v>405</v>
      </c>
      <c r="J371">
        <v>1</v>
      </c>
      <c r="K371">
        <v>1</v>
      </c>
      <c r="L371" s="216" t="s">
        <v>1198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6"/>
      <c r="S371" s="216" t="s">
        <v>367</v>
      </c>
      <c r="T371" s="216" t="s">
        <v>1478</v>
      </c>
      <c r="U371" s="216"/>
      <c r="V371" s="216" t="s">
        <v>367</v>
      </c>
      <c r="X371" s="216" t="s">
        <v>378</v>
      </c>
      <c r="Y371" s="216" t="s">
        <v>240</v>
      </c>
      <c r="Z371" t="s">
        <v>1429</v>
      </c>
      <c r="AB371" s="216" t="s">
        <v>350</v>
      </c>
      <c r="AC371" t="s">
        <v>350</v>
      </c>
      <c r="AD371" s="216" t="s">
        <v>356</v>
      </c>
      <c r="AE371" s="216" t="s">
        <v>240</v>
      </c>
      <c r="AF371" t="s">
        <v>1948</v>
      </c>
      <c r="AG371" t="s">
        <v>249</v>
      </c>
      <c r="AH371">
        <v>1</v>
      </c>
      <c r="AI371" s="216" t="s">
        <v>250</v>
      </c>
      <c r="AJ371" s="216" t="s">
        <v>248</v>
      </c>
      <c r="AK371" t="s">
        <v>1938</v>
      </c>
      <c r="AL371" s="216" t="s">
        <v>203</v>
      </c>
      <c r="AM371" t="s">
        <v>1879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514</v>
      </c>
      <c r="AU371" t="s">
        <v>1433</v>
      </c>
      <c r="AV371" t="s">
        <v>1489</v>
      </c>
      <c r="AX371">
        <v>1</v>
      </c>
      <c r="AY371" s="216" t="s">
        <v>89</v>
      </c>
      <c r="AZ371" s="216" t="s">
        <v>67</v>
      </c>
      <c r="BA371" s="216" t="s">
        <v>217</v>
      </c>
      <c r="BB371" t="s">
        <v>1939</v>
      </c>
      <c r="BC371">
        <v>148</v>
      </c>
      <c r="BD371">
        <v>48</v>
      </c>
    </row>
    <row r="372" spans="1:57" x14ac:dyDescent="0.3">
      <c r="A372" s="211">
        <v>46260</v>
      </c>
      <c r="B372" s="216" t="s">
        <v>142</v>
      </c>
      <c r="C372" s="216" t="s">
        <v>348</v>
      </c>
      <c r="D372" s="216" t="s">
        <v>43</v>
      </c>
      <c r="E372" s="216" t="s">
        <v>105</v>
      </c>
      <c r="F372" s="216" t="s">
        <v>310</v>
      </c>
      <c r="G372" s="216" t="s">
        <v>1199</v>
      </c>
      <c r="H372" s="216" t="s">
        <v>1935</v>
      </c>
      <c r="I372" s="216" t="s">
        <v>405</v>
      </c>
      <c r="J372">
        <v>2</v>
      </c>
      <c r="K372">
        <v>2</v>
      </c>
      <c r="L372" s="216" t="s">
        <v>1200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6"/>
      <c r="S372" s="216" t="s">
        <v>367</v>
      </c>
      <c r="T372" s="216" t="s">
        <v>1478</v>
      </c>
      <c r="U372" s="216"/>
      <c r="V372" s="216" t="s">
        <v>367</v>
      </c>
      <c r="X372" s="216" t="s">
        <v>378</v>
      </c>
      <c r="Y372" s="216" t="s">
        <v>240</v>
      </c>
      <c r="Z372" t="s">
        <v>1429</v>
      </c>
      <c r="AB372" s="216" t="s">
        <v>350</v>
      </c>
      <c r="AC372" t="s">
        <v>350</v>
      </c>
      <c r="AD372" s="216" t="s">
        <v>356</v>
      </c>
      <c r="AE372" s="216" t="s">
        <v>240</v>
      </c>
      <c r="AF372" t="s">
        <v>1949</v>
      </c>
      <c r="AG372" t="s">
        <v>249</v>
      </c>
      <c r="AH372">
        <v>1</v>
      </c>
      <c r="AI372" s="216" t="s">
        <v>250</v>
      </c>
      <c r="AJ372" s="216" t="s">
        <v>248</v>
      </c>
      <c r="AK372" t="s">
        <v>1938</v>
      </c>
      <c r="AL372" s="216" t="s">
        <v>203</v>
      </c>
      <c r="AM372" t="s">
        <v>1879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514</v>
      </c>
      <c r="AU372" t="s">
        <v>1433</v>
      </c>
      <c r="AV372" t="s">
        <v>1489</v>
      </c>
      <c r="AX372">
        <v>1</v>
      </c>
      <c r="AY372" s="216" t="s">
        <v>89</v>
      </c>
      <c r="AZ372" s="216" t="s">
        <v>67</v>
      </c>
      <c r="BA372" s="216" t="s">
        <v>217</v>
      </c>
      <c r="BB372" t="s">
        <v>1939</v>
      </c>
      <c r="BC372">
        <v>148</v>
      </c>
    </row>
    <row r="373" spans="1:57" x14ac:dyDescent="0.3">
      <c r="A373" s="211">
        <v>46260</v>
      </c>
      <c r="B373" s="216" t="s">
        <v>142</v>
      </c>
      <c r="C373" s="216" t="s">
        <v>348</v>
      </c>
      <c r="D373" s="216" t="s">
        <v>45</v>
      </c>
      <c r="E373" s="216" t="s">
        <v>68</v>
      </c>
      <c r="F373" s="216" t="s">
        <v>310</v>
      </c>
      <c r="G373" s="216" t="s">
        <v>1201</v>
      </c>
      <c r="H373" s="216" t="s">
        <v>1950</v>
      </c>
      <c r="I373" s="216" t="s">
        <v>416</v>
      </c>
      <c r="J373">
        <v>30</v>
      </c>
      <c r="K373">
        <v>30</v>
      </c>
      <c r="L373" s="216" t="s">
        <v>1202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6"/>
      <c r="S373" s="216" t="s">
        <v>366</v>
      </c>
      <c r="T373" s="216"/>
      <c r="U373" s="216" t="s">
        <v>1951</v>
      </c>
      <c r="V373" s="216" t="s">
        <v>366</v>
      </c>
      <c r="W373">
        <v>1100</v>
      </c>
      <c r="X373" s="216" t="s">
        <v>377</v>
      </c>
      <c r="Y373" s="216" t="s">
        <v>240</v>
      </c>
      <c r="Z373" t="s">
        <v>1429</v>
      </c>
      <c r="AB373" s="216" t="s">
        <v>350</v>
      </c>
      <c r="AC373" t="s">
        <v>350</v>
      </c>
      <c r="AD373" s="216" t="s">
        <v>356</v>
      </c>
      <c r="AE373" s="216" t="s">
        <v>240</v>
      </c>
      <c r="AF373" t="s">
        <v>1952</v>
      </c>
      <c r="AG373" t="s">
        <v>249</v>
      </c>
      <c r="AH373">
        <v>1</v>
      </c>
      <c r="AI373" s="216" t="s">
        <v>250</v>
      </c>
      <c r="AJ373" s="216" t="s">
        <v>248</v>
      </c>
      <c r="AK373" t="s">
        <v>1953</v>
      </c>
      <c r="AL373" s="216" t="s">
        <v>203</v>
      </c>
      <c r="AM373" t="s">
        <v>1780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513</v>
      </c>
      <c r="AU373" t="s">
        <v>1433</v>
      </c>
      <c r="AV373" t="s">
        <v>1434</v>
      </c>
      <c r="AX373">
        <v>3</v>
      </c>
      <c r="AY373" s="216" t="s">
        <v>89</v>
      </c>
      <c r="AZ373" s="216" t="s">
        <v>67</v>
      </c>
      <c r="BA373" s="216" t="s">
        <v>217</v>
      </c>
      <c r="BB373" t="s">
        <v>1954</v>
      </c>
      <c r="BC373">
        <v>140</v>
      </c>
      <c r="BD373">
        <v>40</v>
      </c>
      <c r="BE373">
        <v>1</v>
      </c>
    </row>
    <row r="374" spans="1:57" x14ac:dyDescent="0.3">
      <c r="A374" s="211">
        <v>46260</v>
      </c>
      <c r="B374" s="216" t="s">
        <v>142</v>
      </c>
      <c r="C374" s="216" t="s">
        <v>348</v>
      </c>
      <c r="D374" s="216" t="s">
        <v>45</v>
      </c>
      <c r="E374" s="216" t="s">
        <v>68</v>
      </c>
      <c r="F374" s="216" t="s">
        <v>310</v>
      </c>
      <c r="G374" s="216" t="s">
        <v>1203</v>
      </c>
      <c r="H374" s="216" t="s">
        <v>1950</v>
      </c>
      <c r="I374" s="216" t="s">
        <v>416</v>
      </c>
      <c r="J374">
        <v>50</v>
      </c>
      <c r="K374">
        <v>50</v>
      </c>
      <c r="L374" s="216" t="s">
        <v>1204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6"/>
      <c r="S374" s="216" t="s">
        <v>366</v>
      </c>
      <c r="T374" s="216"/>
      <c r="U374" s="216" t="s">
        <v>1955</v>
      </c>
      <c r="V374" s="216" t="s">
        <v>366</v>
      </c>
      <c r="W374">
        <v>1100</v>
      </c>
      <c r="X374" s="216" t="s">
        <v>377</v>
      </c>
      <c r="Y374" s="216" t="s">
        <v>240</v>
      </c>
      <c r="Z374" t="s">
        <v>1429</v>
      </c>
      <c r="AB374" s="216" t="s">
        <v>350</v>
      </c>
      <c r="AC374" t="s">
        <v>350</v>
      </c>
      <c r="AD374" s="216" t="s">
        <v>356</v>
      </c>
      <c r="AE374" s="216" t="s">
        <v>240</v>
      </c>
      <c r="AF374" t="s">
        <v>1956</v>
      </c>
      <c r="AG374" t="s">
        <v>249</v>
      </c>
      <c r="AH374">
        <v>1</v>
      </c>
      <c r="AI374" s="216" t="s">
        <v>250</v>
      </c>
      <c r="AJ374" s="216" t="s">
        <v>248</v>
      </c>
      <c r="AK374" t="s">
        <v>1953</v>
      </c>
      <c r="AL374" s="216" t="s">
        <v>203</v>
      </c>
      <c r="AM374" t="s">
        <v>1780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513</v>
      </c>
      <c r="AU374" t="s">
        <v>1433</v>
      </c>
      <c r="AV374" t="s">
        <v>1434</v>
      </c>
      <c r="AX374">
        <v>5</v>
      </c>
      <c r="AY374" s="216" t="s">
        <v>89</v>
      </c>
      <c r="AZ374" s="216" t="s">
        <v>67</v>
      </c>
      <c r="BA374" s="216" t="s">
        <v>217</v>
      </c>
      <c r="BB374" t="s">
        <v>1954</v>
      </c>
      <c r="BC374">
        <v>140</v>
      </c>
    </row>
    <row r="375" spans="1:57" x14ac:dyDescent="0.3">
      <c r="A375" s="211">
        <v>46260</v>
      </c>
      <c r="B375" s="216" t="s">
        <v>142</v>
      </c>
      <c r="C375" s="216" t="s">
        <v>348</v>
      </c>
      <c r="D375" s="216" t="s">
        <v>51</v>
      </c>
      <c r="E375" s="216" t="s">
        <v>258</v>
      </c>
      <c r="F375" s="216" t="s">
        <v>310</v>
      </c>
      <c r="G375" s="216" t="s">
        <v>1205</v>
      </c>
      <c r="H375" s="216" t="s">
        <v>1957</v>
      </c>
      <c r="I375" s="216" t="s">
        <v>416</v>
      </c>
      <c r="J375">
        <v>300</v>
      </c>
      <c r="K375">
        <v>300</v>
      </c>
      <c r="L375" s="216" t="s">
        <v>1206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6"/>
      <c r="S375" s="216" t="s">
        <v>366</v>
      </c>
      <c r="T375" s="216" t="s">
        <v>1584</v>
      </c>
      <c r="U375" s="216"/>
      <c r="V375" s="216" t="s">
        <v>366</v>
      </c>
      <c r="W375">
        <v>1100</v>
      </c>
      <c r="X375" s="216" t="s">
        <v>377</v>
      </c>
      <c r="Y375" s="216" t="s">
        <v>240</v>
      </c>
      <c r="Z375" t="s">
        <v>1578</v>
      </c>
      <c r="AB375" s="216" t="s">
        <v>350</v>
      </c>
      <c r="AC375" t="s">
        <v>7</v>
      </c>
      <c r="AD375" s="216" t="s">
        <v>7</v>
      </c>
      <c r="AE375" s="216" t="s">
        <v>7</v>
      </c>
      <c r="AF375" t="s">
        <v>1958</v>
      </c>
      <c r="AG375" t="s">
        <v>249</v>
      </c>
      <c r="AH375">
        <v>1</v>
      </c>
      <c r="AI375" s="216" t="s">
        <v>250</v>
      </c>
      <c r="AJ375" s="216" t="s">
        <v>248</v>
      </c>
      <c r="AK375" t="s">
        <v>1953</v>
      </c>
      <c r="AL375" s="216" t="s">
        <v>203</v>
      </c>
      <c r="AM375" t="s">
        <v>1776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514</v>
      </c>
      <c r="AU375" t="s">
        <v>1433</v>
      </c>
      <c r="AV375" t="s">
        <v>1581</v>
      </c>
      <c r="AY375" s="216" t="s">
        <v>7</v>
      </c>
      <c r="AZ375" s="216" t="s">
        <v>238</v>
      </c>
      <c r="BA375" s="216" t="s">
        <v>7</v>
      </c>
      <c r="BB375" t="s">
        <v>1959</v>
      </c>
      <c r="BE375">
        <v>0</v>
      </c>
    </row>
    <row r="376" spans="1:57" x14ac:dyDescent="0.3">
      <c r="A376" s="211">
        <v>46260</v>
      </c>
      <c r="B376" s="216" t="s">
        <v>142</v>
      </c>
      <c r="C376" s="216" t="s">
        <v>348</v>
      </c>
      <c r="D376" s="216" t="s">
        <v>45</v>
      </c>
      <c r="E376" s="216" t="s">
        <v>68</v>
      </c>
      <c r="F376" s="216" t="s">
        <v>310</v>
      </c>
      <c r="G376" s="216" t="s">
        <v>1207</v>
      </c>
      <c r="H376" s="216" t="s">
        <v>1950</v>
      </c>
      <c r="I376" s="216" t="s">
        <v>416</v>
      </c>
      <c r="J376">
        <v>35</v>
      </c>
      <c r="K376">
        <v>34</v>
      </c>
      <c r="L376" s="216" t="s">
        <v>1208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6"/>
      <c r="S376" s="216" t="s">
        <v>366</v>
      </c>
      <c r="T376" s="216"/>
      <c r="U376" s="216" t="s">
        <v>1960</v>
      </c>
      <c r="V376" s="216" t="s">
        <v>366</v>
      </c>
      <c r="W376">
        <v>1100</v>
      </c>
      <c r="X376" s="216" t="s">
        <v>377</v>
      </c>
      <c r="Y376" s="216" t="s">
        <v>240</v>
      </c>
      <c r="Z376" t="s">
        <v>1429</v>
      </c>
      <c r="AB376" s="216" t="s">
        <v>350</v>
      </c>
      <c r="AC376" t="s">
        <v>350</v>
      </c>
      <c r="AD376" s="216" t="s">
        <v>356</v>
      </c>
      <c r="AE376" s="216" t="s">
        <v>240</v>
      </c>
      <c r="AF376" t="s">
        <v>1961</v>
      </c>
      <c r="AG376" t="s">
        <v>249</v>
      </c>
      <c r="AH376">
        <v>1</v>
      </c>
      <c r="AI376" s="216" t="s">
        <v>250</v>
      </c>
      <c r="AJ376" s="216" t="s">
        <v>248</v>
      </c>
      <c r="AK376" t="s">
        <v>1953</v>
      </c>
      <c r="AL376" s="216" t="s">
        <v>203</v>
      </c>
      <c r="AM376" t="s">
        <v>1780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1493</v>
      </c>
      <c r="AV376" t="s">
        <v>1434</v>
      </c>
      <c r="AX376">
        <v>3.4</v>
      </c>
      <c r="AY376" s="216" t="s">
        <v>89</v>
      </c>
      <c r="AZ376" s="216" t="s">
        <v>67</v>
      </c>
      <c r="BA376" s="216" t="s">
        <v>217</v>
      </c>
      <c r="BB376" t="s">
        <v>1954</v>
      </c>
      <c r="BC376">
        <v>140</v>
      </c>
      <c r="BD376">
        <v>40</v>
      </c>
      <c r="BE376">
        <v>1</v>
      </c>
    </row>
    <row r="377" spans="1:57" x14ac:dyDescent="0.3">
      <c r="A377" s="211">
        <v>46260</v>
      </c>
      <c r="B377" s="216" t="s">
        <v>142</v>
      </c>
      <c r="C377" s="216" t="s">
        <v>348</v>
      </c>
      <c r="D377" s="216" t="s">
        <v>285</v>
      </c>
      <c r="E377" s="216" t="s">
        <v>95</v>
      </c>
      <c r="F377" s="216" t="s">
        <v>310</v>
      </c>
      <c r="G377" s="216" t="s">
        <v>1209</v>
      </c>
      <c r="H377" s="216" t="s">
        <v>1962</v>
      </c>
      <c r="I377" s="216" t="s">
        <v>1210</v>
      </c>
      <c r="J377">
        <v>1</v>
      </c>
      <c r="K377">
        <v>1</v>
      </c>
      <c r="L377" s="216" t="s">
        <v>1211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6"/>
      <c r="S377" s="216" t="s">
        <v>365</v>
      </c>
      <c r="T377" s="216"/>
      <c r="U377" s="216"/>
      <c r="V377" s="216" t="s">
        <v>365</v>
      </c>
      <c r="W377">
        <v>2480</v>
      </c>
      <c r="X377" s="216" t="s">
        <v>376</v>
      </c>
      <c r="Y377" s="216" t="s">
        <v>240</v>
      </c>
      <c r="Z377" t="s">
        <v>1578</v>
      </c>
      <c r="AB377" s="216" t="s">
        <v>350</v>
      </c>
      <c r="AC377" t="s">
        <v>7</v>
      </c>
      <c r="AD377" s="216" t="s">
        <v>7</v>
      </c>
      <c r="AE377" s="216" t="s">
        <v>7</v>
      </c>
      <c r="AF377" t="s">
        <v>1963</v>
      </c>
      <c r="AG377" t="s">
        <v>249</v>
      </c>
      <c r="AH377">
        <v>1</v>
      </c>
      <c r="AI377" s="216" t="s">
        <v>250</v>
      </c>
      <c r="AJ377" s="216" t="s">
        <v>248</v>
      </c>
      <c r="AK377" t="s">
        <v>1964</v>
      </c>
      <c r="AL377" s="216" t="s">
        <v>203</v>
      </c>
      <c r="AM377" t="s">
        <v>1872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513</v>
      </c>
      <c r="AU377" t="s">
        <v>1433</v>
      </c>
      <c r="AV377" t="s">
        <v>1593</v>
      </c>
      <c r="AX377">
        <v>1</v>
      </c>
      <c r="AY377" s="216" t="s">
        <v>103</v>
      </c>
      <c r="AZ377" s="216" t="s">
        <v>96</v>
      </c>
      <c r="BA377" s="216" t="s">
        <v>220</v>
      </c>
      <c r="BB377" t="s">
        <v>1965</v>
      </c>
      <c r="BE377">
        <v>1</v>
      </c>
    </row>
    <row r="378" spans="1:57" x14ac:dyDescent="0.3">
      <c r="A378" s="211">
        <v>46260</v>
      </c>
      <c r="B378" s="216" t="s">
        <v>142</v>
      </c>
      <c r="C378" s="216" t="s">
        <v>348</v>
      </c>
      <c r="D378" s="216" t="s">
        <v>285</v>
      </c>
      <c r="E378" s="216" t="s">
        <v>95</v>
      </c>
      <c r="F378" s="216" t="s">
        <v>310</v>
      </c>
      <c r="G378" s="216" t="s">
        <v>1209</v>
      </c>
      <c r="H378" s="216" t="s">
        <v>1962</v>
      </c>
      <c r="I378" s="216" t="s">
        <v>1210</v>
      </c>
      <c r="J378">
        <v>1</v>
      </c>
      <c r="K378">
        <v>1</v>
      </c>
      <c r="L378" s="216" t="s">
        <v>1211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6"/>
      <c r="S378" s="216" t="s">
        <v>365</v>
      </c>
      <c r="T378" s="216"/>
      <c r="U378" s="216"/>
      <c r="V378" s="216" t="s">
        <v>365</v>
      </c>
      <c r="W378">
        <v>2480</v>
      </c>
      <c r="X378" s="216" t="s">
        <v>376</v>
      </c>
      <c r="Y378" s="216" t="s">
        <v>240</v>
      </c>
      <c r="Z378" t="s">
        <v>1578</v>
      </c>
      <c r="AB378" s="216" t="s">
        <v>350</v>
      </c>
      <c r="AC378" t="s">
        <v>7</v>
      </c>
      <c r="AD378" s="216" t="s">
        <v>7</v>
      </c>
      <c r="AE378" s="216" t="s">
        <v>7</v>
      </c>
      <c r="AF378" t="s">
        <v>1963</v>
      </c>
      <c r="AG378" t="s">
        <v>250</v>
      </c>
      <c r="AH378">
        <v>1</v>
      </c>
      <c r="AI378" s="216" t="s">
        <v>250</v>
      </c>
      <c r="AJ378" s="216" t="s">
        <v>248</v>
      </c>
      <c r="AK378" t="s">
        <v>1964</v>
      </c>
      <c r="AL378" s="216" t="s">
        <v>203</v>
      </c>
      <c r="AM378" t="s">
        <v>1872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511</v>
      </c>
      <c r="AU378" t="s">
        <v>1433</v>
      </c>
      <c r="AV378" t="s">
        <v>1593</v>
      </c>
      <c r="AX378">
        <v>1</v>
      </c>
      <c r="AY378" s="216" t="s">
        <v>103</v>
      </c>
      <c r="AZ378" s="216" t="s">
        <v>96</v>
      </c>
      <c r="BA378" s="216" t="s">
        <v>220</v>
      </c>
      <c r="BB378" t="s">
        <v>1965</v>
      </c>
    </row>
    <row r="379" spans="1:57" x14ac:dyDescent="0.3">
      <c r="A379" s="211">
        <v>46260</v>
      </c>
      <c r="B379" s="216" t="s">
        <v>142</v>
      </c>
      <c r="C379" s="216" t="s">
        <v>348</v>
      </c>
      <c r="D379" s="216" t="s">
        <v>57</v>
      </c>
      <c r="E379" s="216" t="s">
        <v>117</v>
      </c>
      <c r="F379" s="216" t="s">
        <v>310</v>
      </c>
      <c r="G379" s="216" t="s">
        <v>1209</v>
      </c>
      <c r="H379" s="216" t="s">
        <v>1962</v>
      </c>
      <c r="I379" s="216" t="s">
        <v>1210</v>
      </c>
      <c r="J379">
        <v>1</v>
      </c>
      <c r="K379">
        <v>1</v>
      </c>
      <c r="L379" s="216" t="s">
        <v>1211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6"/>
      <c r="S379" s="216" t="s">
        <v>365</v>
      </c>
      <c r="T379" s="216"/>
      <c r="U379" s="216"/>
      <c r="V379" s="216" t="s">
        <v>365</v>
      </c>
      <c r="W379">
        <v>2480</v>
      </c>
      <c r="X379" s="216" t="s">
        <v>376</v>
      </c>
      <c r="Y379" s="216" t="s">
        <v>240</v>
      </c>
      <c r="Z379" t="s">
        <v>1578</v>
      </c>
      <c r="AB379" s="216" t="s">
        <v>350</v>
      </c>
      <c r="AC379" t="s">
        <v>7</v>
      </c>
      <c r="AD379" s="216" t="s">
        <v>7</v>
      </c>
      <c r="AE379" s="216" t="s">
        <v>7</v>
      </c>
      <c r="AF379" t="s">
        <v>1966</v>
      </c>
      <c r="AG379" t="s">
        <v>249</v>
      </c>
      <c r="AH379">
        <v>2</v>
      </c>
      <c r="AI379" s="216" t="s">
        <v>250</v>
      </c>
      <c r="AJ379" s="216" t="s">
        <v>251</v>
      </c>
      <c r="AK379" t="s">
        <v>1964</v>
      </c>
      <c r="AL379" s="216" t="s">
        <v>203</v>
      </c>
      <c r="AM379" t="s">
        <v>1869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514</v>
      </c>
      <c r="AU379" t="s">
        <v>1433</v>
      </c>
      <c r="AV379" t="s">
        <v>1610</v>
      </c>
      <c r="AX379">
        <v>1</v>
      </c>
      <c r="AY379" s="216" t="s">
        <v>126</v>
      </c>
      <c r="AZ379" s="216" t="s">
        <v>127</v>
      </c>
      <c r="BA379" s="216" t="s">
        <v>233</v>
      </c>
      <c r="BB379" t="s">
        <v>1965</v>
      </c>
      <c r="BE379">
        <v>1</v>
      </c>
    </row>
    <row r="380" spans="1:57" x14ac:dyDescent="0.3">
      <c r="A380" s="211">
        <v>46260</v>
      </c>
      <c r="B380" s="216" t="s">
        <v>142</v>
      </c>
      <c r="C380" s="216" t="s">
        <v>348</v>
      </c>
      <c r="D380" s="216" t="s">
        <v>57</v>
      </c>
      <c r="E380" s="216" t="s">
        <v>117</v>
      </c>
      <c r="F380" s="216" t="s">
        <v>310</v>
      </c>
      <c r="G380" s="216" t="s">
        <v>1209</v>
      </c>
      <c r="H380" s="216" t="s">
        <v>1962</v>
      </c>
      <c r="I380" s="216" t="s">
        <v>1210</v>
      </c>
      <c r="J380">
        <v>1</v>
      </c>
      <c r="K380">
        <v>1</v>
      </c>
      <c r="L380" s="216" t="s">
        <v>1211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6"/>
      <c r="S380" s="216" t="s">
        <v>365</v>
      </c>
      <c r="T380" s="216"/>
      <c r="U380" s="216"/>
      <c r="V380" s="216" t="s">
        <v>365</v>
      </c>
      <c r="W380">
        <v>2480</v>
      </c>
      <c r="X380" s="216" t="s">
        <v>376</v>
      </c>
      <c r="Y380" s="216" t="s">
        <v>240</v>
      </c>
      <c r="Z380" t="s">
        <v>1578</v>
      </c>
      <c r="AB380" s="216" t="s">
        <v>350</v>
      </c>
      <c r="AC380" t="s">
        <v>7</v>
      </c>
      <c r="AD380" s="216" t="s">
        <v>7</v>
      </c>
      <c r="AE380" s="216" t="s">
        <v>7</v>
      </c>
      <c r="AF380" t="s">
        <v>1966</v>
      </c>
      <c r="AG380" t="s">
        <v>250</v>
      </c>
      <c r="AH380">
        <v>2</v>
      </c>
      <c r="AI380" s="216" t="s">
        <v>250</v>
      </c>
      <c r="AJ380" s="216" t="s">
        <v>251</v>
      </c>
      <c r="AK380" t="s">
        <v>1964</v>
      </c>
      <c r="AL380" s="216" t="s">
        <v>203</v>
      </c>
      <c r="AM380" t="s">
        <v>1869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511</v>
      </c>
      <c r="AU380" t="s">
        <v>1433</v>
      </c>
      <c r="AV380" t="s">
        <v>1610</v>
      </c>
      <c r="AX380">
        <v>1</v>
      </c>
      <c r="AY380" s="216" t="s">
        <v>126</v>
      </c>
      <c r="AZ380" s="216" t="s">
        <v>127</v>
      </c>
      <c r="BA380" s="216" t="s">
        <v>233</v>
      </c>
      <c r="BB380" t="s">
        <v>1965</v>
      </c>
    </row>
    <row r="381" spans="1:57" x14ac:dyDescent="0.3">
      <c r="A381" s="211">
        <v>46260</v>
      </c>
      <c r="B381" s="216" t="s">
        <v>142</v>
      </c>
      <c r="C381" s="216" t="s">
        <v>348</v>
      </c>
      <c r="D381" s="216" t="s">
        <v>279</v>
      </c>
      <c r="E381" s="216" t="s">
        <v>192</v>
      </c>
      <c r="F381" s="216" t="s">
        <v>310</v>
      </c>
      <c r="G381" s="216" t="s">
        <v>1209</v>
      </c>
      <c r="H381" s="216" t="s">
        <v>1962</v>
      </c>
      <c r="I381" s="216" t="s">
        <v>1210</v>
      </c>
      <c r="J381">
        <v>1</v>
      </c>
      <c r="K381">
        <v>1</v>
      </c>
      <c r="L381" s="216" t="s">
        <v>1211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6"/>
      <c r="S381" s="216" t="s">
        <v>365</v>
      </c>
      <c r="T381" s="216"/>
      <c r="U381" s="216"/>
      <c r="V381" s="216" t="s">
        <v>365</v>
      </c>
      <c r="W381">
        <v>2480</v>
      </c>
      <c r="X381" s="216" t="s">
        <v>376</v>
      </c>
      <c r="Y381" s="216" t="s">
        <v>240</v>
      </c>
      <c r="Z381" t="s">
        <v>1578</v>
      </c>
      <c r="AB381" s="216" t="s">
        <v>350</v>
      </c>
      <c r="AC381" t="s">
        <v>7</v>
      </c>
      <c r="AD381" s="216" t="s">
        <v>7</v>
      </c>
      <c r="AE381" s="216" t="s">
        <v>7</v>
      </c>
      <c r="AF381" t="s">
        <v>1967</v>
      </c>
      <c r="AG381" t="s">
        <v>249</v>
      </c>
      <c r="AH381">
        <v>2</v>
      </c>
      <c r="AI381" s="216" t="s">
        <v>250</v>
      </c>
      <c r="AJ381" s="216" t="s">
        <v>248</v>
      </c>
      <c r="AK381" t="s">
        <v>1964</v>
      </c>
      <c r="AL381" s="216" t="s">
        <v>203</v>
      </c>
      <c r="AM381" t="s">
        <v>1871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513</v>
      </c>
      <c r="AU381" t="s">
        <v>1433</v>
      </c>
      <c r="AV381" t="s">
        <v>1596</v>
      </c>
      <c r="AW381">
        <v>1</v>
      </c>
      <c r="AX381">
        <v>1</v>
      </c>
      <c r="AY381" s="216" t="s">
        <v>125</v>
      </c>
      <c r="AZ381" s="216" t="s">
        <v>122</v>
      </c>
      <c r="BA381" s="216" t="s">
        <v>232</v>
      </c>
      <c r="BB381" t="s">
        <v>1965</v>
      </c>
      <c r="BE381">
        <v>70.099999999999994</v>
      </c>
    </row>
    <row r="382" spans="1:57" x14ac:dyDescent="0.3">
      <c r="A382" s="211">
        <v>46260</v>
      </c>
      <c r="B382" s="216" t="s">
        <v>142</v>
      </c>
      <c r="C382" s="216" t="s">
        <v>348</v>
      </c>
      <c r="D382" s="216" t="s">
        <v>279</v>
      </c>
      <c r="E382" s="216" t="s">
        <v>192</v>
      </c>
      <c r="F382" s="216" t="s">
        <v>310</v>
      </c>
      <c r="G382" s="216" t="s">
        <v>1209</v>
      </c>
      <c r="H382" s="216" t="s">
        <v>1962</v>
      </c>
      <c r="I382" s="216" t="s">
        <v>1210</v>
      </c>
      <c r="J382">
        <v>700</v>
      </c>
      <c r="K382">
        <v>700</v>
      </c>
      <c r="L382" s="216" t="s">
        <v>1211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6"/>
      <c r="S382" s="216" t="s">
        <v>365</v>
      </c>
      <c r="T382" s="216"/>
      <c r="U382" s="216"/>
      <c r="V382" s="216" t="s">
        <v>365</v>
      </c>
      <c r="W382">
        <v>2480</v>
      </c>
      <c r="X382" s="216" t="s">
        <v>376</v>
      </c>
      <c r="Y382" s="216" t="s">
        <v>240</v>
      </c>
      <c r="Z382" t="s">
        <v>1578</v>
      </c>
      <c r="AB382" s="216" t="s">
        <v>350</v>
      </c>
      <c r="AC382" t="s">
        <v>7</v>
      </c>
      <c r="AD382" s="216" t="s">
        <v>7</v>
      </c>
      <c r="AE382" s="216" t="s">
        <v>7</v>
      </c>
      <c r="AF382" t="s">
        <v>1967</v>
      </c>
      <c r="AG382" t="s">
        <v>250</v>
      </c>
      <c r="AH382">
        <v>2</v>
      </c>
      <c r="AI382" s="216" t="s">
        <v>250</v>
      </c>
      <c r="AJ382" s="216" t="s">
        <v>248</v>
      </c>
      <c r="AK382" t="s">
        <v>1964</v>
      </c>
      <c r="AL382" s="216" t="s">
        <v>203</v>
      </c>
      <c r="AM382" t="s">
        <v>1871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511</v>
      </c>
      <c r="AU382" t="s">
        <v>1433</v>
      </c>
      <c r="AV382" t="s">
        <v>1596</v>
      </c>
      <c r="AW382">
        <v>1</v>
      </c>
      <c r="AX382">
        <v>700</v>
      </c>
      <c r="AY382" s="216" t="s">
        <v>125</v>
      </c>
      <c r="AZ382" s="216" t="s">
        <v>122</v>
      </c>
      <c r="BA382" s="216" t="s">
        <v>232</v>
      </c>
      <c r="BB382" t="s">
        <v>1965</v>
      </c>
    </row>
    <row r="383" spans="1:57" x14ac:dyDescent="0.3">
      <c r="A383" s="211">
        <v>46260</v>
      </c>
      <c r="B383" s="216" t="s">
        <v>142</v>
      </c>
      <c r="C383" s="216" t="s">
        <v>348</v>
      </c>
      <c r="D383" s="216" t="s">
        <v>57</v>
      </c>
      <c r="E383" s="216" t="s">
        <v>117</v>
      </c>
      <c r="F383" s="216" t="s">
        <v>310</v>
      </c>
      <c r="G383" s="216" t="s">
        <v>1212</v>
      </c>
      <c r="H383" s="216" t="s">
        <v>1505</v>
      </c>
      <c r="I383" s="216" t="s">
        <v>406</v>
      </c>
      <c r="J383">
        <v>1</v>
      </c>
      <c r="K383">
        <v>1</v>
      </c>
      <c r="L383" s="216" t="s">
        <v>1213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6"/>
      <c r="S383" s="216" t="s">
        <v>365</v>
      </c>
      <c r="T383" s="216"/>
      <c r="U383" s="216" t="s">
        <v>1968</v>
      </c>
      <c r="V383" s="216" t="s">
        <v>365</v>
      </c>
      <c r="W383">
        <v>2480</v>
      </c>
      <c r="X383" s="216" t="s">
        <v>376</v>
      </c>
      <c r="Y383" s="216" t="s">
        <v>240</v>
      </c>
      <c r="Z383" t="s">
        <v>1578</v>
      </c>
      <c r="AB383" s="216" t="s">
        <v>350</v>
      </c>
      <c r="AC383" t="s">
        <v>7</v>
      </c>
      <c r="AD383" s="216" t="s">
        <v>7</v>
      </c>
      <c r="AE383" s="216" t="s">
        <v>7</v>
      </c>
      <c r="AF383" t="s">
        <v>1969</v>
      </c>
      <c r="AG383" t="s">
        <v>249</v>
      </c>
      <c r="AH383">
        <v>2</v>
      </c>
      <c r="AI383" s="216" t="s">
        <v>250</v>
      </c>
      <c r="AJ383" s="216" t="s">
        <v>251</v>
      </c>
      <c r="AK383" t="s">
        <v>1964</v>
      </c>
      <c r="AL383" s="216" t="s">
        <v>203</v>
      </c>
      <c r="AM383" t="s">
        <v>1869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514</v>
      </c>
      <c r="AU383" t="s">
        <v>1433</v>
      </c>
      <c r="AV383" t="s">
        <v>1610</v>
      </c>
      <c r="AX383">
        <v>1</v>
      </c>
      <c r="AY383" s="216" t="s">
        <v>126</v>
      </c>
      <c r="AZ383" s="216" t="s">
        <v>127</v>
      </c>
      <c r="BA383" s="216" t="s">
        <v>233</v>
      </c>
      <c r="BB383" t="s">
        <v>1965</v>
      </c>
      <c r="BE383">
        <v>1</v>
      </c>
    </row>
    <row r="384" spans="1:57" x14ac:dyDescent="0.3">
      <c r="A384" s="211">
        <v>46260</v>
      </c>
      <c r="B384" s="216" t="s">
        <v>142</v>
      </c>
      <c r="C384" s="216" t="s">
        <v>348</v>
      </c>
      <c r="D384" s="216" t="s">
        <v>279</v>
      </c>
      <c r="E384" s="216" t="s">
        <v>192</v>
      </c>
      <c r="F384" s="216" t="s">
        <v>310</v>
      </c>
      <c r="G384" s="216" t="s">
        <v>1212</v>
      </c>
      <c r="H384" s="216" t="s">
        <v>1505</v>
      </c>
      <c r="I384" s="216" t="s">
        <v>406</v>
      </c>
      <c r="J384">
        <v>202</v>
      </c>
      <c r="K384">
        <v>202</v>
      </c>
      <c r="L384" s="216" t="s">
        <v>1213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6"/>
      <c r="S384" s="216" t="s">
        <v>365</v>
      </c>
      <c r="T384" s="216"/>
      <c r="U384" s="216" t="s">
        <v>1968</v>
      </c>
      <c r="V384" s="216" t="s">
        <v>365</v>
      </c>
      <c r="W384">
        <v>2480</v>
      </c>
      <c r="X384" s="216" t="s">
        <v>376</v>
      </c>
      <c r="Y384" s="216" t="s">
        <v>240</v>
      </c>
      <c r="Z384" t="s">
        <v>1578</v>
      </c>
      <c r="AB384" s="216" t="s">
        <v>350</v>
      </c>
      <c r="AC384" t="s">
        <v>7</v>
      </c>
      <c r="AD384" s="216" t="s">
        <v>7</v>
      </c>
      <c r="AE384" s="216" t="s">
        <v>7</v>
      </c>
      <c r="AF384" t="s">
        <v>1970</v>
      </c>
      <c r="AG384" t="s">
        <v>249</v>
      </c>
      <c r="AH384">
        <v>2</v>
      </c>
      <c r="AI384" s="216" t="s">
        <v>250</v>
      </c>
      <c r="AJ384" s="216" t="s">
        <v>248</v>
      </c>
      <c r="AK384" t="s">
        <v>1964</v>
      </c>
      <c r="AL384" s="216" t="s">
        <v>203</v>
      </c>
      <c r="AM384" t="s">
        <v>1871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513</v>
      </c>
      <c r="AU384" t="s">
        <v>1433</v>
      </c>
      <c r="AV384" t="s">
        <v>1596</v>
      </c>
      <c r="AW384">
        <v>1</v>
      </c>
      <c r="AX384">
        <v>202</v>
      </c>
      <c r="AY384" s="216" t="s">
        <v>125</v>
      </c>
      <c r="AZ384" s="216" t="s">
        <v>122</v>
      </c>
      <c r="BA384" s="216" t="s">
        <v>232</v>
      </c>
      <c r="BB384" t="s">
        <v>1965</v>
      </c>
      <c r="BE384">
        <v>20.2</v>
      </c>
    </row>
    <row r="385" spans="1:57" x14ac:dyDescent="0.3">
      <c r="A385" s="211">
        <v>46260</v>
      </c>
      <c r="B385" s="216" t="s">
        <v>142</v>
      </c>
      <c r="C385" s="216" t="s">
        <v>348</v>
      </c>
      <c r="D385" s="216" t="s">
        <v>285</v>
      </c>
      <c r="E385" s="216" t="s">
        <v>95</v>
      </c>
      <c r="F385" s="216" t="s">
        <v>310</v>
      </c>
      <c r="G385" s="216" t="s">
        <v>2263</v>
      </c>
      <c r="H385" s="216" t="s">
        <v>1505</v>
      </c>
      <c r="I385" s="216" t="s">
        <v>406</v>
      </c>
      <c r="J385">
        <v>1</v>
      </c>
      <c r="K385">
        <v>1</v>
      </c>
      <c r="L385" s="216" t="s">
        <v>2311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6"/>
      <c r="S385" s="216" t="s">
        <v>365</v>
      </c>
      <c r="T385" s="216"/>
      <c r="U385" s="216" t="s">
        <v>2312</v>
      </c>
      <c r="V385" s="216" t="s">
        <v>365</v>
      </c>
      <c r="W385">
        <v>2480</v>
      </c>
      <c r="X385" s="216" t="s">
        <v>376</v>
      </c>
      <c r="Y385" s="216" t="s">
        <v>240</v>
      </c>
      <c r="Z385" t="s">
        <v>1578</v>
      </c>
      <c r="AB385" s="216" t="s">
        <v>350</v>
      </c>
      <c r="AC385" t="s">
        <v>7</v>
      </c>
      <c r="AD385" s="216" t="s">
        <v>7</v>
      </c>
      <c r="AE385" s="216" t="s">
        <v>7</v>
      </c>
      <c r="AF385" t="s">
        <v>2313</v>
      </c>
      <c r="AG385" t="s">
        <v>249</v>
      </c>
      <c r="AH385">
        <v>1</v>
      </c>
      <c r="AI385" s="216" t="s">
        <v>250</v>
      </c>
      <c r="AJ385" s="216" t="s">
        <v>248</v>
      </c>
      <c r="AK385" t="s">
        <v>1964</v>
      </c>
      <c r="AL385" s="216" t="s">
        <v>203</v>
      </c>
      <c r="AM385" t="s">
        <v>1872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513</v>
      </c>
      <c r="AU385" t="s">
        <v>1433</v>
      </c>
      <c r="AV385" t="s">
        <v>1593</v>
      </c>
      <c r="AX385">
        <v>1</v>
      </c>
      <c r="AY385" s="216" t="s">
        <v>103</v>
      </c>
      <c r="AZ385" s="216" t="s">
        <v>96</v>
      </c>
      <c r="BA385" s="216" t="s">
        <v>220</v>
      </c>
      <c r="BB385" t="s">
        <v>1965</v>
      </c>
      <c r="BE385">
        <v>1</v>
      </c>
    </row>
    <row r="386" spans="1:57" x14ac:dyDescent="0.3">
      <c r="A386" s="211">
        <v>46260</v>
      </c>
      <c r="B386" s="216" t="s">
        <v>142</v>
      </c>
      <c r="C386" s="216" t="s">
        <v>348</v>
      </c>
      <c r="D386" s="216" t="s">
        <v>285</v>
      </c>
      <c r="E386" s="216" t="s">
        <v>95</v>
      </c>
      <c r="F386" s="216" t="s">
        <v>310</v>
      </c>
      <c r="G386" s="216" t="s">
        <v>2263</v>
      </c>
      <c r="H386" s="216" t="s">
        <v>1505</v>
      </c>
      <c r="I386" s="216" t="s">
        <v>406</v>
      </c>
      <c r="J386">
        <v>1</v>
      </c>
      <c r="K386">
        <v>1</v>
      </c>
      <c r="L386" s="216" t="s">
        <v>2311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6"/>
      <c r="S386" s="216" t="s">
        <v>365</v>
      </c>
      <c r="T386" s="216"/>
      <c r="U386" s="216" t="s">
        <v>2314</v>
      </c>
      <c r="V386" s="216" t="s">
        <v>365</v>
      </c>
      <c r="W386">
        <v>2480</v>
      </c>
      <c r="X386" s="216" t="s">
        <v>376</v>
      </c>
      <c r="Y386" s="216" t="s">
        <v>240</v>
      </c>
      <c r="Z386" t="s">
        <v>1578</v>
      </c>
      <c r="AB386" s="216" t="s">
        <v>350</v>
      </c>
      <c r="AC386" t="s">
        <v>7</v>
      </c>
      <c r="AD386" s="216" t="s">
        <v>7</v>
      </c>
      <c r="AE386" s="216" t="s">
        <v>7</v>
      </c>
      <c r="AF386" t="s">
        <v>2313</v>
      </c>
      <c r="AG386" t="s">
        <v>250</v>
      </c>
      <c r="AH386">
        <v>1</v>
      </c>
      <c r="AI386" s="216" t="s">
        <v>250</v>
      </c>
      <c r="AJ386" s="216" t="s">
        <v>248</v>
      </c>
      <c r="AK386" t="s">
        <v>1964</v>
      </c>
      <c r="AL386" s="216" t="s">
        <v>203</v>
      </c>
      <c r="AM386" t="s">
        <v>1872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511</v>
      </c>
      <c r="AU386" t="s">
        <v>1433</v>
      </c>
      <c r="AV386" t="s">
        <v>1593</v>
      </c>
      <c r="AX386">
        <v>1</v>
      </c>
      <c r="AY386" s="216" t="s">
        <v>103</v>
      </c>
      <c r="AZ386" s="216" t="s">
        <v>96</v>
      </c>
      <c r="BA386" s="216" t="s">
        <v>220</v>
      </c>
      <c r="BB386" t="s">
        <v>1965</v>
      </c>
    </row>
    <row r="387" spans="1:57" x14ac:dyDescent="0.3">
      <c r="A387" s="211">
        <v>46260</v>
      </c>
      <c r="B387" s="216" t="s">
        <v>142</v>
      </c>
      <c r="C387" s="216" t="s">
        <v>348</v>
      </c>
      <c r="D387" s="216" t="s">
        <v>285</v>
      </c>
      <c r="E387" s="216" t="s">
        <v>95</v>
      </c>
      <c r="F387" s="216" t="s">
        <v>310</v>
      </c>
      <c r="G387" s="216" t="s">
        <v>962</v>
      </c>
      <c r="H387" s="216" t="s">
        <v>1505</v>
      </c>
      <c r="I387" s="216" t="s">
        <v>406</v>
      </c>
      <c r="J387">
        <v>1</v>
      </c>
      <c r="K387">
        <v>1</v>
      </c>
      <c r="L387" s="216" t="s">
        <v>2315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6"/>
      <c r="S387" s="216" t="s">
        <v>365</v>
      </c>
      <c r="T387" s="216"/>
      <c r="U387" s="216" t="s">
        <v>2316</v>
      </c>
      <c r="V387" s="216" t="s">
        <v>365</v>
      </c>
      <c r="W387">
        <v>2480</v>
      </c>
      <c r="X387" s="216" t="s">
        <v>376</v>
      </c>
      <c r="Y387" s="216" t="s">
        <v>240</v>
      </c>
      <c r="Z387" t="s">
        <v>1578</v>
      </c>
      <c r="AB387" s="216" t="s">
        <v>350</v>
      </c>
      <c r="AC387" t="s">
        <v>7</v>
      </c>
      <c r="AD387" s="216" t="s">
        <v>7</v>
      </c>
      <c r="AE387" s="216" t="s">
        <v>7</v>
      </c>
      <c r="AF387" t="s">
        <v>2317</v>
      </c>
      <c r="AG387" t="s">
        <v>249</v>
      </c>
      <c r="AH387">
        <v>1</v>
      </c>
      <c r="AI387" s="216" t="s">
        <v>250</v>
      </c>
      <c r="AJ387" s="216" t="s">
        <v>248</v>
      </c>
      <c r="AK387" t="s">
        <v>1964</v>
      </c>
      <c r="AL387" s="216" t="s">
        <v>203</v>
      </c>
      <c r="AM387" t="s">
        <v>1872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513</v>
      </c>
      <c r="AU387" t="s">
        <v>1433</v>
      </c>
      <c r="AV387" t="s">
        <v>1593</v>
      </c>
      <c r="AX387">
        <v>1</v>
      </c>
      <c r="AY387" s="216" t="s">
        <v>103</v>
      </c>
      <c r="AZ387" s="216" t="s">
        <v>96</v>
      </c>
      <c r="BA387" s="216" t="s">
        <v>220</v>
      </c>
      <c r="BB387" t="s">
        <v>1965</v>
      </c>
    </row>
    <row r="388" spans="1:57" x14ac:dyDescent="0.3">
      <c r="A388" s="211">
        <v>46260</v>
      </c>
      <c r="B388" s="216" t="s">
        <v>142</v>
      </c>
      <c r="C388" s="216" t="s">
        <v>348</v>
      </c>
      <c r="D388" s="216" t="s">
        <v>285</v>
      </c>
      <c r="E388" s="216" t="s">
        <v>95</v>
      </c>
      <c r="F388" s="216" t="s">
        <v>310</v>
      </c>
      <c r="G388" s="216" t="s">
        <v>962</v>
      </c>
      <c r="H388" s="216" t="s">
        <v>1505</v>
      </c>
      <c r="I388" s="216" t="s">
        <v>406</v>
      </c>
      <c r="J388">
        <v>1</v>
      </c>
      <c r="K388">
        <v>1</v>
      </c>
      <c r="L388" s="216" t="s">
        <v>2315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6"/>
      <c r="S388" s="216" t="s">
        <v>365</v>
      </c>
      <c r="T388" s="216"/>
      <c r="U388" s="216" t="s">
        <v>2318</v>
      </c>
      <c r="V388" s="216" t="s">
        <v>365</v>
      </c>
      <c r="W388">
        <v>2480</v>
      </c>
      <c r="X388" s="216" t="s">
        <v>376</v>
      </c>
      <c r="Y388" s="216" t="s">
        <v>240</v>
      </c>
      <c r="Z388" t="s">
        <v>1578</v>
      </c>
      <c r="AB388" s="216" t="s">
        <v>350</v>
      </c>
      <c r="AC388" t="s">
        <v>7</v>
      </c>
      <c r="AD388" s="216" t="s">
        <v>7</v>
      </c>
      <c r="AE388" s="216" t="s">
        <v>7</v>
      </c>
      <c r="AF388" t="s">
        <v>2317</v>
      </c>
      <c r="AG388" t="s">
        <v>250</v>
      </c>
      <c r="AH388">
        <v>1</v>
      </c>
      <c r="AI388" s="216" t="s">
        <v>250</v>
      </c>
      <c r="AJ388" s="216" t="s">
        <v>248</v>
      </c>
      <c r="AK388" t="s">
        <v>1964</v>
      </c>
      <c r="AL388" s="216" t="s">
        <v>203</v>
      </c>
      <c r="AM388" t="s">
        <v>1872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511</v>
      </c>
      <c r="AU388" t="s">
        <v>1433</v>
      </c>
      <c r="AV388" t="s">
        <v>1593</v>
      </c>
      <c r="AX388">
        <v>1</v>
      </c>
      <c r="AY388" s="216" t="s">
        <v>103</v>
      </c>
      <c r="AZ388" s="216" t="s">
        <v>96</v>
      </c>
      <c r="BA388" s="216" t="s">
        <v>220</v>
      </c>
      <c r="BB388" t="s">
        <v>1965</v>
      </c>
    </row>
    <row r="389" spans="1:57" x14ac:dyDescent="0.3">
      <c r="A389" s="211">
        <v>46260</v>
      </c>
      <c r="B389" s="216" t="s">
        <v>142</v>
      </c>
      <c r="C389" s="216" t="s">
        <v>348</v>
      </c>
      <c r="D389" s="216" t="s">
        <v>285</v>
      </c>
      <c r="E389" s="216" t="s">
        <v>95</v>
      </c>
      <c r="F389" s="216" t="s">
        <v>310</v>
      </c>
      <c r="G389" s="216" t="s">
        <v>962</v>
      </c>
      <c r="H389" s="216" t="s">
        <v>1505</v>
      </c>
      <c r="I389" s="216" t="s">
        <v>406</v>
      </c>
      <c r="J389">
        <v>1</v>
      </c>
      <c r="K389">
        <v>1</v>
      </c>
      <c r="L389" s="216" t="s">
        <v>2315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6"/>
      <c r="S389" s="216" t="s">
        <v>365</v>
      </c>
      <c r="T389" s="216"/>
      <c r="U389" s="216" t="s">
        <v>2319</v>
      </c>
      <c r="V389" s="216" t="s">
        <v>365</v>
      </c>
      <c r="W389">
        <v>2480</v>
      </c>
      <c r="X389" s="216" t="s">
        <v>376</v>
      </c>
      <c r="Y389" s="216" t="s">
        <v>240</v>
      </c>
      <c r="Z389" t="s">
        <v>1578</v>
      </c>
      <c r="AB389" s="216" t="s">
        <v>350</v>
      </c>
      <c r="AC389" t="s">
        <v>7</v>
      </c>
      <c r="AD389" s="216" t="s">
        <v>7</v>
      </c>
      <c r="AE389" s="216" t="s">
        <v>7</v>
      </c>
      <c r="AF389" t="s">
        <v>2317</v>
      </c>
      <c r="AG389" t="s">
        <v>250</v>
      </c>
      <c r="AH389">
        <v>1</v>
      </c>
      <c r="AI389" s="216" t="s">
        <v>250</v>
      </c>
      <c r="AJ389" s="216" t="s">
        <v>248</v>
      </c>
      <c r="AK389" t="s">
        <v>1964</v>
      </c>
      <c r="AL389" s="216" t="s">
        <v>203</v>
      </c>
      <c r="AM389" t="s">
        <v>1872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511</v>
      </c>
      <c r="AU389" t="s">
        <v>1433</v>
      </c>
      <c r="AV389" t="s">
        <v>1593</v>
      </c>
      <c r="AX389">
        <v>1</v>
      </c>
      <c r="AY389" s="216" t="s">
        <v>103</v>
      </c>
      <c r="AZ389" s="216" t="s">
        <v>96</v>
      </c>
      <c r="BA389" s="216" t="s">
        <v>220</v>
      </c>
      <c r="BB389" t="s">
        <v>1965</v>
      </c>
    </row>
    <row r="390" spans="1:57" x14ac:dyDescent="0.3">
      <c r="A390" s="211">
        <v>46260</v>
      </c>
      <c r="B390" s="216" t="s">
        <v>142</v>
      </c>
      <c r="C390" s="216" t="s">
        <v>348</v>
      </c>
      <c r="D390" s="216" t="s">
        <v>285</v>
      </c>
      <c r="E390" s="216" t="s">
        <v>95</v>
      </c>
      <c r="F390" s="216" t="s">
        <v>310</v>
      </c>
      <c r="G390" s="216" t="s">
        <v>2320</v>
      </c>
      <c r="H390" s="216" t="s">
        <v>1505</v>
      </c>
      <c r="I390" s="216" t="s">
        <v>406</v>
      </c>
      <c r="J390">
        <v>1</v>
      </c>
      <c r="K390">
        <v>1</v>
      </c>
      <c r="L390" s="216" t="s">
        <v>2321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6"/>
      <c r="S390" s="216" t="s">
        <v>365</v>
      </c>
      <c r="T390" s="216"/>
      <c r="U390" s="216" t="s">
        <v>2322</v>
      </c>
      <c r="V390" s="216" t="s">
        <v>365</v>
      </c>
      <c r="W390">
        <v>2480</v>
      </c>
      <c r="X390" s="216" t="s">
        <v>376</v>
      </c>
      <c r="Y390" s="216" t="s">
        <v>240</v>
      </c>
      <c r="Z390" t="s">
        <v>1578</v>
      </c>
      <c r="AB390" s="216" t="s">
        <v>350</v>
      </c>
      <c r="AC390" t="s">
        <v>7</v>
      </c>
      <c r="AD390" s="216" t="s">
        <v>7</v>
      </c>
      <c r="AE390" s="216" t="s">
        <v>7</v>
      </c>
      <c r="AF390" t="s">
        <v>2323</v>
      </c>
      <c r="AG390" t="s">
        <v>249</v>
      </c>
      <c r="AH390">
        <v>1</v>
      </c>
      <c r="AI390" s="216" t="s">
        <v>250</v>
      </c>
      <c r="AJ390" s="216" t="s">
        <v>248</v>
      </c>
      <c r="AK390" t="s">
        <v>1964</v>
      </c>
      <c r="AL390" s="216" t="s">
        <v>203</v>
      </c>
      <c r="AM390" t="s">
        <v>1872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513</v>
      </c>
      <c r="AU390" t="s">
        <v>1433</v>
      </c>
      <c r="AV390" t="s">
        <v>1593</v>
      </c>
      <c r="AX390">
        <v>1</v>
      </c>
      <c r="AY390" s="216" t="s">
        <v>103</v>
      </c>
      <c r="AZ390" s="216" t="s">
        <v>96</v>
      </c>
      <c r="BA390" s="216" t="s">
        <v>220</v>
      </c>
      <c r="BB390" t="s">
        <v>1965</v>
      </c>
      <c r="BE390">
        <v>1</v>
      </c>
    </row>
    <row r="391" spans="1:57" x14ac:dyDescent="0.3">
      <c r="A391" s="211">
        <v>46260</v>
      </c>
      <c r="B391" s="216" t="s">
        <v>142</v>
      </c>
      <c r="C391" s="216" t="s">
        <v>348</v>
      </c>
      <c r="D391" s="216" t="s">
        <v>285</v>
      </c>
      <c r="E391" s="216" t="s">
        <v>95</v>
      </c>
      <c r="F391" s="216" t="s">
        <v>310</v>
      </c>
      <c r="G391" s="216" t="s">
        <v>1212</v>
      </c>
      <c r="H391" s="216" t="s">
        <v>1505</v>
      </c>
      <c r="I391" s="216" t="s">
        <v>406</v>
      </c>
      <c r="J391">
        <v>1</v>
      </c>
      <c r="K391">
        <v>1</v>
      </c>
      <c r="L391" s="216" t="s">
        <v>1213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6"/>
      <c r="S391" s="216" t="s">
        <v>365</v>
      </c>
      <c r="T391" s="216"/>
      <c r="U391" s="216" t="s">
        <v>1968</v>
      </c>
      <c r="V391" s="216" t="s">
        <v>365</v>
      </c>
      <c r="W391">
        <v>2480</v>
      </c>
      <c r="X391" s="216" t="s">
        <v>376</v>
      </c>
      <c r="Y391" s="216" t="s">
        <v>240</v>
      </c>
      <c r="Z391" t="s">
        <v>1578</v>
      </c>
      <c r="AB391" s="216" t="s">
        <v>350</v>
      </c>
      <c r="AC391" t="s">
        <v>7</v>
      </c>
      <c r="AD391" s="216" t="s">
        <v>7</v>
      </c>
      <c r="AE391" s="216" t="s">
        <v>7</v>
      </c>
      <c r="AF391" t="s">
        <v>2324</v>
      </c>
      <c r="AG391" t="s">
        <v>249</v>
      </c>
      <c r="AH391">
        <v>1</v>
      </c>
      <c r="AI391" s="216" t="s">
        <v>250</v>
      </c>
      <c r="AJ391" s="216" t="s">
        <v>248</v>
      </c>
      <c r="AK391" t="s">
        <v>1964</v>
      </c>
      <c r="AL391" s="216" t="s">
        <v>203</v>
      </c>
      <c r="AM391" t="s">
        <v>1872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513</v>
      </c>
      <c r="AU391" t="s">
        <v>1433</v>
      </c>
      <c r="AV391" t="s">
        <v>1593</v>
      </c>
      <c r="AX391">
        <v>1</v>
      </c>
      <c r="AY391" s="216" t="s">
        <v>103</v>
      </c>
      <c r="AZ391" s="216" t="s">
        <v>96</v>
      </c>
      <c r="BA391" s="216" t="s">
        <v>220</v>
      </c>
      <c r="BB391" t="s">
        <v>1965</v>
      </c>
    </row>
    <row r="392" spans="1:57" x14ac:dyDescent="0.3">
      <c r="A392" s="211">
        <v>46260</v>
      </c>
      <c r="B392" s="216" t="s">
        <v>142</v>
      </c>
      <c r="C392" s="216" t="s">
        <v>348</v>
      </c>
      <c r="D392" s="216" t="s">
        <v>285</v>
      </c>
      <c r="E392" s="216" t="s">
        <v>95</v>
      </c>
      <c r="F392" s="216" t="s">
        <v>310</v>
      </c>
      <c r="G392" s="216" t="s">
        <v>2325</v>
      </c>
      <c r="H392" s="216" t="s">
        <v>1505</v>
      </c>
      <c r="I392" s="216" t="s">
        <v>406</v>
      </c>
      <c r="J392">
        <v>1</v>
      </c>
      <c r="K392">
        <v>1</v>
      </c>
      <c r="L392" s="216" t="s">
        <v>2326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6"/>
      <c r="S392" s="216" t="s">
        <v>365</v>
      </c>
      <c r="T392" s="216"/>
      <c r="U392" s="216" t="s">
        <v>2327</v>
      </c>
      <c r="V392" s="216" t="s">
        <v>365</v>
      </c>
      <c r="W392">
        <v>2480</v>
      </c>
      <c r="X392" s="216" t="s">
        <v>376</v>
      </c>
      <c r="Y392" s="216" t="s">
        <v>240</v>
      </c>
      <c r="Z392" t="s">
        <v>1578</v>
      </c>
      <c r="AB392" s="216" t="s">
        <v>350</v>
      </c>
      <c r="AC392" t="s">
        <v>7</v>
      </c>
      <c r="AD392" s="216" t="s">
        <v>7</v>
      </c>
      <c r="AE392" s="216" t="s">
        <v>7</v>
      </c>
      <c r="AF392" t="s">
        <v>2328</v>
      </c>
      <c r="AG392" t="s">
        <v>249</v>
      </c>
      <c r="AH392">
        <v>1</v>
      </c>
      <c r="AI392" s="216" t="s">
        <v>250</v>
      </c>
      <c r="AJ392" s="216" t="s">
        <v>248</v>
      </c>
      <c r="AK392" t="s">
        <v>1964</v>
      </c>
      <c r="AL392" s="216" t="s">
        <v>203</v>
      </c>
      <c r="AM392" t="s">
        <v>1872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513</v>
      </c>
      <c r="AU392" t="s">
        <v>1433</v>
      </c>
      <c r="AV392" t="s">
        <v>1593</v>
      </c>
      <c r="AX392">
        <v>1</v>
      </c>
      <c r="AY392" s="216" t="s">
        <v>103</v>
      </c>
      <c r="AZ392" s="216" t="s">
        <v>96</v>
      </c>
      <c r="BA392" s="216" t="s">
        <v>220</v>
      </c>
      <c r="BB392" t="s">
        <v>1965</v>
      </c>
    </row>
    <row r="393" spans="1:57" x14ac:dyDescent="0.3">
      <c r="A393" s="211">
        <v>46260</v>
      </c>
      <c r="B393" s="216" t="s">
        <v>142</v>
      </c>
      <c r="C393" s="216" t="s">
        <v>348</v>
      </c>
      <c r="D393" s="216" t="s">
        <v>45</v>
      </c>
      <c r="E393" s="216" t="s">
        <v>68</v>
      </c>
      <c r="F393" s="216" t="s">
        <v>310</v>
      </c>
      <c r="G393" s="216" t="s">
        <v>1214</v>
      </c>
      <c r="H393" s="216" t="s">
        <v>1971</v>
      </c>
      <c r="I393" s="216" t="s">
        <v>771</v>
      </c>
      <c r="J393">
        <v>17</v>
      </c>
      <c r="K393">
        <v>17</v>
      </c>
      <c r="L393" s="216" t="s">
        <v>1215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6"/>
      <c r="S393" s="216" t="s">
        <v>1216</v>
      </c>
      <c r="T393" s="216"/>
      <c r="U393" s="216" t="s">
        <v>1972</v>
      </c>
      <c r="V393" s="216" t="s">
        <v>1216</v>
      </c>
      <c r="X393" s="216" t="s">
        <v>1217</v>
      </c>
      <c r="Y393" s="216" t="s">
        <v>287</v>
      </c>
      <c r="Z393" t="s">
        <v>1429</v>
      </c>
      <c r="AB393" s="216" t="s">
        <v>351</v>
      </c>
      <c r="AC393" t="s">
        <v>351</v>
      </c>
      <c r="AD393" s="216" t="s">
        <v>374</v>
      </c>
      <c r="AE393" s="216" t="s">
        <v>239</v>
      </c>
      <c r="AF393" t="s">
        <v>1973</v>
      </c>
      <c r="AG393" t="s">
        <v>249</v>
      </c>
      <c r="AH393">
        <v>1</v>
      </c>
      <c r="AI393" s="216" t="s">
        <v>250</v>
      </c>
      <c r="AJ393" s="216" t="s">
        <v>248</v>
      </c>
      <c r="AK393" t="s">
        <v>1974</v>
      </c>
      <c r="AL393" s="216" t="s">
        <v>204</v>
      </c>
      <c r="AM393" t="s">
        <v>1975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514</v>
      </c>
      <c r="AU393" t="s">
        <v>1433</v>
      </c>
      <c r="AV393" t="s">
        <v>1434</v>
      </c>
      <c r="AX393">
        <v>1.7</v>
      </c>
      <c r="AY393" s="216" t="s">
        <v>89</v>
      </c>
      <c r="AZ393" s="216" t="s">
        <v>67</v>
      </c>
      <c r="BA393" s="216" t="s">
        <v>217</v>
      </c>
      <c r="BB393" t="s">
        <v>1976</v>
      </c>
      <c r="BC393">
        <v>429</v>
      </c>
      <c r="BD393">
        <v>329</v>
      </c>
      <c r="BE393">
        <v>1</v>
      </c>
    </row>
    <row r="394" spans="1:57" x14ac:dyDescent="0.3">
      <c r="A394" s="211">
        <v>46260</v>
      </c>
      <c r="B394" s="216" t="s">
        <v>142</v>
      </c>
      <c r="C394" s="216" t="s">
        <v>348</v>
      </c>
      <c r="D394" s="216" t="s">
        <v>285</v>
      </c>
      <c r="E394" s="216" t="s">
        <v>95</v>
      </c>
      <c r="F394" s="216" t="s">
        <v>310</v>
      </c>
      <c r="G394" s="216" t="s">
        <v>1218</v>
      </c>
      <c r="H394" s="216" t="s">
        <v>1977</v>
      </c>
      <c r="I394" s="216" t="s">
        <v>1219</v>
      </c>
      <c r="J394">
        <v>1</v>
      </c>
      <c r="K394">
        <v>1</v>
      </c>
      <c r="L394" s="216" t="s">
        <v>1220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6"/>
      <c r="S394" s="216" t="s">
        <v>1221</v>
      </c>
      <c r="T394" s="216"/>
      <c r="U394" s="216" t="s">
        <v>1978</v>
      </c>
      <c r="V394" s="216" t="s">
        <v>1221</v>
      </c>
      <c r="X394" s="216" t="s">
        <v>1222</v>
      </c>
      <c r="Y394" s="216" t="s">
        <v>268</v>
      </c>
      <c r="Z394" t="s">
        <v>1578</v>
      </c>
      <c r="AB394" s="216" t="s">
        <v>350</v>
      </c>
      <c r="AC394" t="s">
        <v>7</v>
      </c>
      <c r="AD394" s="216" t="s">
        <v>7</v>
      </c>
      <c r="AE394" s="216" t="s">
        <v>7</v>
      </c>
      <c r="AF394" t="s">
        <v>1979</v>
      </c>
      <c r="AG394" t="s">
        <v>249</v>
      </c>
      <c r="AH394">
        <v>1</v>
      </c>
      <c r="AI394" s="216" t="s">
        <v>250</v>
      </c>
      <c r="AJ394" s="216" t="s">
        <v>248</v>
      </c>
      <c r="AK394" t="s">
        <v>1980</v>
      </c>
      <c r="AL394" s="216" t="s">
        <v>204</v>
      </c>
      <c r="AM394" t="s">
        <v>1981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513</v>
      </c>
      <c r="AU394" t="s">
        <v>1433</v>
      </c>
      <c r="AV394" t="s">
        <v>1593</v>
      </c>
      <c r="AX394">
        <v>1</v>
      </c>
      <c r="AY394" s="216" t="s">
        <v>103</v>
      </c>
      <c r="AZ394" s="216" t="s">
        <v>96</v>
      </c>
      <c r="BA394" s="216" t="s">
        <v>220</v>
      </c>
      <c r="BB394" t="s">
        <v>1982</v>
      </c>
      <c r="BE394">
        <v>1</v>
      </c>
    </row>
    <row r="395" spans="1:57" x14ac:dyDescent="0.3">
      <c r="A395" s="211">
        <v>46260</v>
      </c>
      <c r="B395" s="216" t="s">
        <v>142</v>
      </c>
      <c r="C395" s="216" t="s">
        <v>348</v>
      </c>
      <c r="D395" s="216" t="s">
        <v>285</v>
      </c>
      <c r="E395" s="216" t="s">
        <v>95</v>
      </c>
      <c r="F395" s="216" t="s">
        <v>310</v>
      </c>
      <c r="G395" s="216" t="s">
        <v>1218</v>
      </c>
      <c r="H395" s="216" t="s">
        <v>1977</v>
      </c>
      <c r="I395" s="216" t="s">
        <v>1219</v>
      </c>
      <c r="J395">
        <v>1</v>
      </c>
      <c r="K395">
        <v>1</v>
      </c>
      <c r="L395" s="216" t="s">
        <v>1220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6"/>
      <c r="S395" s="216" t="s">
        <v>1221</v>
      </c>
      <c r="T395" s="216"/>
      <c r="U395" s="216" t="s">
        <v>1983</v>
      </c>
      <c r="V395" s="216" t="s">
        <v>1221</v>
      </c>
      <c r="X395" s="216" t="s">
        <v>1222</v>
      </c>
      <c r="Y395" s="216" t="s">
        <v>268</v>
      </c>
      <c r="Z395" t="s">
        <v>1578</v>
      </c>
      <c r="AB395" s="216" t="s">
        <v>350</v>
      </c>
      <c r="AC395" t="s">
        <v>7</v>
      </c>
      <c r="AD395" s="216" t="s">
        <v>7</v>
      </c>
      <c r="AE395" s="216" t="s">
        <v>7</v>
      </c>
      <c r="AF395" t="s">
        <v>1979</v>
      </c>
      <c r="AG395" t="s">
        <v>250</v>
      </c>
      <c r="AH395">
        <v>1</v>
      </c>
      <c r="AI395" s="216" t="s">
        <v>250</v>
      </c>
      <c r="AJ395" s="216" t="s">
        <v>248</v>
      </c>
      <c r="AK395" t="s">
        <v>1980</v>
      </c>
      <c r="AL395" s="216" t="s">
        <v>204</v>
      </c>
      <c r="AM395" t="s">
        <v>1981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511</v>
      </c>
      <c r="AU395" t="s">
        <v>1433</v>
      </c>
      <c r="AV395" t="s">
        <v>1593</v>
      </c>
      <c r="AX395">
        <v>1</v>
      </c>
      <c r="AY395" s="216" t="s">
        <v>103</v>
      </c>
      <c r="AZ395" s="216" t="s">
        <v>96</v>
      </c>
      <c r="BA395" s="216" t="s">
        <v>220</v>
      </c>
      <c r="BB395" t="s">
        <v>1982</v>
      </c>
    </row>
    <row r="396" spans="1:57" x14ac:dyDescent="0.3">
      <c r="A396" s="211">
        <v>46260</v>
      </c>
      <c r="B396" s="216" t="s">
        <v>142</v>
      </c>
      <c r="C396" s="216" t="s">
        <v>348</v>
      </c>
      <c r="D396" s="216" t="s">
        <v>48</v>
      </c>
      <c r="E396" s="216" t="s">
        <v>68</v>
      </c>
      <c r="F396" s="216" t="s">
        <v>310</v>
      </c>
      <c r="G396" s="216" t="s">
        <v>1022</v>
      </c>
      <c r="H396" s="216" t="s">
        <v>1540</v>
      </c>
      <c r="I396" s="216" t="s">
        <v>407</v>
      </c>
      <c r="J396">
        <v>1</v>
      </c>
      <c r="K396">
        <v>1</v>
      </c>
      <c r="L396" s="216" t="s">
        <v>1223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6"/>
      <c r="S396" s="216" t="s">
        <v>360</v>
      </c>
      <c r="T396" s="216" t="s">
        <v>1478</v>
      </c>
      <c r="U396" s="216"/>
      <c r="V396" s="216" t="s">
        <v>360</v>
      </c>
      <c r="W396">
        <v>2200</v>
      </c>
      <c r="X396" s="216" t="s">
        <v>374</v>
      </c>
      <c r="Y396" s="216" t="s">
        <v>239</v>
      </c>
      <c r="Z396" t="s">
        <v>1429</v>
      </c>
      <c r="AB396" s="216" t="s">
        <v>351</v>
      </c>
      <c r="AC396" t="s">
        <v>351</v>
      </c>
      <c r="AD396" s="216" t="s">
        <v>374</v>
      </c>
      <c r="AE396" s="216" t="s">
        <v>239</v>
      </c>
      <c r="AF396" t="s">
        <v>1984</v>
      </c>
      <c r="AG396" t="s">
        <v>249</v>
      </c>
      <c r="AH396">
        <v>1</v>
      </c>
      <c r="AI396" s="216" t="s">
        <v>250</v>
      </c>
      <c r="AJ396" s="216" t="s">
        <v>248</v>
      </c>
      <c r="AK396" t="s">
        <v>1431</v>
      </c>
      <c r="AL396" s="216" t="s">
        <v>156</v>
      </c>
      <c r="AM396" t="s">
        <v>1460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1493</v>
      </c>
      <c r="AV396" t="s">
        <v>1461</v>
      </c>
      <c r="AX396">
        <v>1</v>
      </c>
      <c r="AY396" s="216" t="s">
        <v>89</v>
      </c>
      <c r="AZ396" s="216" t="s">
        <v>90</v>
      </c>
      <c r="BA396" s="216" t="s">
        <v>217</v>
      </c>
      <c r="BB396" t="s">
        <v>1542</v>
      </c>
      <c r="BC396">
        <v>23.5</v>
      </c>
      <c r="BD396">
        <v>0</v>
      </c>
    </row>
    <row r="397" spans="1:57" x14ac:dyDescent="0.3">
      <c r="A397" s="211">
        <v>46260</v>
      </c>
      <c r="B397" s="216" t="s">
        <v>142</v>
      </c>
      <c r="C397" s="216" t="s">
        <v>348</v>
      </c>
      <c r="D397" s="216" t="s">
        <v>48</v>
      </c>
      <c r="E397" s="216" t="s">
        <v>68</v>
      </c>
      <c r="F397" s="216" t="s">
        <v>310</v>
      </c>
      <c r="G397" s="216" t="s">
        <v>1224</v>
      </c>
      <c r="H397" s="216" t="s">
        <v>1505</v>
      </c>
      <c r="I397" s="216" t="s">
        <v>406</v>
      </c>
      <c r="J397">
        <v>1</v>
      </c>
      <c r="K397">
        <v>1</v>
      </c>
      <c r="L397" s="216" t="s">
        <v>1225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6"/>
      <c r="S397" s="216" t="s">
        <v>362</v>
      </c>
      <c r="T397" s="216" t="s">
        <v>1478</v>
      </c>
      <c r="U397" s="216"/>
      <c r="V397" s="216" t="s">
        <v>362</v>
      </c>
      <c r="W397">
        <v>101</v>
      </c>
      <c r="X397" s="216" t="s">
        <v>374</v>
      </c>
      <c r="Y397" s="216" t="s">
        <v>239</v>
      </c>
      <c r="Z397" t="s">
        <v>1429</v>
      </c>
      <c r="AB397" s="216" t="s">
        <v>351</v>
      </c>
      <c r="AC397" t="s">
        <v>351</v>
      </c>
      <c r="AD397" s="216" t="s">
        <v>374</v>
      </c>
      <c r="AE397" s="216" t="s">
        <v>239</v>
      </c>
      <c r="AF397" t="s">
        <v>1985</v>
      </c>
      <c r="AG397" t="s">
        <v>249</v>
      </c>
      <c r="AH397">
        <v>1</v>
      </c>
      <c r="AI397" s="216" t="s">
        <v>250</v>
      </c>
      <c r="AJ397" s="216" t="s">
        <v>248</v>
      </c>
      <c r="AK397" t="s">
        <v>1431</v>
      </c>
      <c r="AL397" s="216" t="s">
        <v>156</v>
      </c>
      <c r="AM397" t="s">
        <v>1460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513</v>
      </c>
      <c r="AU397" t="s">
        <v>1433</v>
      </c>
      <c r="AV397" t="s">
        <v>1461</v>
      </c>
      <c r="AX397">
        <v>1</v>
      </c>
      <c r="AY397" s="216" t="s">
        <v>89</v>
      </c>
      <c r="AZ397" s="216" t="s">
        <v>90</v>
      </c>
      <c r="BA397" s="216" t="s">
        <v>217</v>
      </c>
      <c r="BB397" t="s">
        <v>1552</v>
      </c>
      <c r="BC397">
        <v>23</v>
      </c>
      <c r="BD397">
        <v>0</v>
      </c>
      <c r="BE397">
        <v>1</v>
      </c>
    </row>
    <row r="398" spans="1:57" x14ac:dyDescent="0.3">
      <c r="A398" s="211">
        <v>46260</v>
      </c>
      <c r="B398" s="216" t="s">
        <v>142</v>
      </c>
      <c r="C398" s="216" t="s">
        <v>348</v>
      </c>
      <c r="D398" s="216" t="s">
        <v>285</v>
      </c>
      <c r="E398" s="216" t="s">
        <v>95</v>
      </c>
      <c r="F398" s="216" t="s">
        <v>310</v>
      </c>
      <c r="G398" s="216" t="s">
        <v>1226</v>
      </c>
      <c r="H398" s="216" t="s">
        <v>1784</v>
      </c>
      <c r="I398" s="216" t="s">
        <v>404</v>
      </c>
      <c r="J398">
        <v>1</v>
      </c>
      <c r="K398">
        <v>1</v>
      </c>
      <c r="L398" s="216" t="s">
        <v>1227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6"/>
      <c r="S398" s="216" t="s">
        <v>358</v>
      </c>
      <c r="T398" s="216"/>
      <c r="U398" s="216" t="s">
        <v>1986</v>
      </c>
      <c r="V398" s="216" t="s">
        <v>358</v>
      </c>
      <c r="W398">
        <v>2100</v>
      </c>
      <c r="X398" s="216" t="s">
        <v>373</v>
      </c>
      <c r="Y398" s="216" t="s">
        <v>239</v>
      </c>
      <c r="Z398" t="s">
        <v>1578</v>
      </c>
      <c r="AB398" s="216" t="s">
        <v>351</v>
      </c>
      <c r="AC398" t="s">
        <v>7</v>
      </c>
      <c r="AD398" s="216" t="s">
        <v>7</v>
      </c>
      <c r="AE398" s="216" t="s">
        <v>7</v>
      </c>
      <c r="AF398" t="s">
        <v>2329</v>
      </c>
      <c r="AG398" t="s">
        <v>249</v>
      </c>
      <c r="AH398">
        <v>1</v>
      </c>
      <c r="AI398" s="216" t="s">
        <v>250</v>
      </c>
      <c r="AJ398" s="216" t="s">
        <v>248</v>
      </c>
      <c r="AK398" t="s">
        <v>1775</v>
      </c>
      <c r="AL398" s="216" t="s">
        <v>203</v>
      </c>
      <c r="AM398" t="s">
        <v>1872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513</v>
      </c>
      <c r="AU398" t="s">
        <v>1433</v>
      </c>
      <c r="AV398" t="s">
        <v>1593</v>
      </c>
      <c r="AX398">
        <v>1</v>
      </c>
      <c r="AY398" s="216" t="s">
        <v>103</v>
      </c>
      <c r="AZ398" s="216" t="s">
        <v>96</v>
      </c>
      <c r="BA398" s="216" t="s">
        <v>220</v>
      </c>
      <c r="BB398" t="s">
        <v>1786</v>
      </c>
    </row>
    <row r="399" spans="1:57" x14ac:dyDescent="0.3">
      <c r="A399" s="211">
        <v>46260</v>
      </c>
      <c r="B399" s="216" t="s">
        <v>142</v>
      </c>
      <c r="C399" s="216" t="s">
        <v>348</v>
      </c>
      <c r="D399" s="216" t="s">
        <v>48</v>
      </c>
      <c r="E399" s="216" t="s">
        <v>68</v>
      </c>
      <c r="F399" s="216" t="s">
        <v>310</v>
      </c>
      <c r="G399" s="216" t="s">
        <v>758</v>
      </c>
      <c r="H399" s="216" t="s">
        <v>1987</v>
      </c>
      <c r="I399" s="216" t="s">
        <v>407</v>
      </c>
      <c r="J399">
        <v>2</v>
      </c>
      <c r="K399">
        <v>2</v>
      </c>
      <c r="L399" s="216" t="s">
        <v>1228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6"/>
      <c r="S399" s="216" t="s">
        <v>359</v>
      </c>
      <c r="T399" s="216" t="s">
        <v>1478</v>
      </c>
      <c r="U399" s="216"/>
      <c r="V399" s="216" t="s">
        <v>359</v>
      </c>
      <c r="W399">
        <v>50</v>
      </c>
      <c r="X399" s="216" t="s">
        <v>374</v>
      </c>
      <c r="Y399" s="216" t="s">
        <v>239</v>
      </c>
      <c r="Z399" t="s">
        <v>1429</v>
      </c>
      <c r="AB399" s="216" t="s">
        <v>351</v>
      </c>
      <c r="AC399" t="s">
        <v>351</v>
      </c>
      <c r="AD399" s="216" t="s">
        <v>374</v>
      </c>
      <c r="AE399" s="216" t="s">
        <v>239</v>
      </c>
      <c r="AF399" t="s">
        <v>1988</v>
      </c>
      <c r="AG399" t="s">
        <v>249</v>
      </c>
      <c r="AH399">
        <v>1</v>
      </c>
      <c r="AI399" s="216" t="s">
        <v>250</v>
      </c>
      <c r="AJ399" s="216" t="s">
        <v>248</v>
      </c>
      <c r="AK399" t="s">
        <v>1431</v>
      </c>
      <c r="AL399" s="216" t="s">
        <v>156</v>
      </c>
      <c r="AM399" t="s">
        <v>1460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513</v>
      </c>
      <c r="AU399" t="s">
        <v>1433</v>
      </c>
      <c r="AV399" t="s">
        <v>1461</v>
      </c>
      <c r="AX399">
        <v>1</v>
      </c>
      <c r="AY399" s="216" t="s">
        <v>89</v>
      </c>
      <c r="AZ399" s="216" t="s">
        <v>90</v>
      </c>
      <c r="BA399" s="216" t="s">
        <v>217</v>
      </c>
      <c r="BB399" t="s">
        <v>1502</v>
      </c>
      <c r="BC399">
        <v>16.3</v>
      </c>
      <c r="BE399">
        <v>1</v>
      </c>
    </row>
    <row r="400" spans="1:57" x14ac:dyDescent="0.3">
      <c r="A400" s="211">
        <v>46260</v>
      </c>
      <c r="B400" s="216" t="s">
        <v>142</v>
      </c>
      <c r="C400" s="216" t="s">
        <v>348</v>
      </c>
      <c r="D400" s="216" t="s">
        <v>57</v>
      </c>
      <c r="E400" s="216" t="s">
        <v>117</v>
      </c>
      <c r="F400" s="216" t="s">
        <v>310</v>
      </c>
      <c r="G400" s="216" t="s">
        <v>1226</v>
      </c>
      <c r="H400" s="216" t="s">
        <v>1784</v>
      </c>
      <c r="I400" s="216" t="s">
        <v>404</v>
      </c>
      <c r="J400">
        <v>1</v>
      </c>
      <c r="K400">
        <v>1</v>
      </c>
      <c r="L400" s="216" t="s">
        <v>1227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6"/>
      <c r="S400" s="216" t="s">
        <v>358</v>
      </c>
      <c r="T400" s="216"/>
      <c r="U400" s="216" t="s">
        <v>1986</v>
      </c>
      <c r="V400" s="216" t="s">
        <v>358</v>
      </c>
      <c r="W400">
        <v>2100</v>
      </c>
      <c r="X400" s="216" t="s">
        <v>373</v>
      </c>
      <c r="Y400" s="216" t="s">
        <v>239</v>
      </c>
      <c r="Z400" t="s">
        <v>1578</v>
      </c>
      <c r="AB400" s="216" t="s">
        <v>351</v>
      </c>
      <c r="AC400" t="s">
        <v>7</v>
      </c>
      <c r="AD400" s="216" t="s">
        <v>7</v>
      </c>
      <c r="AE400" s="216" t="s">
        <v>7</v>
      </c>
      <c r="AF400" t="s">
        <v>1989</v>
      </c>
      <c r="AG400" t="s">
        <v>249</v>
      </c>
      <c r="AH400">
        <v>2</v>
      </c>
      <c r="AI400" s="216" t="s">
        <v>250</v>
      </c>
      <c r="AJ400" s="216" t="s">
        <v>251</v>
      </c>
      <c r="AK400" t="s">
        <v>1775</v>
      </c>
      <c r="AL400" s="216" t="s">
        <v>203</v>
      </c>
      <c r="AM400" t="s">
        <v>1869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514</v>
      </c>
      <c r="AU400" t="s">
        <v>1433</v>
      </c>
      <c r="AV400" t="s">
        <v>1610</v>
      </c>
      <c r="AX400">
        <v>1</v>
      </c>
      <c r="AY400" s="216" t="s">
        <v>126</v>
      </c>
      <c r="AZ400" s="216" t="s">
        <v>127</v>
      </c>
      <c r="BA400" s="216" t="s">
        <v>233</v>
      </c>
      <c r="BB400" t="s">
        <v>1786</v>
      </c>
    </row>
    <row r="401" spans="1:57" x14ac:dyDescent="0.3">
      <c r="A401" s="211">
        <v>46260</v>
      </c>
      <c r="B401" s="216" t="s">
        <v>142</v>
      </c>
      <c r="C401" s="216" t="s">
        <v>348</v>
      </c>
      <c r="D401" s="216" t="s">
        <v>43</v>
      </c>
      <c r="E401" s="216" t="s">
        <v>105</v>
      </c>
      <c r="F401" s="216" t="s">
        <v>310</v>
      </c>
      <c r="G401" s="216" t="s">
        <v>1229</v>
      </c>
      <c r="H401" s="216" t="s">
        <v>1540</v>
      </c>
      <c r="I401" s="216" t="s">
        <v>407</v>
      </c>
      <c r="J401">
        <v>5</v>
      </c>
      <c r="K401">
        <v>5</v>
      </c>
      <c r="L401" s="216" t="s">
        <v>1230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6"/>
      <c r="S401" s="216" t="s">
        <v>360</v>
      </c>
      <c r="T401" s="216" t="s">
        <v>1478</v>
      </c>
      <c r="U401" s="216"/>
      <c r="V401" s="216" t="s">
        <v>360</v>
      </c>
      <c r="W401">
        <v>2200</v>
      </c>
      <c r="X401" s="216" t="s">
        <v>374</v>
      </c>
      <c r="Y401" s="216" t="s">
        <v>239</v>
      </c>
      <c r="Z401" t="s">
        <v>1429</v>
      </c>
      <c r="AB401" s="216" t="s">
        <v>351</v>
      </c>
      <c r="AC401" t="s">
        <v>351</v>
      </c>
      <c r="AD401" s="216" t="s">
        <v>374</v>
      </c>
      <c r="AE401" s="216" t="s">
        <v>239</v>
      </c>
      <c r="AF401" t="s">
        <v>1990</v>
      </c>
      <c r="AG401" t="s">
        <v>249</v>
      </c>
      <c r="AH401">
        <v>1</v>
      </c>
      <c r="AI401" s="216" t="s">
        <v>250</v>
      </c>
      <c r="AJ401" s="216" t="s">
        <v>248</v>
      </c>
      <c r="AK401" t="s">
        <v>1431</v>
      </c>
      <c r="AL401" s="216" t="s">
        <v>156</v>
      </c>
      <c r="AM401" t="s">
        <v>1488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1493</v>
      </c>
      <c r="AV401" t="s">
        <v>1489</v>
      </c>
      <c r="AX401">
        <v>1</v>
      </c>
      <c r="AY401" s="216" t="s">
        <v>89</v>
      </c>
      <c r="AZ401" s="216" t="s">
        <v>67</v>
      </c>
      <c r="BA401" s="216" t="s">
        <v>217</v>
      </c>
      <c r="BB401" t="s">
        <v>1542</v>
      </c>
      <c r="BC401">
        <v>23.5</v>
      </c>
    </row>
    <row r="402" spans="1:57" x14ac:dyDescent="0.3">
      <c r="A402" s="211">
        <v>46260</v>
      </c>
      <c r="B402" s="216" t="s">
        <v>142</v>
      </c>
      <c r="C402" s="216" t="s">
        <v>348</v>
      </c>
      <c r="D402" s="216" t="s">
        <v>285</v>
      </c>
      <c r="E402" s="216" t="s">
        <v>95</v>
      </c>
      <c r="F402" s="216" t="s">
        <v>310</v>
      </c>
      <c r="G402" s="216" t="s">
        <v>1231</v>
      </c>
      <c r="H402" s="216" t="s">
        <v>1499</v>
      </c>
      <c r="I402" s="216" t="s">
        <v>404</v>
      </c>
      <c r="J402">
        <v>1</v>
      </c>
      <c r="K402">
        <v>1</v>
      </c>
      <c r="L402" s="216" t="s">
        <v>1232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6"/>
      <c r="S402" s="216" t="s">
        <v>359</v>
      </c>
      <c r="T402" s="216"/>
      <c r="U402" s="216" t="s">
        <v>1991</v>
      </c>
      <c r="V402" s="216" t="s">
        <v>359</v>
      </c>
      <c r="W402">
        <v>50</v>
      </c>
      <c r="X402" s="216" t="s">
        <v>374</v>
      </c>
      <c r="Y402" s="216" t="s">
        <v>239</v>
      </c>
      <c r="Z402" t="s">
        <v>1578</v>
      </c>
      <c r="AB402" s="216" t="s">
        <v>351</v>
      </c>
      <c r="AC402" t="s">
        <v>7</v>
      </c>
      <c r="AD402" s="216" t="s">
        <v>7</v>
      </c>
      <c r="AE402" s="216" t="s">
        <v>7</v>
      </c>
      <c r="AF402" t="s">
        <v>2330</v>
      </c>
      <c r="AG402" t="s">
        <v>249</v>
      </c>
      <c r="AH402">
        <v>1</v>
      </c>
      <c r="AI402" s="216" t="s">
        <v>250</v>
      </c>
      <c r="AJ402" s="216" t="s">
        <v>248</v>
      </c>
      <c r="AK402" t="s">
        <v>1431</v>
      </c>
      <c r="AL402" s="216" t="s">
        <v>156</v>
      </c>
      <c r="AM402" t="s">
        <v>1592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513</v>
      </c>
      <c r="AU402" t="s">
        <v>1433</v>
      </c>
      <c r="AV402" t="s">
        <v>1593</v>
      </c>
      <c r="AX402">
        <v>1</v>
      </c>
      <c r="AY402" s="216" t="s">
        <v>103</v>
      </c>
      <c r="AZ402" s="216" t="s">
        <v>96</v>
      </c>
      <c r="BA402" s="216" t="s">
        <v>220</v>
      </c>
      <c r="BB402" t="s">
        <v>1599</v>
      </c>
    </row>
    <row r="403" spans="1:57" x14ac:dyDescent="0.3">
      <c r="A403" s="211">
        <v>46260</v>
      </c>
      <c r="B403" s="216" t="s">
        <v>142</v>
      </c>
      <c r="C403" s="216" t="s">
        <v>348</v>
      </c>
      <c r="D403" s="216" t="s">
        <v>57</v>
      </c>
      <c r="E403" s="216" t="s">
        <v>117</v>
      </c>
      <c r="F403" s="216" t="s">
        <v>310</v>
      </c>
      <c r="G403" s="216" t="s">
        <v>1231</v>
      </c>
      <c r="H403" s="216" t="s">
        <v>1499</v>
      </c>
      <c r="I403" s="216" t="s">
        <v>404</v>
      </c>
      <c r="J403">
        <v>1</v>
      </c>
      <c r="K403">
        <v>1</v>
      </c>
      <c r="L403" s="216" t="s">
        <v>1232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6"/>
      <c r="S403" s="216" t="s">
        <v>359</v>
      </c>
      <c r="T403" s="216"/>
      <c r="U403" s="216" t="s">
        <v>1991</v>
      </c>
      <c r="V403" s="216" t="s">
        <v>359</v>
      </c>
      <c r="W403">
        <v>50</v>
      </c>
      <c r="X403" s="216" t="s">
        <v>374</v>
      </c>
      <c r="Y403" s="216" t="s">
        <v>239</v>
      </c>
      <c r="Z403" t="s">
        <v>1578</v>
      </c>
      <c r="AB403" s="216" t="s">
        <v>351</v>
      </c>
      <c r="AC403" t="s">
        <v>7</v>
      </c>
      <c r="AD403" s="216" t="s">
        <v>7</v>
      </c>
      <c r="AE403" s="216" t="s">
        <v>7</v>
      </c>
      <c r="AF403" t="s">
        <v>1992</v>
      </c>
      <c r="AG403" t="s">
        <v>249</v>
      </c>
      <c r="AH403">
        <v>2</v>
      </c>
      <c r="AI403" s="216" t="s">
        <v>250</v>
      </c>
      <c r="AJ403" s="216" t="s">
        <v>251</v>
      </c>
      <c r="AK403" t="s">
        <v>1431</v>
      </c>
      <c r="AL403" s="216" t="s">
        <v>156</v>
      </c>
      <c r="AM403" t="s">
        <v>1609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514</v>
      </c>
      <c r="AU403" t="s">
        <v>1433</v>
      </c>
      <c r="AV403" t="s">
        <v>1610</v>
      </c>
      <c r="AX403">
        <v>1</v>
      </c>
      <c r="AY403" s="216" t="s">
        <v>126</v>
      </c>
      <c r="AZ403" s="216" t="s">
        <v>127</v>
      </c>
      <c r="BA403" s="216" t="s">
        <v>233</v>
      </c>
      <c r="BB403" t="s">
        <v>1599</v>
      </c>
    </row>
    <row r="404" spans="1:57" x14ac:dyDescent="0.3">
      <c r="A404" s="211">
        <v>46260</v>
      </c>
      <c r="B404" s="216" t="s">
        <v>142</v>
      </c>
      <c r="C404" s="216" t="s">
        <v>348</v>
      </c>
      <c r="D404" s="216" t="s">
        <v>279</v>
      </c>
      <c r="E404" s="216" t="s">
        <v>192</v>
      </c>
      <c r="F404" s="216" t="s">
        <v>310</v>
      </c>
      <c r="G404" s="216" t="s">
        <v>1231</v>
      </c>
      <c r="H404" s="216" t="s">
        <v>1499</v>
      </c>
      <c r="I404" s="216" t="s">
        <v>404</v>
      </c>
      <c r="J404">
        <v>411</v>
      </c>
      <c r="K404">
        <v>411</v>
      </c>
      <c r="L404" s="216" t="s">
        <v>1232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6"/>
      <c r="S404" s="216" t="s">
        <v>359</v>
      </c>
      <c r="T404" s="216"/>
      <c r="U404" s="216" t="s">
        <v>1991</v>
      </c>
      <c r="V404" s="216" t="s">
        <v>359</v>
      </c>
      <c r="W404">
        <v>50</v>
      </c>
      <c r="X404" s="216" t="s">
        <v>374</v>
      </c>
      <c r="Y404" s="216" t="s">
        <v>239</v>
      </c>
      <c r="Z404" t="s">
        <v>1578</v>
      </c>
      <c r="AB404" s="216" t="s">
        <v>351</v>
      </c>
      <c r="AC404" t="s">
        <v>7</v>
      </c>
      <c r="AD404" s="216" t="s">
        <v>7</v>
      </c>
      <c r="AE404" s="216" t="s">
        <v>7</v>
      </c>
      <c r="AF404" t="s">
        <v>1993</v>
      </c>
      <c r="AG404" t="s">
        <v>249</v>
      </c>
      <c r="AH404">
        <v>2</v>
      </c>
      <c r="AI404" s="216" t="s">
        <v>250</v>
      </c>
      <c r="AJ404" s="216" t="s">
        <v>248</v>
      </c>
      <c r="AK404" t="s">
        <v>1431</v>
      </c>
      <c r="AL404" s="216" t="s">
        <v>156</v>
      </c>
      <c r="AM404" t="s">
        <v>1595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1493</v>
      </c>
      <c r="AV404" t="s">
        <v>1596</v>
      </c>
      <c r="AW404">
        <v>1</v>
      </c>
      <c r="AX404">
        <v>411</v>
      </c>
      <c r="AY404" s="216" t="s">
        <v>125</v>
      </c>
      <c r="AZ404" s="216" t="s">
        <v>122</v>
      </c>
      <c r="BA404" s="216" t="s">
        <v>232</v>
      </c>
      <c r="BB404" t="s">
        <v>1599</v>
      </c>
    </row>
    <row r="405" spans="1:57" x14ac:dyDescent="0.3">
      <c r="A405" s="211">
        <v>46260</v>
      </c>
      <c r="B405" s="216" t="s">
        <v>142</v>
      </c>
      <c r="C405" s="216" t="s">
        <v>348</v>
      </c>
      <c r="D405" s="216" t="s">
        <v>43</v>
      </c>
      <c r="E405" s="216" t="s">
        <v>105</v>
      </c>
      <c r="F405" s="216" t="s">
        <v>310</v>
      </c>
      <c r="G405" s="216" t="s">
        <v>1233</v>
      </c>
      <c r="H405" s="216" t="s">
        <v>1512</v>
      </c>
      <c r="I405" s="216" t="s">
        <v>407</v>
      </c>
      <c r="J405">
        <v>5</v>
      </c>
      <c r="K405">
        <v>5</v>
      </c>
      <c r="L405" s="216" t="s">
        <v>1234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6"/>
      <c r="S405" s="216" t="s">
        <v>359</v>
      </c>
      <c r="T405" s="216" t="s">
        <v>1994</v>
      </c>
      <c r="U405" s="216"/>
      <c r="V405" s="216" t="s">
        <v>359</v>
      </c>
      <c r="W405">
        <v>50</v>
      </c>
      <c r="X405" s="216" t="s">
        <v>374</v>
      </c>
      <c r="Y405" s="216" t="s">
        <v>239</v>
      </c>
      <c r="Z405" t="s">
        <v>1429</v>
      </c>
      <c r="AB405" s="216" t="s">
        <v>351</v>
      </c>
      <c r="AC405" t="s">
        <v>351</v>
      </c>
      <c r="AD405" s="216" t="s">
        <v>374</v>
      </c>
      <c r="AE405" s="216" t="s">
        <v>239</v>
      </c>
      <c r="AF405" t="s">
        <v>1995</v>
      </c>
      <c r="AG405" t="s">
        <v>249</v>
      </c>
      <c r="AH405">
        <v>1</v>
      </c>
      <c r="AI405" s="216" t="s">
        <v>250</v>
      </c>
      <c r="AJ405" s="216" t="s">
        <v>248</v>
      </c>
      <c r="AK405" t="s">
        <v>1431</v>
      </c>
      <c r="AL405" s="216" t="s">
        <v>156</v>
      </c>
      <c r="AM405" t="s">
        <v>1488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514</v>
      </c>
      <c r="AU405" t="s">
        <v>1433</v>
      </c>
      <c r="AV405" t="s">
        <v>1489</v>
      </c>
      <c r="AX405">
        <v>1</v>
      </c>
      <c r="AY405" s="216" t="s">
        <v>89</v>
      </c>
      <c r="AZ405" s="216" t="s">
        <v>67</v>
      </c>
      <c r="BA405" s="216" t="s">
        <v>217</v>
      </c>
      <c r="BB405" t="s">
        <v>1502</v>
      </c>
      <c r="BC405">
        <v>16.3</v>
      </c>
      <c r="BD405">
        <v>0</v>
      </c>
    </row>
    <row r="406" spans="1:57" x14ac:dyDescent="0.3">
      <c r="A406" s="211">
        <v>46260</v>
      </c>
      <c r="B406" s="216" t="s">
        <v>142</v>
      </c>
      <c r="C406" s="216" t="s">
        <v>348</v>
      </c>
      <c r="D406" s="216" t="s">
        <v>43</v>
      </c>
      <c r="E406" s="216" t="s">
        <v>105</v>
      </c>
      <c r="F406" s="216" t="s">
        <v>310</v>
      </c>
      <c r="G406" s="216" t="s">
        <v>1235</v>
      </c>
      <c r="H406" s="216" t="s">
        <v>1505</v>
      </c>
      <c r="I406" s="216" t="s">
        <v>406</v>
      </c>
      <c r="J406">
        <v>16</v>
      </c>
      <c r="K406">
        <v>16</v>
      </c>
      <c r="L406" s="216" t="s">
        <v>1236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6"/>
      <c r="S406" s="216" t="s">
        <v>362</v>
      </c>
      <c r="T406" s="216" t="s">
        <v>1478</v>
      </c>
      <c r="U406" s="216"/>
      <c r="V406" s="216" t="s">
        <v>362</v>
      </c>
      <c r="W406">
        <v>101</v>
      </c>
      <c r="X406" s="216" t="s">
        <v>374</v>
      </c>
      <c r="Y406" s="216" t="s">
        <v>239</v>
      </c>
      <c r="Z406" t="s">
        <v>1429</v>
      </c>
      <c r="AB406" s="216" t="s">
        <v>351</v>
      </c>
      <c r="AC406" t="s">
        <v>351</v>
      </c>
      <c r="AD406" s="216" t="s">
        <v>374</v>
      </c>
      <c r="AE406" s="216" t="s">
        <v>239</v>
      </c>
      <c r="AF406" t="s">
        <v>1996</v>
      </c>
      <c r="AG406" t="s">
        <v>249</v>
      </c>
      <c r="AH406">
        <v>1</v>
      </c>
      <c r="AI406" s="216" t="s">
        <v>250</v>
      </c>
      <c r="AJ406" s="216" t="s">
        <v>248</v>
      </c>
      <c r="AK406" t="s">
        <v>1431</v>
      </c>
      <c r="AL406" s="216" t="s">
        <v>156</v>
      </c>
      <c r="AM406" t="s">
        <v>1488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1493</v>
      </c>
      <c r="AV406" t="s">
        <v>1489</v>
      </c>
      <c r="AX406">
        <v>1.6</v>
      </c>
      <c r="AY406" s="216" t="s">
        <v>89</v>
      </c>
      <c r="AZ406" s="216" t="s">
        <v>67</v>
      </c>
      <c r="BA406" s="216" t="s">
        <v>217</v>
      </c>
      <c r="BB406" t="s">
        <v>1552</v>
      </c>
      <c r="BC406">
        <v>23</v>
      </c>
      <c r="BD406">
        <v>0</v>
      </c>
      <c r="BE406">
        <v>1</v>
      </c>
    </row>
    <row r="407" spans="1:57" x14ac:dyDescent="0.3">
      <c r="A407" s="211">
        <v>46260</v>
      </c>
      <c r="B407" s="216" t="s">
        <v>142</v>
      </c>
      <c r="C407" s="216" t="s">
        <v>348</v>
      </c>
      <c r="D407" s="216" t="s">
        <v>279</v>
      </c>
      <c r="E407" s="216" t="s">
        <v>192</v>
      </c>
      <c r="F407" s="216" t="s">
        <v>310</v>
      </c>
      <c r="G407" s="216" t="s">
        <v>1226</v>
      </c>
      <c r="H407" s="216" t="s">
        <v>1784</v>
      </c>
      <c r="I407" s="216" t="s">
        <v>404</v>
      </c>
      <c r="J407">
        <v>796</v>
      </c>
      <c r="K407">
        <v>796</v>
      </c>
      <c r="L407" s="216" t="s">
        <v>1227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6"/>
      <c r="S407" s="216" t="s">
        <v>358</v>
      </c>
      <c r="T407" s="216"/>
      <c r="U407" s="216" t="s">
        <v>1986</v>
      </c>
      <c r="V407" s="216" t="s">
        <v>358</v>
      </c>
      <c r="W407">
        <v>2100</v>
      </c>
      <c r="X407" s="216" t="s">
        <v>373</v>
      </c>
      <c r="Y407" s="216" t="s">
        <v>239</v>
      </c>
      <c r="Z407" t="s">
        <v>1578</v>
      </c>
      <c r="AB407" s="216" t="s">
        <v>351</v>
      </c>
      <c r="AC407" t="s">
        <v>7</v>
      </c>
      <c r="AD407" s="216" t="s">
        <v>7</v>
      </c>
      <c r="AE407" s="216" t="s">
        <v>7</v>
      </c>
      <c r="AF407" t="s">
        <v>1997</v>
      </c>
      <c r="AG407" t="s">
        <v>249</v>
      </c>
      <c r="AH407">
        <v>2</v>
      </c>
      <c r="AI407" s="216" t="s">
        <v>250</v>
      </c>
      <c r="AJ407" s="216" t="s">
        <v>248</v>
      </c>
      <c r="AK407" t="s">
        <v>1775</v>
      </c>
      <c r="AL407" s="216" t="s">
        <v>203</v>
      </c>
      <c r="AM407" t="s">
        <v>1871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1493</v>
      </c>
      <c r="AV407" t="s">
        <v>1596</v>
      </c>
      <c r="AW407">
        <v>1</v>
      </c>
      <c r="AX407">
        <v>796</v>
      </c>
      <c r="AY407" s="216" t="s">
        <v>125</v>
      </c>
      <c r="AZ407" s="216" t="s">
        <v>122</v>
      </c>
      <c r="BA407" s="216" t="s">
        <v>232</v>
      </c>
      <c r="BB407" t="s">
        <v>1786</v>
      </c>
    </row>
    <row r="408" spans="1:57" x14ac:dyDescent="0.3">
      <c r="A408" s="211">
        <v>46260</v>
      </c>
      <c r="B408" s="216" t="s">
        <v>142</v>
      </c>
      <c r="C408" s="216" t="s">
        <v>348</v>
      </c>
      <c r="D408" s="216" t="s">
        <v>279</v>
      </c>
      <c r="E408" s="216" t="s">
        <v>198</v>
      </c>
      <c r="F408" s="216" t="s">
        <v>310</v>
      </c>
      <c r="G408" s="216" t="s">
        <v>1237</v>
      </c>
      <c r="H408" s="216" t="s">
        <v>1867</v>
      </c>
      <c r="I408" s="216" t="s">
        <v>407</v>
      </c>
      <c r="J408">
        <v>8</v>
      </c>
      <c r="K408">
        <v>8</v>
      </c>
      <c r="L408" s="216" t="s">
        <v>1238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6"/>
      <c r="S408" s="216" t="s">
        <v>358</v>
      </c>
      <c r="T408" s="216"/>
      <c r="U408" s="216" t="s">
        <v>1998</v>
      </c>
      <c r="V408" s="216" t="s">
        <v>358</v>
      </c>
      <c r="W408">
        <v>2100</v>
      </c>
      <c r="X408" s="216" t="s">
        <v>373</v>
      </c>
      <c r="Y408" s="216" t="s">
        <v>239</v>
      </c>
      <c r="Z408" t="s">
        <v>1578</v>
      </c>
      <c r="AB408" s="216" t="s">
        <v>351</v>
      </c>
      <c r="AC408" t="s">
        <v>7</v>
      </c>
      <c r="AD408" s="216" t="s">
        <v>7</v>
      </c>
      <c r="AE408" s="216" t="s">
        <v>7</v>
      </c>
      <c r="AF408" t="s">
        <v>1999</v>
      </c>
      <c r="AG408" t="s">
        <v>249</v>
      </c>
      <c r="AH408">
        <v>2</v>
      </c>
      <c r="AI408" s="216" t="s">
        <v>250</v>
      </c>
      <c r="AJ408" s="216" t="s">
        <v>248</v>
      </c>
      <c r="AK408" t="s">
        <v>1775</v>
      </c>
      <c r="AL408" s="216" t="s">
        <v>203</v>
      </c>
      <c r="AM408" t="s">
        <v>1871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513</v>
      </c>
      <c r="AU408" t="s">
        <v>1433</v>
      </c>
      <c r="AV408" t="s">
        <v>1690</v>
      </c>
      <c r="AW408">
        <v>13.45</v>
      </c>
      <c r="AX408">
        <v>107.6</v>
      </c>
      <c r="AY408" s="216" t="s">
        <v>125</v>
      </c>
      <c r="AZ408" s="216" t="s">
        <v>122</v>
      </c>
      <c r="BA408" s="216" t="s">
        <v>232</v>
      </c>
      <c r="BB408" t="s">
        <v>1786</v>
      </c>
      <c r="BE408">
        <v>10.76</v>
      </c>
    </row>
    <row r="409" spans="1:57" x14ac:dyDescent="0.3">
      <c r="A409" s="211">
        <v>46260</v>
      </c>
      <c r="B409" s="216" t="s">
        <v>142</v>
      </c>
      <c r="C409" s="216" t="s">
        <v>348</v>
      </c>
      <c r="D409" s="216" t="s">
        <v>48</v>
      </c>
      <c r="E409" s="216" t="s">
        <v>68</v>
      </c>
      <c r="F409" s="216" t="s">
        <v>310</v>
      </c>
      <c r="G409" s="216" t="s">
        <v>759</v>
      </c>
      <c r="H409" s="216" t="s">
        <v>1462</v>
      </c>
      <c r="I409" s="216" t="s">
        <v>754</v>
      </c>
      <c r="J409">
        <v>1</v>
      </c>
      <c r="K409">
        <v>1</v>
      </c>
      <c r="L409" s="216" t="s">
        <v>1239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6"/>
      <c r="S409" s="216" t="s">
        <v>361</v>
      </c>
      <c r="T409" s="216" t="s">
        <v>1478</v>
      </c>
      <c r="U409" s="216"/>
      <c r="V409" s="216" t="s">
        <v>361</v>
      </c>
      <c r="W409">
        <v>109</v>
      </c>
      <c r="X409" s="216" t="s">
        <v>374</v>
      </c>
      <c r="Y409" s="216" t="s">
        <v>239</v>
      </c>
      <c r="Z409" t="s">
        <v>1429</v>
      </c>
      <c r="AB409" s="216" t="s">
        <v>351</v>
      </c>
      <c r="AC409" t="s">
        <v>351</v>
      </c>
      <c r="AD409" s="216" t="s">
        <v>374</v>
      </c>
      <c r="AE409" s="216" t="s">
        <v>239</v>
      </c>
      <c r="AF409" t="s">
        <v>2000</v>
      </c>
      <c r="AG409" t="s">
        <v>249</v>
      </c>
      <c r="AH409">
        <v>1</v>
      </c>
      <c r="AI409" s="216" t="s">
        <v>250</v>
      </c>
      <c r="AJ409" s="216" t="s">
        <v>248</v>
      </c>
      <c r="AK409" t="s">
        <v>1431</v>
      </c>
      <c r="AL409" s="216" t="s">
        <v>156</v>
      </c>
      <c r="AM409" t="s">
        <v>1460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513</v>
      </c>
      <c r="AU409" t="s">
        <v>1433</v>
      </c>
      <c r="AV409" t="s">
        <v>1461</v>
      </c>
      <c r="AX409">
        <v>1</v>
      </c>
      <c r="AY409" s="216" t="s">
        <v>89</v>
      </c>
      <c r="AZ409" s="216" t="s">
        <v>90</v>
      </c>
      <c r="BA409" s="216" t="s">
        <v>217</v>
      </c>
      <c r="BB409" t="s">
        <v>1435</v>
      </c>
      <c r="BC409">
        <v>23.5</v>
      </c>
      <c r="BE409">
        <v>1</v>
      </c>
    </row>
    <row r="410" spans="1:57" x14ac:dyDescent="0.3">
      <c r="A410" s="211">
        <v>46260</v>
      </c>
      <c r="B410" s="216" t="s">
        <v>142</v>
      </c>
      <c r="C410" s="216" t="s">
        <v>348</v>
      </c>
      <c r="D410" s="216" t="s">
        <v>285</v>
      </c>
      <c r="E410" s="216" t="s">
        <v>95</v>
      </c>
      <c r="F410" s="216" t="s">
        <v>310</v>
      </c>
      <c r="G410" s="216" t="s">
        <v>1237</v>
      </c>
      <c r="H410" s="216" t="s">
        <v>1867</v>
      </c>
      <c r="I410" s="216" t="s">
        <v>407</v>
      </c>
      <c r="J410">
        <v>8</v>
      </c>
      <c r="K410">
        <v>8</v>
      </c>
      <c r="L410" s="216" t="s">
        <v>1238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6"/>
      <c r="S410" s="216" t="s">
        <v>358</v>
      </c>
      <c r="T410" s="216"/>
      <c r="U410" s="216" t="s">
        <v>1998</v>
      </c>
      <c r="V410" s="216" t="s">
        <v>358</v>
      </c>
      <c r="W410">
        <v>2100</v>
      </c>
      <c r="X410" s="216" t="s">
        <v>373</v>
      </c>
      <c r="Y410" s="216" t="s">
        <v>239</v>
      </c>
      <c r="Z410" t="s">
        <v>1578</v>
      </c>
      <c r="AB410" s="216" t="s">
        <v>351</v>
      </c>
      <c r="AC410" t="s">
        <v>7</v>
      </c>
      <c r="AD410" s="216" t="s">
        <v>7</v>
      </c>
      <c r="AE410" s="216" t="s">
        <v>7</v>
      </c>
      <c r="AF410" t="s">
        <v>2331</v>
      </c>
      <c r="AG410" t="s">
        <v>249</v>
      </c>
      <c r="AH410">
        <v>1</v>
      </c>
      <c r="AI410" s="216" t="s">
        <v>250</v>
      </c>
      <c r="AJ410" s="216" t="s">
        <v>248</v>
      </c>
      <c r="AK410" t="s">
        <v>1775</v>
      </c>
      <c r="AL410" s="216" t="s">
        <v>203</v>
      </c>
      <c r="AM410" t="s">
        <v>1872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513</v>
      </c>
      <c r="AU410" t="s">
        <v>1433</v>
      </c>
      <c r="AV410" t="s">
        <v>1593</v>
      </c>
      <c r="AX410">
        <v>8</v>
      </c>
      <c r="AY410" s="216" t="s">
        <v>103</v>
      </c>
      <c r="AZ410" s="216" t="s">
        <v>96</v>
      </c>
      <c r="BA410" s="216" t="s">
        <v>220</v>
      </c>
      <c r="BB410" t="s">
        <v>1786</v>
      </c>
      <c r="BE410">
        <v>1</v>
      </c>
    </row>
    <row r="411" spans="1:57" x14ac:dyDescent="0.3">
      <c r="A411" s="211">
        <v>46260</v>
      </c>
      <c r="B411" s="216" t="s">
        <v>142</v>
      </c>
      <c r="C411" s="216" t="s">
        <v>348</v>
      </c>
      <c r="D411" s="216" t="s">
        <v>285</v>
      </c>
      <c r="E411" s="216" t="s">
        <v>95</v>
      </c>
      <c r="F411" s="216" t="s">
        <v>310</v>
      </c>
      <c r="G411" s="216" t="s">
        <v>753</v>
      </c>
      <c r="H411" s="216" t="s">
        <v>1505</v>
      </c>
      <c r="I411" s="216" t="s">
        <v>406</v>
      </c>
      <c r="J411">
        <v>1</v>
      </c>
      <c r="K411">
        <v>1</v>
      </c>
      <c r="L411" s="216" t="s">
        <v>2332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6"/>
      <c r="S411" s="216" t="s">
        <v>362</v>
      </c>
      <c r="T411" s="216" t="s">
        <v>1622</v>
      </c>
      <c r="U411" s="216" t="s">
        <v>2333</v>
      </c>
      <c r="V411" s="216" t="s">
        <v>362</v>
      </c>
      <c r="W411">
        <v>101</v>
      </c>
      <c r="X411" s="216" t="s">
        <v>374</v>
      </c>
      <c r="Y411" s="216" t="s">
        <v>239</v>
      </c>
      <c r="Z411" t="s">
        <v>1578</v>
      </c>
      <c r="AB411" s="216" t="s">
        <v>351</v>
      </c>
      <c r="AC411" t="s">
        <v>7</v>
      </c>
      <c r="AD411" s="216" t="s">
        <v>7</v>
      </c>
      <c r="AE411" s="216" t="s">
        <v>7</v>
      </c>
      <c r="AF411" t="s">
        <v>2334</v>
      </c>
      <c r="AG411" t="s">
        <v>249</v>
      </c>
      <c r="AH411">
        <v>1</v>
      </c>
      <c r="AI411" s="216" t="s">
        <v>250</v>
      </c>
      <c r="AJ411" s="216" t="s">
        <v>248</v>
      </c>
      <c r="AK411" t="s">
        <v>1431</v>
      </c>
      <c r="AL411" s="216" t="s">
        <v>156</v>
      </c>
      <c r="AM411" t="s">
        <v>1592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513</v>
      </c>
      <c r="AU411" t="s">
        <v>1433</v>
      </c>
      <c r="AV411" t="s">
        <v>1593</v>
      </c>
      <c r="AX411">
        <v>1</v>
      </c>
      <c r="AY411" s="216" t="s">
        <v>103</v>
      </c>
      <c r="AZ411" s="216" t="s">
        <v>96</v>
      </c>
      <c r="BA411" s="216" t="s">
        <v>220</v>
      </c>
      <c r="BB411" t="s">
        <v>1611</v>
      </c>
    </row>
    <row r="412" spans="1:57" x14ac:dyDescent="0.3">
      <c r="A412" s="211">
        <v>46260</v>
      </c>
      <c r="B412" s="216" t="s">
        <v>142</v>
      </c>
      <c r="C412" s="216" t="s">
        <v>348</v>
      </c>
      <c r="D412" s="216" t="s">
        <v>57</v>
      </c>
      <c r="E412" s="216" t="s">
        <v>117</v>
      </c>
      <c r="F412" s="216" t="s">
        <v>310</v>
      </c>
      <c r="G412" s="216" t="s">
        <v>1237</v>
      </c>
      <c r="H412" s="216" t="s">
        <v>1867</v>
      </c>
      <c r="I412" s="216" t="s">
        <v>407</v>
      </c>
      <c r="J412">
        <v>8</v>
      </c>
      <c r="K412">
        <v>8</v>
      </c>
      <c r="L412" s="216" t="s">
        <v>1238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6"/>
      <c r="S412" s="216" t="s">
        <v>358</v>
      </c>
      <c r="T412" s="216"/>
      <c r="U412" s="216" t="s">
        <v>1998</v>
      </c>
      <c r="V412" s="216" t="s">
        <v>358</v>
      </c>
      <c r="W412">
        <v>2100</v>
      </c>
      <c r="X412" s="216" t="s">
        <v>373</v>
      </c>
      <c r="Y412" s="216" t="s">
        <v>239</v>
      </c>
      <c r="Z412" t="s">
        <v>1578</v>
      </c>
      <c r="AB412" s="216" t="s">
        <v>351</v>
      </c>
      <c r="AC412" t="s">
        <v>7</v>
      </c>
      <c r="AD412" s="216" t="s">
        <v>7</v>
      </c>
      <c r="AE412" s="216" t="s">
        <v>7</v>
      </c>
      <c r="AF412" t="s">
        <v>2001</v>
      </c>
      <c r="AG412" t="s">
        <v>249</v>
      </c>
      <c r="AH412">
        <v>2</v>
      </c>
      <c r="AI412" s="216" t="s">
        <v>250</v>
      </c>
      <c r="AJ412" s="216" t="s">
        <v>251</v>
      </c>
      <c r="AK412" t="s">
        <v>1775</v>
      </c>
      <c r="AL412" s="216" t="s">
        <v>203</v>
      </c>
      <c r="AM412" t="s">
        <v>1869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514</v>
      </c>
      <c r="AU412" t="s">
        <v>1433</v>
      </c>
      <c r="AV412" t="s">
        <v>1610</v>
      </c>
      <c r="AX412">
        <v>1</v>
      </c>
      <c r="AY412" s="216" t="s">
        <v>126</v>
      </c>
      <c r="AZ412" s="216" t="s">
        <v>127</v>
      </c>
      <c r="BA412" s="216" t="s">
        <v>233</v>
      </c>
      <c r="BB412" t="s">
        <v>1786</v>
      </c>
      <c r="BE412">
        <v>1</v>
      </c>
    </row>
    <row r="413" spans="1:57" x14ac:dyDescent="0.3">
      <c r="A413" s="211">
        <v>46260</v>
      </c>
      <c r="B413" s="216" t="s">
        <v>142</v>
      </c>
      <c r="C413" s="216" t="s">
        <v>348</v>
      </c>
      <c r="D413" s="216" t="s">
        <v>279</v>
      </c>
      <c r="E413" s="216" t="s">
        <v>192</v>
      </c>
      <c r="F413" s="216" t="s">
        <v>310</v>
      </c>
      <c r="G413" s="216" t="s">
        <v>1171</v>
      </c>
      <c r="H413" s="216" t="s">
        <v>1913</v>
      </c>
      <c r="I413" s="216" t="s">
        <v>1172</v>
      </c>
      <c r="J413">
        <v>158</v>
      </c>
      <c r="K413">
        <v>158</v>
      </c>
      <c r="L413" s="216" t="s">
        <v>1173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6"/>
      <c r="S413" s="216" t="s">
        <v>358</v>
      </c>
      <c r="T413" s="216"/>
      <c r="U413" s="216" t="s">
        <v>1914</v>
      </c>
      <c r="V413" s="216" t="s">
        <v>358</v>
      </c>
      <c r="W413">
        <v>2100</v>
      </c>
      <c r="X413" s="216" t="s">
        <v>373</v>
      </c>
      <c r="Y413" s="216" t="s">
        <v>239</v>
      </c>
      <c r="Z413" t="s">
        <v>1578</v>
      </c>
      <c r="AB413" s="216" t="s">
        <v>351</v>
      </c>
      <c r="AC413" t="s">
        <v>7</v>
      </c>
      <c r="AD413" s="216" t="s">
        <v>7</v>
      </c>
      <c r="AE413" s="216" t="s">
        <v>7</v>
      </c>
      <c r="AF413" t="s">
        <v>2002</v>
      </c>
      <c r="AG413" t="s">
        <v>249</v>
      </c>
      <c r="AH413">
        <v>2</v>
      </c>
      <c r="AI413" s="216" t="s">
        <v>250</v>
      </c>
      <c r="AJ413" s="216" t="s">
        <v>248</v>
      </c>
      <c r="AK413" t="s">
        <v>1775</v>
      </c>
      <c r="AL413" s="216" t="s">
        <v>203</v>
      </c>
      <c r="AM413" t="s">
        <v>1871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514</v>
      </c>
      <c r="AU413" t="s">
        <v>1433</v>
      </c>
      <c r="AV413" t="s">
        <v>1596</v>
      </c>
      <c r="AW413">
        <v>1</v>
      </c>
      <c r="AX413">
        <v>158</v>
      </c>
      <c r="AY413" s="216" t="s">
        <v>125</v>
      </c>
      <c r="AZ413" s="216" t="s">
        <v>122</v>
      </c>
      <c r="BA413" s="216" t="s">
        <v>232</v>
      </c>
      <c r="BB413" t="s">
        <v>1786</v>
      </c>
    </row>
    <row r="414" spans="1:57" x14ac:dyDescent="0.3">
      <c r="A414" s="211">
        <v>46260</v>
      </c>
      <c r="B414" s="216" t="s">
        <v>142</v>
      </c>
      <c r="C414" s="216" t="s">
        <v>348</v>
      </c>
      <c r="D414" s="216" t="s">
        <v>285</v>
      </c>
      <c r="E414" s="216" t="s">
        <v>95</v>
      </c>
      <c r="F414" s="216" t="s">
        <v>310</v>
      </c>
      <c r="G414" s="216" t="s">
        <v>1240</v>
      </c>
      <c r="H414" s="216" t="s">
        <v>1625</v>
      </c>
      <c r="I414" s="216" t="s">
        <v>410</v>
      </c>
      <c r="J414">
        <v>1</v>
      </c>
      <c r="K414">
        <v>1</v>
      </c>
      <c r="L414" s="216" t="s">
        <v>1241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6"/>
      <c r="S414" s="216" t="s">
        <v>361</v>
      </c>
      <c r="T414" s="216"/>
      <c r="U414" s="216" t="s">
        <v>2003</v>
      </c>
      <c r="V414" s="216" t="s">
        <v>361</v>
      </c>
      <c r="W414">
        <v>109</v>
      </c>
      <c r="X414" s="216" t="s">
        <v>374</v>
      </c>
      <c r="Y414" s="216" t="s">
        <v>239</v>
      </c>
      <c r="Z414" t="s">
        <v>1578</v>
      </c>
      <c r="AB414" s="216" t="s">
        <v>351</v>
      </c>
      <c r="AC414" t="s">
        <v>7</v>
      </c>
      <c r="AD414" s="216" t="s">
        <v>7</v>
      </c>
      <c r="AE414" s="216" t="s">
        <v>7</v>
      </c>
      <c r="AF414" t="s">
        <v>2335</v>
      </c>
      <c r="AG414" t="s">
        <v>249</v>
      </c>
      <c r="AH414">
        <v>1</v>
      </c>
      <c r="AI414" s="216" t="s">
        <v>250</v>
      </c>
      <c r="AJ414" s="216" t="s">
        <v>248</v>
      </c>
      <c r="AK414" t="s">
        <v>1431</v>
      </c>
      <c r="AL414" s="216" t="s">
        <v>156</v>
      </c>
      <c r="AM414" t="s">
        <v>1592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513</v>
      </c>
      <c r="AU414" t="s">
        <v>1433</v>
      </c>
      <c r="AV414" t="s">
        <v>1593</v>
      </c>
      <c r="AX414">
        <v>1</v>
      </c>
      <c r="AY414" s="216" t="s">
        <v>103</v>
      </c>
      <c r="AZ414" s="216" t="s">
        <v>96</v>
      </c>
      <c r="BA414" s="216" t="s">
        <v>220</v>
      </c>
      <c r="BB414" t="s">
        <v>1582</v>
      </c>
      <c r="BE414">
        <v>1</v>
      </c>
    </row>
    <row r="415" spans="1:57" x14ac:dyDescent="0.3">
      <c r="A415" s="211">
        <v>46260</v>
      </c>
      <c r="B415" s="216" t="s">
        <v>142</v>
      </c>
      <c r="C415" s="216" t="s">
        <v>348</v>
      </c>
      <c r="D415" s="216" t="s">
        <v>57</v>
      </c>
      <c r="E415" s="216" t="s">
        <v>117</v>
      </c>
      <c r="F415" s="216" t="s">
        <v>310</v>
      </c>
      <c r="G415" s="216" t="s">
        <v>1240</v>
      </c>
      <c r="H415" s="216" t="s">
        <v>1625</v>
      </c>
      <c r="I415" s="216" t="s">
        <v>410</v>
      </c>
      <c r="J415">
        <v>1</v>
      </c>
      <c r="K415">
        <v>1</v>
      </c>
      <c r="L415" s="216" t="s">
        <v>1241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6"/>
      <c r="S415" s="216" t="s">
        <v>361</v>
      </c>
      <c r="T415" s="216"/>
      <c r="U415" s="216" t="s">
        <v>2003</v>
      </c>
      <c r="V415" s="216" t="s">
        <v>361</v>
      </c>
      <c r="W415">
        <v>109</v>
      </c>
      <c r="X415" s="216" t="s">
        <v>374</v>
      </c>
      <c r="Y415" s="216" t="s">
        <v>239</v>
      </c>
      <c r="Z415" t="s">
        <v>1578</v>
      </c>
      <c r="AB415" s="216" t="s">
        <v>351</v>
      </c>
      <c r="AC415" t="s">
        <v>7</v>
      </c>
      <c r="AD415" s="216" t="s">
        <v>7</v>
      </c>
      <c r="AE415" s="216" t="s">
        <v>7</v>
      </c>
      <c r="AF415" t="s">
        <v>2004</v>
      </c>
      <c r="AG415" t="s">
        <v>249</v>
      </c>
      <c r="AH415">
        <v>2</v>
      </c>
      <c r="AI415" s="216" t="s">
        <v>250</v>
      </c>
      <c r="AJ415" s="216" t="s">
        <v>251</v>
      </c>
      <c r="AK415" t="s">
        <v>1431</v>
      </c>
      <c r="AL415" s="216" t="s">
        <v>156</v>
      </c>
      <c r="AM415" t="s">
        <v>1609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514</v>
      </c>
      <c r="AU415" t="s">
        <v>1433</v>
      </c>
      <c r="AV415" t="s">
        <v>1610</v>
      </c>
      <c r="AX415">
        <v>1</v>
      </c>
      <c r="AY415" s="216" t="s">
        <v>126</v>
      </c>
      <c r="AZ415" s="216" t="s">
        <v>127</v>
      </c>
      <c r="BA415" s="216" t="s">
        <v>233</v>
      </c>
      <c r="BB415" t="s">
        <v>1582</v>
      </c>
      <c r="BE415">
        <v>1</v>
      </c>
    </row>
    <row r="416" spans="1:57" x14ac:dyDescent="0.3">
      <c r="A416" s="211">
        <v>46260</v>
      </c>
      <c r="B416" s="216" t="s">
        <v>142</v>
      </c>
      <c r="C416" s="216" t="s">
        <v>348</v>
      </c>
      <c r="D416" s="216" t="s">
        <v>279</v>
      </c>
      <c r="E416" s="216" t="s">
        <v>192</v>
      </c>
      <c r="F416" s="216" t="s">
        <v>310</v>
      </c>
      <c r="G416" s="216" t="s">
        <v>1240</v>
      </c>
      <c r="H416" s="216" t="s">
        <v>1625</v>
      </c>
      <c r="I416" s="216" t="s">
        <v>410</v>
      </c>
      <c r="J416">
        <v>317</v>
      </c>
      <c r="K416">
        <v>317</v>
      </c>
      <c r="L416" s="216" t="s">
        <v>1241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6"/>
      <c r="S416" s="216" t="s">
        <v>361</v>
      </c>
      <c r="T416" s="216"/>
      <c r="U416" s="216" t="s">
        <v>2003</v>
      </c>
      <c r="V416" s="216" t="s">
        <v>361</v>
      </c>
      <c r="W416">
        <v>109</v>
      </c>
      <c r="X416" s="216" t="s">
        <v>374</v>
      </c>
      <c r="Y416" s="216" t="s">
        <v>239</v>
      </c>
      <c r="Z416" t="s">
        <v>1578</v>
      </c>
      <c r="AB416" s="216" t="s">
        <v>351</v>
      </c>
      <c r="AC416" t="s">
        <v>7</v>
      </c>
      <c r="AD416" s="216" t="s">
        <v>7</v>
      </c>
      <c r="AE416" s="216" t="s">
        <v>7</v>
      </c>
      <c r="AF416" t="s">
        <v>2005</v>
      </c>
      <c r="AG416" t="s">
        <v>249</v>
      </c>
      <c r="AH416">
        <v>2</v>
      </c>
      <c r="AI416" s="216" t="s">
        <v>250</v>
      </c>
      <c r="AJ416" s="216" t="s">
        <v>248</v>
      </c>
      <c r="AK416" t="s">
        <v>1431</v>
      </c>
      <c r="AL416" s="216" t="s">
        <v>156</v>
      </c>
      <c r="AM416" t="s">
        <v>1595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514</v>
      </c>
      <c r="AU416" t="s">
        <v>1433</v>
      </c>
      <c r="AV416" t="s">
        <v>1596</v>
      </c>
      <c r="AW416">
        <v>1</v>
      </c>
      <c r="AX416">
        <v>317</v>
      </c>
      <c r="AY416" s="216" t="s">
        <v>125</v>
      </c>
      <c r="AZ416" s="216" t="s">
        <v>122</v>
      </c>
      <c r="BA416" s="216" t="s">
        <v>232</v>
      </c>
      <c r="BB416" t="s">
        <v>1582</v>
      </c>
      <c r="BE416">
        <v>31.7</v>
      </c>
    </row>
    <row r="417" spans="1:57" x14ac:dyDescent="0.3">
      <c r="A417" s="211">
        <v>46260</v>
      </c>
      <c r="B417" s="216" t="s">
        <v>142</v>
      </c>
      <c r="C417" s="216" t="s">
        <v>348</v>
      </c>
      <c r="D417" s="216" t="s">
        <v>43</v>
      </c>
      <c r="E417" s="216" t="s">
        <v>105</v>
      </c>
      <c r="F417" s="216" t="s">
        <v>310</v>
      </c>
      <c r="G417" s="216" t="s">
        <v>1242</v>
      </c>
      <c r="H417" s="216" t="s">
        <v>1505</v>
      </c>
      <c r="I417" s="216" t="s">
        <v>406</v>
      </c>
      <c r="J417">
        <v>4</v>
      </c>
      <c r="K417">
        <v>4</v>
      </c>
      <c r="L417" s="216" t="s">
        <v>1243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6"/>
      <c r="S417" s="216" t="s">
        <v>362</v>
      </c>
      <c r="T417" s="216" t="s">
        <v>1478</v>
      </c>
      <c r="U417" s="216"/>
      <c r="V417" s="216" t="s">
        <v>362</v>
      </c>
      <c r="W417">
        <v>101</v>
      </c>
      <c r="X417" s="216" t="s">
        <v>374</v>
      </c>
      <c r="Y417" s="216" t="s">
        <v>239</v>
      </c>
      <c r="Z417" t="s">
        <v>1429</v>
      </c>
      <c r="AB417" s="216" t="s">
        <v>351</v>
      </c>
      <c r="AC417" t="s">
        <v>351</v>
      </c>
      <c r="AD417" s="216" t="s">
        <v>374</v>
      </c>
      <c r="AE417" s="216" t="s">
        <v>239</v>
      </c>
      <c r="AF417" t="s">
        <v>2006</v>
      </c>
      <c r="AG417" t="s">
        <v>249</v>
      </c>
      <c r="AH417">
        <v>1</v>
      </c>
      <c r="AI417" s="216" t="s">
        <v>250</v>
      </c>
      <c r="AJ417" s="216" t="s">
        <v>248</v>
      </c>
      <c r="AK417" t="s">
        <v>1431</v>
      </c>
      <c r="AL417" s="216" t="s">
        <v>156</v>
      </c>
      <c r="AM417" t="s">
        <v>1488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514</v>
      </c>
      <c r="AU417" t="s">
        <v>1433</v>
      </c>
      <c r="AV417" t="s">
        <v>1489</v>
      </c>
      <c r="AX417">
        <v>1</v>
      </c>
      <c r="AY417" s="216" t="s">
        <v>89</v>
      </c>
      <c r="AZ417" s="216" t="s">
        <v>67</v>
      </c>
      <c r="BA417" s="216" t="s">
        <v>217</v>
      </c>
      <c r="BB417" t="s">
        <v>1552</v>
      </c>
      <c r="BC417">
        <v>23</v>
      </c>
      <c r="BD417">
        <v>0</v>
      </c>
      <c r="BE417">
        <v>1</v>
      </c>
    </row>
    <row r="418" spans="1:57" x14ac:dyDescent="0.3">
      <c r="A418" s="211">
        <v>46260</v>
      </c>
      <c r="B418" s="216" t="s">
        <v>142</v>
      </c>
      <c r="C418" s="216" t="s">
        <v>348</v>
      </c>
      <c r="D418" s="216" t="s">
        <v>285</v>
      </c>
      <c r="E418" s="216" t="s">
        <v>95</v>
      </c>
      <c r="F418" s="216" t="s">
        <v>310</v>
      </c>
      <c r="G418" s="216" t="s">
        <v>1244</v>
      </c>
      <c r="H418" s="216" t="s">
        <v>1784</v>
      </c>
      <c r="I418" s="216" t="s">
        <v>404</v>
      </c>
      <c r="J418">
        <v>1</v>
      </c>
      <c r="K418">
        <v>1</v>
      </c>
      <c r="L418" s="216" t="s">
        <v>1245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6"/>
      <c r="S418" s="216" t="s">
        <v>358</v>
      </c>
      <c r="T418" s="216"/>
      <c r="U418" s="216" t="s">
        <v>2007</v>
      </c>
      <c r="V418" s="216" t="s">
        <v>358</v>
      </c>
      <c r="W418">
        <v>2100</v>
      </c>
      <c r="X418" s="216" t="s">
        <v>373</v>
      </c>
      <c r="Y418" s="216" t="s">
        <v>239</v>
      </c>
      <c r="Z418" t="s">
        <v>1578</v>
      </c>
      <c r="AB418" s="216" t="s">
        <v>351</v>
      </c>
      <c r="AC418" t="s">
        <v>7</v>
      </c>
      <c r="AD418" s="216" t="s">
        <v>7</v>
      </c>
      <c r="AE418" s="216" t="s">
        <v>7</v>
      </c>
      <c r="AF418" t="s">
        <v>2008</v>
      </c>
      <c r="AG418" t="s">
        <v>249</v>
      </c>
      <c r="AH418">
        <v>1</v>
      </c>
      <c r="AI418" s="216" t="s">
        <v>250</v>
      </c>
      <c r="AJ418" s="216" t="s">
        <v>248</v>
      </c>
      <c r="AK418" t="s">
        <v>1775</v>
      </c>
      <c r="AL418" s="216" t="s">
        <v>203</v>
      </c>
      <c r="AM418" t="s">
        <v>1872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513</v>
      </c>
      <c r="AU418" t="s">
        <v>1433</v>
      </c>
      <c r="AV418" t="s">
        <v>1593</v>
      </c>
      <c r="AX418">
        <v>1</v>
      </c>
      <c r="AY418" s="216" t="s">
        <v>103</v>
      </c>
      <c r="AZ418" s="216" t="s">
        <v>96</v>
      </c>
      <c r="BA418" s="216" t="s">
        <v>220</v>
      </c>
      <c r="BB418" t="s">
        <v>1786</v>
      </c>
    </row>
    <row r="419" spans="1:57" x14ac:dyDescent="0.3">
      <c r="A419" s="211">
        <v>46260</v>
      </c>
      <c r="B419" s="216" t="s">
        <v>142</v>
      </c>
      <c r="C419" s="216" t="s">
        <v>348</v>
      </c>
      <c r="D419" s="216" t="s">
        <v>57</v>
      </c>
      <c r="E419" s="216" t="s">
        <v>117</v>
      </c>
      <c r="F419" s="216" t="s">
        <v>310</v>
      </c>
      <c r="G419" s="216" t="s">
        <v>1244</v>
      </c>
      <c r="H419" s="216" t="s">
        <v>1784</v>
      </c>
      <c r="I419" s="216" t="s">
        <v>404</v>
      </c>
      <c r="J419">
        <v>1</v>
      </c>
      <c r="K419">
        <v>1</v>
      </c>
      <c r="L419" s="216" t="s">
        <v>1245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6"/>
      <c r="S419" s="216" t="s">
        <v>358</v>
      </c>
      <c r="T419" s="216"/>
      <c r="U419" s="216" t="s">
        <v>2007</v>
      </c>
      <c r="V419" s="216" t="s">
        <v>358</v>
      </c>
      <c r="W419">
        <v>2100</v>
      </c>
      <c r="X419" s="216" t="s">
        <v>373</v>
      </c>
      <c r="Y419" s="216" t="s">
        <v>239</v>
      </c>
      <c r="Z419" t="s">
        <v>1578</v>
      </c>
      <c r="AB419" s="216" t="s">
        <v>351</v>
      </c>
      <c r="AC419" t="s">
        <v>7</v>
      </c>
      <c r="AD419" s="216" t="s">
        <v>7</v>
      </c>
      <c r="AE419" s="216" t="s">
        <v>7</v>
      </c>
      <c r="AF419" t="s">
        <v>2009</v>
      </c>
      <c r="AG419" t="s">
        <v>249</v>
      </c>
      <c r="AH419">
        <v>2</v>
      </c>
      <c r="AI419" s="216" t="s">
        <v>250</v>
      </c>
      <c r="AJ419" s="216" t="s">
        <v>251</v>
      </c>
      <c r="AK419" t="s">
        <v>1775</v>
      </c>
      <c r="AL419" s="216" t="s">
        <v>203</v>
      </c>
      <c r="AM419" t="s">
        <v>1869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514</v>
      </c>
      <c r="AU419" t="s">
        <v>1433</v>
      </c>
      <c r="AV419" t="s">
        <v>1610</v>
      </c>
      <c r="AX419">
        <v>1</v>
      </c>
      <c r="AY419" s="216" t="s">
        <v>126</v>
      </c>
      <c r="AZ419" s="216" t="s">
        <v>127</v>
      </c>
      <c r="BA419" s="216" t="s">
        <v>233</v>
      </c>
      <c r="BB419" t="s">
        <v>1786</v>
      </c>
    </row>
    <row r="420" spans="1:57" x14ac:dyDescent="0.3">
      <c r="A420" s="211">
        <v>46260</v>
      </c>
      <c r="B420" s="216" t="s">
        <v>142</v>
      </c>
      <c r="C420" s="216" t="s">
        <v>348</v>
      </c>
      <c r="D420" s="216" t="s">
        <v>279</v>
      </c>
      <c r="E420" s="216" t="s">
        <v>192</v>
      </c>
      <c r="F420" s="216" t="s">
        <v>310</v>
      </c>
      <c r="G420" s="216" t="s">
        <v>752</v>
      </c>
      <c r="H420" s="216" t="s">
        <v>1505</v>
      </c>
      <c r="I420" s="216" t="s">
        <v>406</v>
      </c>
      <c r="J420">
        <v>1</v>
      </c>
      <c r="K420">
        <v>1</v>
      </c>
      <c r="L420" s="216" t="s">
        <v>964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6"/>
      <c r="S420" s="216" t="s">
        <v>362</v>
      </c>
      <c r="T420" s="216" t="s">
        <v>1613</v>
      </c>
      <c r="U420" s="216" t="s">
        <v>1614</v>
      </c>
      <c r="V420" s="216" t="s">
        <v>362</v>
      </c>
      <c r="W420">
        <v>101</v>
      </c>
      <c r="X420" s="216" t="s">
        <v>374</v>
      </c>
      <c r="Y420" s="216" t="s">
        <v>239</v>
      </c>
      <c r="Z420" t="s">
        <v>1578</v>
      </c>
      <c r="AB420" s="216" t="s">
        <v>351</v>
      </c>
      <c r="AC420" t="s">
        <v>7</v>
      </c>
      <c r="AD420" s="216" t="s">
        <v>7</v>
      </c>
      <c r="AE420" s="216" t="s">
        <v>7</v>
      </c>
      <c r="AF420" t="s">
        <v>2010</v>
      </c>
      <c r="AG420" t="s">
        <v>249</v>
      </c>
      <c r="AH420">
        <v>2</v>
      </c>
      <c r="AI420" s="216" t="s">
        <v>250</v>
      </c>
      <c r="AJ420" s="216" t="s">
        <v>248</v>
      </c>
      <c r="AK420" t="s">
        <v>1431</v>
      </c>
      <c r="AL420" s="216" t="s">
        <v>156</v>
      </c>
      <c r="AM420" t="s">
        <v>1595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514</v>
      </c>
      <c r="AU420" t="s">
        <v>1433</v>
      </c>
      <c r="AV420" t="s">
        <v>1596</v>
      </c>
      <c r="AW420">
        <v>1</v>
      </c>
      <c r="AX420">
        <v>1</v>
      </c>
      <c r="AY420" s="216" t="s">
        <v>125</v>
      </c>
      <c r="AZ420" s="216" t="s">
        <v>122</v>
      </c>
      <c r="BA420" s="216" t="s">
        <v>232</v>
      </c>
      <c r="BB420" t="s">
        <v>1611</v>
      </c>
    </row>
    <row r="421" spans="1:57" x14ac:dyDescent="0.3">
      <c r="A421" s="211">
        <v>46260</v>
      </c>
      <c r="B421" s="216" t="s">
        <v>142</v>
      </c>
      <c r="C421" s="216" t="s">
        <v>348</v>
      </c>
      <c r="D421" s="216" t="s">
        <v>279</v>
      </c>
      <c r="E421" s="216" t="s">
        <v>192</v>
      </c>
      <c r="F421" s="216" t="s">
        <v>310</v>
      </c>
      <c r="G421" s="216" t="s">
        <v>1244</v>
      </c>
      <c r="H421" s="216" t="s">
        <v>1784</v>
      </c>
      <c r="I421" s="216" t="s">
        <v>404</v>
      </c>
      <c r="J421">
        <v>739</v>
      </c>
      <c r="K421">
        <v>739</v>
      </c>
      <c r="L421" s="216" t="s">
        <v>1245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6"/>
      <c r="S421" s="216" t="s">
        <v>358</v>
      </c>
      <c r="T421" s="216"/>
      <c r="U421" s="216" t="s">
        <v>2007</v>
      </c>
      <c r="V421" s="216" t="s">
        <v>358</v>
      </c>
      <c r="W421">
        <v>2100</v>
      </c>
      <c r="X421" s="216" t="s">
        <v>373</v>
      </c>
      <c r="Y421" s="216" t="s">
        <v>239</v>
      </c>
      <c r="Z421" t="s">
        <v>1578</v>
      </c>
      <c r="AB421" s="216" t="s">
        <v>351</v>
      </c>
      <c r="AC421" t="s">
        <v>7</v>
      </c>
      <c r="AD421" s="216" t="s">
        <v>7</v>
      </c>
      <c r="AE421" s="216" t="s">
        <v>7</v>
      </c>
      <c r="AF421" t="s">
        <v>2011</v>
      </c>
      <c r="AG421" t="s">
        <v>249</v>
      </c>
      <c r="AH421">
        <v>2</v>
      </c>
      <c r="AI421" s="216" t="s">
        <v>250</v>
      </c>
      <c r="AJ421" s="216" t="s">
        <v>248</v>
      </c>
      <c r="AK421" t="s">
        <v>1775</v>
      </c>
      <c r="AL421" s="216" t="s">
        <v>203</v>
      </c>
      <c r="AM421" t="s">
        <v>1871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513</v>
      </c>
      <c r="AU421" t="s">
        <v>1433</v>
      </c>
      <c r="AV421" t="s">
        <v>1596</v>
      </c>
      <c r="AW421">
        <v>1</v>
      </c>
      <c r="AX421">
        <v>739</v>
      </c>
      <c r="AY421" s="216" t="s">
        <v>125</v>
      </c>
      <c r="AZ421" s="216" t="s">
        <v>122</v>
      </c>
      <c r="BA421" s="216" t="s">
        <v>232</v>
      </c>
      <c r="BB421" t="s">
        <v>1786</v>
      </c>
    </row>
    <row r="422" spans="1:57" x14ac:dyDescent="0.3">
      <c r="A422" s="211">
        <v>46260</v>
      </c>
      <c r="B422" s="216" t="s">
        <v>142</v>
      </c>
      <c r="C422" s="216" t="s">
        <v>349</v>
      </c>
      <c r="D422" s="216" t="s">
        <v>279</v>
      </c>
      <c r="E422" s="216" t="s">
        <v>192</v>
      </c>
      <c r="F422" s="216" t="s">
        <v>310</v>
      </c>
      <c r="G422" s="216" t="s">
        <v>1246</v>
      </c>
      <c r="H422" s="216" t="s">
        <v>2012</v>
      </c>
      <c r="I422" s="216" t="s">
        <v>1247</v>
      </c>
      <c r="J422">
        <v>24</v>
      </c>
      <c r="K422">
        <v>24</v>
      </c>
      <c r="L422" s="216" t="s">
        <v>1248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6"/>
      <c r="S422" s="216" t="s">
        <v>402</v>
      </c>
      <c r="T422" s="216" t="s">
        <v>2013</v>
      </c>
      <c r="U422" s="216" t="s">
        <v>2014</v>
      </c>
      <c r="V422" s="216" t="s">
        <v>370</v>
      </c>
      <c r="W422">
        <v>2940</v>
      </c>
      <c r="X422" s="216" t="s">
        <v>382</v>
      </c>
      <c r="Y422" s="216" t="s">
        <v>293</v>
      </c>
      <c r="Z422" t="s">
        <v>1578</v>
      </c>
      <c r="AB422" s="216" t="s">
        <v>353</v>
      </c>
      <c r="AC422" t="s">
        <v>7</v>
      </c>
      <c r="AD422" s="216" t="s">
        <v>7</v>
      </c>
      <c r="AE422" s="216" t="s">
        <v>7</v>
      </c>
      <c r="AF422" t="s">
        <v>2015</v>
      </c>
      <c r="AG422" t="s">
        <v>249</v>
      </c>
      <c r="AH422">
        <v>2</v>
      </c>
      <c r="AI422" s="216" t="s">
        <v>250</v>
      </c>
      <c r="AJ422" s="216" t="s">
        <v>248</v>
      </c>
      <c r="AK422" t="s">
        <v>2016</v>
      </c>
      <c r="AL422" s="216" t="s">
        <v>203</v>
      </c>
      <c r="AM422" t="s">
        <v>2017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514</v>
      </c>
      <c r="AU422" t="s">
        <v>1433</v>
      </c>
      <c r="AV422" t="s">
        <v>1596</v>
      </c>
      <c r="AW422">
        <v>1</v>
      </c>
      <c r="AX422">
        <v>24</v>
      </c>
      <c r="AY422" s="216" t="s">
        <v>125</v>
      </c>
      <c r="AZ422" s="216" t="s">
        <v>122</v>
      </c>
      <c r="BA422" s="216" t="s">
        <v>232</v>
      </c>
      <c r="BB422" t="s">
        <v>2018</v>
      </c>
      <c r="BE422">
        <v>2.4</v>
      </c>
    </row>
    <row r="423" spans="1:57" x14ac:dyDescent="0.3">
      <c r="A423" s="211">
        <v>46260</v>
      </c>
      <c r="B423" s="216" t="s">
        <v>142</v>
      </c>
      <c r="C423" s="216" t="s">
        <v>349</v>
      </c>
      <c r="D423" s="216" t="s">
        <v>57</v>
      </c>
      <c r="E423" s="216" t="s">
        <v>117</v>
      </c>
      <c r="F423" s="216" t="s">
        <v>310</v>
      </c>
      <c r="G423" s="216" t="s">
        <v>1249</v>
      </c>
      <c r="H423" s="216" t="s">
        <v>1505</v>
      </c>
      <c r="I423" s="216" t="s">
        <v>406</v>
      </c>
      <c r="J423">
        <v>1</v>
      </c>
      <c r="K423">
        <v>1</v>
      </c>
      <c r="L423" s="216" t="s">
        <v>1250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6"/>
      <c r="S423" s="216" t="s">
        <v>401</v>
      </c>
      <c r="T423" s="216"/>
      <c r="U423" s="216"/>
      <c r="V423" s="216" t="s">
        <v>368</v>
      </c>
      <c r="W423">
        <v>2011</v>
      </c>
      <c r="X423" s="216" t="s">
        <v>357</v>
      </c>
      <c r="Y423" s="216" t="s">
        <v>262</v>
      </c>
      <c r="Z423" t="s">
        <v>1578</v>
      </c>
      <c r="AB423" s="216" t="s">
        <v>353</v>
      </c>
      <c r="AC423" t="s">
        <v>7</v>
      </c>
      <c r="AD423" s="216" t="s">
        <v>7</v>
      </c>
      <c r="AE423" s="216" t="s">
        <v>7</v>
      </c>
      <c r="AF423" t="s">
        <v>2019</v>
      </c>
      <c r="AG423" t="s">
        <v>249</v>
      </c>
      <c r="AH423">
        <v>2</v>
      </c>
      <c r="AI423" s="216" t="s">
        <v>250</v>
      </c>
      <c r="AJ423" s="216" t="s">
        <v>251</v>
      </c>
      <c r="AK423" t="s">
        <v>2020</v>
      </c>
      <c r="AL423" s="216" t="s">
        <v>156</v>
      </c>
      <c r="AM423" t="s">
        <v>2021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514</v>
      </c>
      <c r="AU423" t="s">
        <v>1433</v>
      </c>
      <c r="AV423" t="s">
        <v>1610</v>
      </c>
      <c r="AX423">
        <v>1</v>
      </c>
      <c r="AY423" s="216" t="s">
        <v>126</v>
      </c>
      <c r="AZ423" s="216" t="s">
        <v>127</v>
      </c>
      <c r="BA423" s="216" t="s">
        <v>233</v>
      </c>
      <c r="BB423" t="s">
        <v>2022</v>
      </c>
      <c r="BE423">
        <v>1</v>
      </c>
    </row>
    <row r="424" spans="1:57" x14ac:dyDescent="0.3">
      <c r="A424" s="211">
        <v>46260</v>
      </c>
      <c r="B424" s="216" t="s">
        <v>142</v>
      </c>
      <c r="C424" s="216" t="s">
        <v>349</v>
      </c>
      <c r="D424" s="216" t="s">
        <v>285</v>
      </c>
      <c r="E424" s="216" t="s">
        <v>95</v>
      </c>
      <c r="F424" s="216" t="s">
        <v>310</v>
      </c>
      <c r="G424" s="216" t="s">
        <v>1249</v>
      </c>
      <c r="H424" s="216" t="s">
        <v>1505</v>
      </c>
      <c r="I424" s="216" t="s">
        <v>406</v>
      </c>
      <c r="J424">
        <v>1</v>
      </c>
      <c r="K424">
        <v>1</v>
      </c>
      <c r="L424" s="216" t="s">
        <v>1250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6"/>
      <c r="S424" s="216" t="s">
        <v>401</v>
      </c>
      <c r="T424" s="216"/>
      <c r="U424" s="216"/>
      <c r="V424" s="216" t="s">
        <v>368</v>
      </c>
      <c r="W424">
        <v>2011</v>
      </c>
      <c r="X424" s="216" t="s">
        <v>357</v>
      </c>
      <c r="Y424" s="216" t="s">
        <v>262</v>
      </c>
      <c r="Z424" t="s">
        <v>1578</v>
      </c>
      <c r="AB424" s="216" t="s">
        <v>353</v>
      </c>
      <c r="AC424" t="s">
        <v>7</v>
      </c>
      <c r="AD424" s="216" t="s">
        <v>7</v>
      </c>
      <c r="AE424" s="216" t="s">
        <v>7</v>
      </c>
      <c r="AF424" t="s">
        <v>2336</v>
      </c>
      <c r="AG424" t="s">
        <v>249</v>
      </c>
      <c r="AH424">
        <v>1</v>
      </c>
      <c r="AI424" s="216" t="s">
        <v>250</v>
      </c>
      <c r="AJ424" s="216" t="s">
        <v>248</v>
      </c>
      <c r="AK424" t="s">
        <v>2020</v>
      </c>
      <c r="AL424" s="216" t="s">
        <v>156</v>
      </c>
      <c r="AM424" t="s">
        <v>2337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514</v>
      </c>
      <c r="AU424" t="s">
        <v>1433</v>
      </c>
      <c r="AV424" t="s">
        <v>1593</v>
      </c>
      <c r="AX424">
        <v>1</v>
      </c>
      <c r="AY424" s="216" t="s">
        <v>103</v>
      </c>
      <c r="AZ424" s="216" t="s">
        <v>96</v>
      </c>
      <c r="BA424" s="216" t="s">
        <v>220</v>
      </c>
      <c r="BB424" t="s">
        <v>2022</v>
      </c>
      <c r="BE424">
        <v>1</v>
      </c>
    </row>
    <row r="425" spans="1:57" x14ac:dyDescent="0.3">
      <c r="A425" s="211">
        <v>46260</v>
      </c>
      <c r="B425" s="216" t="s">
        <v>142</v>
      </c>
      <c r="C425" s="216" t="s">
        <v>349</v>
      </c>
      <c r="D425" s="216" t="s">
        <v>51</v>
      </c>
      <c r="E425" s="216" t="s">
        <v>258</v>
      </c>
      <c r="F425" s="216" t="s">
        <v>310</v>
      </c>
      <c r="G425" s="216" t="s">
        <v>1251</v>
      </c>
      <c r="H425" s="216" t="s">
        <v>2023</v>
      </c>
      <c r="I425" s="216" t="s">
        <v>404</v>
      </c>
      <c r="J425">
        <v>15</v>
      </c>
      <c r="K425">
        <v>15</v>
      </c>
      <c r="L425" s="216" t="s">
        <v>1252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6"/>
      <c r="S425" s="216" t="s">
        <v>1255</v>
      </c>
      <c r="T425" s="216"/>
      <c r="U425" s="216" t="s">
        <v>2024</v>
      </c>
      <c r="V425" s="216" t="s">
        <v>1253</v>
      </c>
      <c r="W425">
        <v>2800</v>
      </c>
      <c r="X425" s="216" t="s">
        <v>1254</v>
      </c>
      <c r="Y425" s="216" t="s">
        <v>264</v>
      </c>
      <c r="Z425" t="s">
        <v>1578</v>
      </c>
      <c r="AB425" s="216" t="s">
        <v>353</v>
      </c>
      <c r="AC425" t="s">
        <v>7</v>
      </c>
      <c r="AD425" s="216" t="s">
        <v>7</v>
      </c>
      <c r="AE425" s="216" t="s">
        <v>7</v>
      </c>
      <c r="AF425" t="s">
        <v>2025</v>
      </c>
      <c r="AG425" t="s">
        <v>249</v>
      </c>
      <c r="AH425">
        <v>1</v>
      </c>
      <c r="AI425" s="216" t="s">
        <v>250</v>
      </c>
      <c r="AJ425" s="216" t="s">
        <v>248</v>
      </c>
      <c r="AK425" t="s">
        <v>2026</v>
      </c>
      <c r="AL425" s="216" t="s">
        <v>283</v>
      </c>
      <c r="AM425" t="s">
        <v>2027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1493</v>
      </c>
      <c r="AV425" t="s">
        <v>1581</v>
      </c>
      <c r="AY425" s="216" t="s">
        <v>7</v>
      </c>
      <c r="AZ425" s="216" t="s">
        <v>238</v>
      </c>
      <c r="BA425" s="216" t="s">
        <v>7</v>
      </c>
      <c r="BB425" t="s">
        <v>2028</v>
      </c>
      <c r="BE425">
        <v>0</v>
      </c>
    </row>
    <row r="426" spans="1:57" x14ac:dyDescent="0.3">
      <c r="A426" s="211">
        <v>46260</v>
      </c>
      <c r="B426" s="216" t="s">
        <v>142</v>
      </c>
      <c r="C426" s="216" t="s">
        <v>349</v>
      </c>
      <c r="D426" s="216" t="s">
        <v>51</v>
      </c>
      <c r="E426" s="216" t="s">
        <v>258</v>
      </c>
      <c r="F426" s="216" t="s">
        <v>310</v>
      </c>
      <c r="G426" s="216" t="s">
        <v>1256</v>
      </c>
      <c r="H426" s="216" t="s">
        <v>2029</v>
      </c>
      <c r="I426" s="216" t="s">
        <v>423</v>
      </c>
      <c r="J426">
        <v>50</v>
      </c>
      <c r="K426">
        <v>50</v>
      </c>
      <c r="L426" s="216" t="s">
        <v>1257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6" t="s">
        <v>320</v>
      </c>
      <c r="S426" s="216" t="s">
        <v>401</v>
      </c>
      <c r="T426" s="216"/>
      <c r="U426" s="216"/>
      <c r="V426" s="216" t="s">
        <v>368</v>
      </c>
      <c r="W426">
        <v>2011</v>
      </c>
      <c r="X426" s="216" t="s">
        <v>357</v>
      </c>
      <c r="Y426" s="216" t="s">
        <v>262</v>
      </c>
      <c r="Z426" t="s">
        <v>1578</v>
      </c>
      <c r="AB426" s="216" t="s">
        <v>353</v>
      </c>
      <c r="AC426" t="s">
        <v>7</v>
      </c>
      <c r="AD426" s="216" t="s">
        <v>7</v>
      </c>
      <c r="AE426" s="216" t="s">
        <v>7</v>
      </c>
      <c r="AF426" t="s">
        <v>2030</v>
      </c>
      <c r="AG426" t="s">
        <v>249</v>
      </c>
      <c r="AH426">
        <v>1</v>
      </c>
      <c r="AI426" s="216" t="s">
        <v>250</v>
      </c>
      <c r="AJ426" s="216" t="s">
        <v>248</v>
      </c>
      <c r="AK426" t="s">
        <v>2020</v>
      </c>
      <c r="AL426" s="216" t="s">
        <v>156</v>
      </c>
      <c r="AM426" t="s">
        <v>2031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513</v>
      </c>
      <c r="AU426" t="s">
        <v>1433</v>
      </c>
      <c r="AV426" t="s">
        <v>1581</v>
      </c>
      <c r="AY426" s="216" t="s">
        <v>7</v>
      </c>
      <c r="AZ426" s="216" t="s">
        <v>238</v>
      </c>
      <c r="BA426" s="216" t="s">
        <v>7</v>
      </c>
      <c r="BB426" t="s">
        <v>2022</v>
      </c>
      <c r="BE426">
        <v>0</v>
      </c>
    </row>
    <row r="427" spans="1:57" x14ac:dyDescent="0.3">
      <c r="A427" s="211">
        <v>46260</v>
      </c>
      <c r="B427" s="216" t="s">
        <v>142</v>
      </c>
      <c r="C427" s="216" t="s">
        <v>349</v>
      </c>
      <c r="D427" s="216" t="s">
        <v>45</v>
      </c>
      <c r="E427" s="216" t="s">
        <v>68</v>
      </c>
      <c r="F427" s="216" t="s">
        <v>310</v>
      </c>
      <c r="G427" s="216" t="s">
        <v>1258</v>
      </c>
      <c r="H427" s="216" t="s">
        <v>2032</v>
      </c>
      <c r="I427" s="216" t="s">
        <v>1259</v>
      </c>
      <c r="J427">
        <v>1</v>
      </c>
      <c r="K427">
        <v>1</v>
      </c>
      <c r="L427" s="216" t="s">
        <v>1260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6"/>
      <c r="S427" s="216" t="s">
        <v>401</v>
      </c>
      <c r="T427" s="216" t="s">
        <v>1478</v>
      </c>
      <c r="U427" s="216" t="s">
        <v>2033</v>
      </c>
      <c r="V427" s="216" t="s">
        <v>368</v>
      </c>
      <c r="W427">
        <v>2011</v>
      </c>
      <c r="X427" s="216" t="s">
        <v>357</v>
      </c>
      <c r="Y427" s="216" t="s">
        <v>262</v>
      </c>
      <c r="Z427" t="s">
        <v>1429</v>
      </c>
      <c r="AB427" s="216" t="s">
        <v>353</v>
      </c>
      <c r="AC427" t="s">
        <v>353</v>
      </c>
      <c r="AD427" s="216" t="s">
        <v>379</v>
      </c>
      <c r="AE427" s="216" t="s">
        <v>262</v>
      </c>
      <c r="AF427" t="s">
        <v>2034</v>
      </c>
      <c r="AG427" t="s">
        <v>249</v>
      </c>
      <c r="AH427">
        <v>1</v>
      </c>
      <c r="AI427" s="216" t="s">
        <v>250</v>
      </c>
      <c r="AJ427" s="216" t="s">
        <v>248</v>
      </c>
      <c r="AK427" t="s">
        <v>2020</v>
      </c>
      <c r="AL427" s="216" t="s">
        <v>156</v>
      </c>
      <c r="AM427" t="s">
        <v>2035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514</v>
      </c>
      <c r="AU427" t="s">
        <v>1433</v>
      </c>
      <c r="AV427" t="s">
        <v>1434</v>
      </c>
      <c r="AX427">
        <v>1</v>
      </c>
      <c r="AY427" s="216" t="s">
        <v>89</v>
      </c>
      <c r="AZ427" s="216" t="s">
        <v>67</v>
      </c>
      <c r="BA427" s="216" t="s">
        <v>217</v>
      </c>
      <c r="BB427" t="s">
        <v>2036</v>
      </c>
      <c r="BC427">
        <v>63.4</v>
      </c>
      <c r="BD427">
        <v>0</v>
      </c>
      <c r="BE427">
        <v>3.3</v>
      </c>
    </row>
    <row r="428" spans="1:57" x14ac:dyDescent="0.3">
      <c r="A428" s="211">
        <v>46260</v>
      </c>
      <c r="B428" s="216" t="s">
        <v>142</v>
      </c>
      <c r="C428" s="216" t="s">
        <v>349</v>
      </c>
      <c r="D428" s="216" t="s">
        <v>45</v>
      </c>
      <c r="E428" s="216" t="s">
        <v>68</v>
      </c>
      <c r="F428" s="216" t="s">
        <v>310</v>
      </c>
      <c r="G428" s="216" t="s">
        <v>1261</v>
      </c>
      <c r="H428" s="216" t="s">
        <v>2032</v>
      </c>
      <c r="I428" s="216" t="s">
        <v>1259</v>
      </c>
      <c r="J428">
        <v>1</v>
      </c>
      <c r="K428">
        <v>1</v>
      </c>
      <c r="L428" s="216" t="s">
        <v>1260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6"/>
      <c r="S428" s="216" t="s">
        <v>401</v>
      </c>
      <c r="T428" s="216" t="s">
        <v>1478</v>
      </c>
      <c r="U428" s="216" t="s">
        <v>2037</v>
      </c>
      <c r="V428" s="216" t="s">
        <v>368</v>
      </c>
      <c r="W428">
        <v>2011</v>
      </c>
      <c r="X428" s="216" t="s">
        <v>357</v>
      </c>
      <c r="Y428" s="216" t="s">
        <v>262</v>
      </c>
      <c r="Z428" t="s">
        <v>1429</v>
      </c>
      <c r="AB428" s="216" t="s">
        <v>353</v>
      </c>
      <c r="AC428" t="s">
        <v>353</v>
      </c>
      <c r="AD428" s="216" t="s">
        <v>379</v>
      </c>
      <c r="AE428" s="216" t="s">
        <v>262</v>
      </c>
      <c r="AF428" t="s">
        <v>2038</v>
      </c>
      <c r="AG428" t="s">
        <v>249</v>
      </c>
      <c r="AH428">
        <v>1</v>
      </c>
      <c r="AI428" s="216" t="s">
        <v>250</v>
      </c>
      <c r="AJ428" s="216" t="s">
        <v>248</v>
      </c>
      <c r="AK428" t="s">
        <v>2020</v>
      </c>
      <c r="AL428" s="216" t="s">
        <v>156</v>
      </c>
      <c r="AM428" t="s">
        <v>2035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514</v>
      </c>
      <c r="AU428" t="s">
        <v>1433</v>
      </c>
      <c r="AV428" t="s">
        <v>1434</v>
      </c>
      <c r="AX428">
        <v>1</v>
      </c>
      <c r="AY428" s="216" t="s">
        <v>89</v>
      </c>
      <c r="AZ428" s="216" t="s">
        <v>67</v>
      </c>
      <c r="BA428" s="216" t="s">
        <v>217</v>
      </c>
      <c r="BB428" t="s">
        <v>2036</v>
      </c>
      <c r="BC428">
        <v>63.4</v>
      </c>
    </row>
    <row r="429" spans="1:57" x14ac:dyDescent="0.3">
      <c r="A429" s="211">
        <v>46260</v>
      </c>
      <c r="B429" s="216" t="s">
        <v>142</v>
      </c>
      <c r="C429" s="216" t="s">
        <v>349</v>
      </c>
      <c r="D429" s="216" t="s">
        <v>45</v>
      </c>
      <c r="E429" s="216" t="s">
        <v>68</v>
      </c>
      <c r="F429" s="216" t="s">
        <v>310</v>
      </c>
      <c r="G429" s="216" t="s">
        <v>1262</v>
      </c>
      <c r="H429" s="216" t="s">
        <v>2032</v>
      </c>
      <c r="I429" s="216" t="s">
        <v>1259</v>
      </c>
      <c r="J429">
        <v>1</v>
      </c>
      <c r="K429">
        <v>1</v>
      </c>
      <c r="L429" s="216" t="s">
        <v>1260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6"/>
      <c r="S429" s="216" t="s">
        <v>401</v>
      </c>
      <c r="T429" s="216" t="s">
        <v>1478</v>
      </c>
      <c r="U429" s="216" t="s">
        <v>2039</v>
      </c>
      <c r="V429" s="216" t="s">
        <v>368</v>
      </c>
      <c r="W429">
        <v>2011</v>
      </c>
      <c r="X429" s="216" t="s">
        <v>357</v>
      </c>
      <c r="Y429" s="216" t="s">
        <v>262</v>
      </c>
      <c r="Z429" t="s">
        <v>1429</v>
      </c>
      <c r="AB429" s="216" t="s">
        <v>353</v>
      </c>
      <c r="AC429" t="s">
        <v>353</v>
      </c>
      <c r="AD429" s="216" t="s">
        <v>379</v>
      </c>
      <c r="AE429" s="216" t="s">
        <v>262</v>
      </c>
      <c r="AF429" t="s">
        <v>2040</v>
      </c>
      <c r="AG429" t="s">
        <v>249</v>
      </c>
      <c r="AH429">
        <v>1</v>
      </c>
      <c r="AI429" s="216" t="s">
        <v>250</v>
      </c>
      <c r="AJ429" s="216" t="s">
        <v>248</v>
      </c>
      <c r="AK429" t="s">
        <v>2020</v>
      </c>
      <c r="AL429" s="216" t="s">
        <v>156</v>
      </c>
      <c r="AM429" t="s">
        <v>2035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514</v>
      </c>
      <c r="AU429" t="s">
        <v>1433</v>
      </c>
      <c r="AV429" t="s">
        <v>1434</v>
      </c>
      <c r="AX429">
        <v>1</v>
      </c>
      <c r="AY429" s="216" t="s">
        <v>89</v>
      </c>
      <c r="AZ429" s="216" t="s">
        <v>67</v>
      </c>
      <c r="BA429" s="216" t="s">
        <v>217</v>
      </c>
      <c r="BB429" t="s">
        <v>2036</v>
      </c>
      <c r="BC429">
        <v>63.4</v>
      </c>
    </row>
    <row r="430" spans="1:57" x14ac:dyDescent="0.3">
      <c r="A430" s="211">
        <v>46260</v>
      </c>
      <c r="B430" s="216" t="s">
        <v>142</v>
      </c>
      <c r="C430" s="216" t="s">
        <v>349</v>
      </c>
      <c r="D430" s="216" t="s">
        <v>45</v>
      </c>
      <c r="E430" s="216" t="s">
        <v>68</v>
      </c>
      <c r="F430" s="216" t="s">
        <v>310</v>
      </c>
      <c r="G430" s="216" t="s">
        <v>1263</v>
      </c>
      <c r="H430" s="216" t="s">
        <v>2041</v>
      </c>
      <c r="I430" s="216" t="s">
        <v>1264</v>
      </c>
      <c r="J430">
        <v>25</v>
      </c>
      <c r="K430">
        <v>25</v>
      </c>
      <c r="L430" s="216" t="s">
        <v>1265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6"/>
      <c r="S430" s="216" t="s">
        <v>369</v>
      </c>
      <c r="T430" s="216" t="s">
        <v>1478</v>
      </c>
      <c r="U430" s="216" t="s">
        <v>2042</v>
      </c>
      <c r="V430" s="216" t="s">
        <v>369</v>
      </c>
      <c r="W430">
        <v>1950</v>
      </c>
      <c r="X430" s="216" t="s">
        <v>380</v>
      </c>
      <c r="Y430" s="216" t="s">
        <v>265</v>
      </c>
      <c r="Z430" t="s">
        <v>1429</v>
      </c>
      <c r="AB430" s="216" t="s">
        <v>353</v>
      </c>
      <c r="AC430" t="s">
        <v>353</v>
      </c>
      <c r="AD430" s="216" t="s">
        <v>379</v>
      </c>
      <c r="AE430" s="216" t="s">
        <v>262</v>
      </c>
      <c r="AF430" t="s">
        <v>2043</v>
      </c>
      <c r="AG430" t="s">
        <v>249</v>
      </c>
      <c r="AH430">
        <v>1</v>
      </c>
      <c r="AI430" s="216" t="s">
        <v>250</v>
      </c>
      <c r="AJ430" s="216" t="s">
        <v>248</v>
      </c>
      <c r="AK430" t="s">
        <v>2044</v>
      </c>
      <c r="AL430" s="216" t="s">
        <v>203</v>
      </c>
      <c r="AM430" t="s">
        <v>2045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513</v>
      </c>
      <c r="AU430" t="s">
        <v>1433</v>
      </c>
      <c r="AV430" t="s">
        <v>1434</v>
      </c>
      <c r="AX430">
        <v>2.5</v>
      </c>
      <c r="AY430" s="216" t="s">
        <v>89</v>
      </c>
      <c r="AZ430" s="216" t="s">
        <v>67</v>
      </c>
      <c r="BA430" s="216" t="s">
        <v>217</v>
      </c>
      <c r="BB430" t="s">
        <v>2046</v>
      </c>
      <c r="BC430">
        <v>778</v>
      </c>
      <c r="BD430">
        <v>678</v>
      </c>
      <c r="BE430">
        <v>1</v>
      </c>
    </row>
    <row r="431" spans="1:57" x14ac:dyDescent="0.3">
      <c r="A431" s="211">
        <v>46260</v>
      </c>
      <c r="B431" s="216" t="s">
        <v>142</v>
      </c>
      <c r="C431" s="216" t="s">
        <v>349</v>
      </c>
      <c r="D431" s="216" t="s">
        <v>45</v>
      </c>
      <c r="E431" s="216" t="s">
        <v>68</v>
      </c>
      <c r="F431" s="216" t="s">
        <v>310</v>
      </c>
      <c r="G431" s="216" t="s">
        <v>1266</v>
      </c>
      <c r="H431" s="216" t="s">
        <v>2041</v>
      </c>
      <c r="I431" s="216" t="s">
        <v>1264</v>
      </c>
      <c r="J431">
        <v>25</v>
      </c>
      <c r="K431">
        <v>25</v>
      </c>
      <c r="L431" s="216" t="s">
        <v>1265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6"/>
      <c r="S431" s="216" t="s">
        <v>369</v>
      </c>
      <c r="T431" s="216" t="s">
        <v>1478</v>
      </c>
      <c r="U431" s="216" t="s">
        <v>2047</v>
      </c>
      <c r="V431" s="216" t="s">
        <v>369</v>
      </c>
      <c r="W431">
        <v>1950</v>
      </c>
      <c r="X431" s="216" t="s">
        <v>380</v>
      </c>
      <c r="Y431" s="216" t="s">
        <v>265</v>
      </c>
      <c r="Z431" t="s">
        <v>1429</v>
      </c>
      <c r="AB431" s="216" t="s">
        <v>353</v>
      </c>
      <c r="AC431" t="s">
        <v>353</v>
      </c>
      <c r="AD431" s="216" t="s">
        <v>379</v>
      </c>
      <c r="AE431" s="216" t="s">
        <v>262</v>
      </c>
      <c r="AF431" t="s">
        <v>2048</v>
      </c>
      <c r="AG431" t="s">
        <v>249</v>
      </c>
      <c r="AH431">
        <v>1</v>
      </c>
      <c r="AI431" s="216" t="s">
        <v>250</v>
      </c>
      <c r="AJ431" s="216" t="s">
        <v>248</v>
      </c>
      <c r="AK431" t="s">
        <v>2044</v>
      </c>
      <c r="AL431" s="216" t="s">
        <v>203</v>
      </c>
      <c r="AM431" t="s">
        <v>2045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513</v>
      </c>
      <c r="AU431" t="s">
        <v>1433</v>
      </c>
      <c r="AV431" t="s">
        <v>1434</v>
      </c>
      <c r="AX431">
        <v>2.5</v>
      </c>
      <c r="AY431" s="216" t="s">
        <v>89</v>
      </c>
      <c r="AZ431" s="216" t="s">
        <v>67</v>
      </c>
      <c r="BA431" s="216" t="s">
        <v>217</v>
      </c>
      <c r="BB431" t="s">
        <v>2046</v>
      </c>
      <c r="BC431">
        <v>778</v>
      </c>
    </row>
    <row r="432" spans="1:57" x14ac:dyDescent="0.3">
      <c r="A432" s="211">
        <v>46260</v>
      </c>
      <c r="B432" s="216" t="s">
        <v>142</v>
      </c>
      <c r="C432" s="216" t="s">
        <v>349</v>
      </c>
      <c r="D432" s="216" t="s">
        <v>45</v>
      </c>
      <c r="E432" s="216" t="s">
        <v>68</v>
      </c>
      <c r="F432" s="216" t="s">
        <v>310</v>
      </c>
      <c r="G432" s="216" t="s">
        <v>1267</v>
      </c>
      <c r="H432" s="216" t="s">
        <v>2041</v>
      </c>
      <c r="I432" s="216" t="s">
        <v>1264</v>
      </c>
      <c r="J432">
        <v>25</v>
      </c>
      <c r="K432">
        <v>25</v>
      </c>
      <c r="L432" s="216" t="s">
        <v>1268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6"/>
      <c r="S432" s="216" t="s">
        <v>369</v>
      </c>
      <c r="T432" s="216" t="s">
        <v>1478</v>
      </c>
      <c r="U432" s="216" t="s">
        <v>2049</v>
      </c>
      <c r="V432" s="216" t="s">
        <v>369</v>
      </c>
      <c r="W432">
        <v>1950</v>
      </c>
      <c r="X432" s="216" t="s">
        <v>380</v>
      </c>
      <c r="Y432" s="216" t="s">
        <v>265</v>
      </c>
      <c r="Z432" t="s">
        <v>1429</v>
      </c>
      <c r="AB432" s="216" t="s">
        <v>353</v>
      </c>
      <c r="AC432" t="s">
        <v>353</v>
      </c>
      <c r="AD432" s="216" t="s">
        <v>379</v>
      </c>
      <c r="AE432" s="216" t="s">
        <v>262</v>
      </c>
      <c r="AF432" t="s">
        <v>2050</v>
      </c>
      <c r="AG432" t="s">
        <v>249</v>
      </c>
      <c r="AH432">
        <v>1</v>
      </c>
      <c r="AI432" s="216" t="s">
        <v>250</v>
      </c>
      <c r="AJ432" s="216" t="s">
        <v>248</v>
      </c>
      <c r="AK432" t="s">
        <v>2044</v>
      </c>
      <c r="AL432" s="216" t="s">
        <v>203</v>
      </c>
      <c r="AM432" t="s">
        <v>2045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513</v>
      </c>
      <c r="AU432" t="s">
        <v>1433</v>
      </c>
      <c r="AV432" t="s">
        <v>1434</v>
      </c>
      <c r="AX432">
        <v>2.5</v>
      </c>
      <c r="AY432" s="216" t="s">
        <v>89</v>
      </c>
      <c r="AZ432" s="216" t="s">
        <v>67</v>
      </c>
      <c r="BA432" s="216" t="s">
        <v>217</v>
      </c>
      <c r="BB432" t="s">
        <v>2046</v>
      </c>
      <c r="BC432">
        <v>778</v>
      </c>
    </row>
    <row r="433" spans="1:57" x14ac:dyDescent="0.3">
      <c r="A433" s="211">
        <v>46260</v>
      </c>
      <c r="B433" s="216" t="s">
        <v>142</v>
      </c>
      <c r="C433" s="216" t="s">
        <v>349</v>
      </c>
      <c r="D433" s="216" t="s">
        <v>285</v>
      </c>
      <c r="E433" s="216" t="s">
        <v>95</v>
      </c>
      <c r="F433" s="216" t="s">
        <v>310</v>
      </c>
      <c r="G433" s="216" t="s">
        <v>1269</v>
      </c>
      <c r="H433" s="216" t="s">
        <v>2051</v>
      </c>
      <c r="I433" s="216" t="s">
        <v>410</v>
      </c>
      <c r="J433">
        <v>12</v>
      </c>
      <c r="K433">
        <v>12</v>
      </c>
      <c r="L433" s="216" t="s">
        <v>1270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6"/>
      <c r="S433" s="216" t="s">
        <v>401</v>
      </c>
      <c r="T433" s="216"/>
      <c r="U433" s="216"/>
      <c r="V433" s="216" t="s">
        <v>368</v>
      </c>
      <c r="W433">
        <v>2011</v>
      </c>
      <c r="X433" s="216" t="s">
        <v>357</v>
      </c>
      <c r="Y433" s="216" t="s">
        <v>262</v>
      </c>
      <c r="Z433" t="s">
        <v>1578</v>
      </c>
      <c r="AB433" s="216" t="s">
        <v>353</v>
      </c>
      <c r="AC433" t="s">
        <v>7</v>
      </c>
      <c r="AD433" s="216" t="s">
        <v>7</v>
      </c>
      <c r="AE433" s="216" t="s">
        <v>7</v>
      </c>
      <c r="AF433" t="s">
        <v>2338</v>
      </c>
      <c r="AG433" t="s">
        <v>249</v>
      </c>
      <c r="AH433">
        <v>1</v>
      </c>
      <c r="AI433" s="216" t="s">
        <v>250</v>
      </c>
      <c r="AJ433" s="216" t="s">
        <v>248</v>
      </c>
      <c r="AK433" t="s">
        <v>2020</v>
      </c>
      <c r="AL433" s="216" t="s">
        <v>156</v>
      </c>
      <c r="AM433" t="s">
        <v>2337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514</v>
      </c>
      <c r="AU433" t="s">
        <v>1433</v>
      </c>
      <c r="AV433" t="s">
        <v>1593</v>
      </c>
      <c r="AX433">
        <v>12</v>
      </c>
      <c r="AY433" s="216" t="s">
        <v>103</v>
      </c>
      <c r="AZ433" s="216" t="s">
        <v>96</v>
      </c>
      <c r="BA433" s="216" t="s">
        <v>220</v>
      </c>
      <c r="BB433" t="s">
        <v>2022</v>
      </c>
      <c r="BE433">
        <v>1.2</v>
      </c>
    </row>
    <row r="434" spans="1:57" x14ac:dyDescent="0.3">
      <c r="A434" s="211">
        <v>46260</v>
      </c>
      <c r="B434" s="216" t="s">
        <v>142</v>
      </c>
      <c r="C434" s="216" t="s">
        <v>349</v>
      </c>
      <c r="D434" s="216" t="s">
        <v>57</v>
      </c>
      <c r="E434" s="216" t="s">
        <v>117</v>
      </c>
      <c r="F434" s="216" t="s">
        <v>310</v>
      </c>
      <c r="G434" s="216" t="s">
        <v>1269</v>
      </c>
      <c r="H434" s="216" t="s">
        <v>2051</v>
      </c>
      <c r="I434" s="216" t="s">
        <v>410</v>
      </c>
      <c r="J434">
        <v>12</v>
      </c>
      <c r="K434">
        <v>12</v>
      </c>
      <c r="L434" s="216" t="s">
        <v>1270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6"/>
      <c r="S434" s="216" t="s">
        <v>401</v>
      </c>
      <c r="T434" s="216"/>
      <c r="U434" s="216"/>
      <c r="V434" s="216" t="s">
        <v>368</v>
      </c>
      <c r="W434">
        <v>2011</v>
      </c>
      <c r="X434" s="216" t="s">
        <v>357</v>
      </c>
      <c r="Y434" s="216" t="s">
        <v>262</v>
      </c>
      <c r="Z434" t="s">
        <v>1578</v>
      </c>
      <c r="AB434" s="216" t="s">
        <v>353</v>
      </c>
      <c r="AC434" t="s">
        <v>7</v>
      </c>
      <c r="AD434" s="216" t="s">
        <v>7</v>
      </c>
      <c r="AE434" s="216" t="s">
        <v>7</v>
      </c>
      <c r="AF434" t="s">
        <v>2052</v>
      </c>
      <c r="AG434" t="s">
        <v>249</v>
      </c>
      <c r="AH434">
        <v>2</v>
      </c>
      <c r="AI434" s="216" t="s">
        <v>250</v>
      </c>
      <c r="AJ434" s="216" t="s">
        <v>251</v>
      </c>
      <c r="AK434" t="s">
        <v>2020</v>
      </c>
      <c r="AL434" s="216" t="s">
        <v>156</v>
      </c>
      <c r="AM434" t="s">
        <v>2021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514</v>
      </c>
      <c r="AU434" t="s">
        <v>1433</v>
      </c>
      <c r="AV434" t="s">
        <v>1610</v>
      </c>
      <c r="AX434">
        <v>1.2</v>
      </c>
      <c r="AY434" s="216" t="s">
        <v>126</v>
      </c>
      <c r="AZ434" s="216" t="s">
        <v>127</v>
      </c>
      <c r="BA434" s="216" t="s">
        <v>233</v>
      </c>
      <c r="BB434" t="s">
        <v>2022</v>
      </c>
      <c r="BE434">
        <v>1</v>
      </c>
    </row>
    <row r="435" spans="1:57" x14ac:dyDescent="0.3">
      <c r="A435" s="211">
        <v>46260</v>
      </c>
      <c r="B435" s="216" t="s">
        <v>142</v>
      </c>
      <c r="C435" s="216" t="s">
        <v>349</v>
      </c>
      <c r="D435" s="216" t="s">
        <v>279</v>
      </c>
      <c r="E435" s="216" t="s">
        <v>192</v>
      </c>
      <c r="F435" s="216" t="s">
        <v>310</v>
      </c>
      <c r="G435" s="216" t="s">
        <v>1269</v>
      </c>
      <c r="H435" s="216" t="s">
        <v>2051</v>
      </c>
      <c r="I435" s="216" t="s">
        <v>410</v>
      </c>
      <c r="J435">
        <v>937</v>
      </c>
      <c r="K435">
        <v>937</v>
      </c>
      <c r="L435" s="216" t="s">
        <v>1270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6"/>
      <c r="S435" s="216" t="s">
        <v>401</v>
      </c>
      <c r="T435" s="216"/>
      <c r="U435" s="216"/>
      <c r="V435" s="216" t="s">
        <v>368</v>
      </c>
      <c r="W435">
        <v>2011</v>
      </c>
      <c r="X435" s="216" t="s">
        <v>357</v>
      </c>
      <c r="Y435" s="216" t="s">
        <v>262</v>
      </c>
      <c r="Z435" t="s">
        <v>1578</v>
      </c>
      <c r="AB435" s="216" t="s">
        <v>353</v>
      </c>
      <c r="AC435" t="s">
        <v>7</v>
      </c>
      <c r="AD435" s="216" t="s">
        <v>7</v>
      </c>
      <c r="AE435" s="216" t="s">
        <v>7</v>
      </c>
      <c r="AF435" t="s">
        <v>2053</v>
      </c>
      <c r="AG435" t="s">
        <v>249</v>
      </c>
      <c r="AH435">
        <v>2</v>
      </c>
      <c r="AI435" s="216" t="s">
        <v>250</v>
      </c>
      <c r="AJ435" s="216" t="s">
        <v>248</v>
      </c>
      <c r="AK435" t="s">
        <v>2020</v>
      </c>
      <c r="AL435" s="216" t="s">
        <v>156</v>
      </c>
      <c r="AM435" t="s">
        <v>2054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514</v>
      </c>
      <c r="AU435" t="s">
        <v>1433</v>
      </c>
      <c r="AV435" t="s">
        <v>1596</v>
      </c>
      <c r="AW435">
        <v>1</v>
      </c>
      <c r="AX435">
        <v>937</v>
      </c>
      <c r="AY435" s="216" t="s">
        <v>125</v>
      </c>
      <c r="AZ435" s="216" t="s">
        <v>122</v>
      </c>
      <c r="BA435" s="216" t="s">
        <v>232</v>
      </c>
      <c r="BB435" t="s">
        <v>2022</v>
      </c>
      <c r="BE435">
        <v>93.7</v>
      </c>
    </row>
    <row r="436" spans="1:57" x14ac:dyDescent="0.3">
      <c r="A436" s="211">
        <v>46260</v>
      </c>
      <c r="B436" s="216" t="s">
        <v>142</v>
      </c>
      <c r="C436" s="216" t="s">
        <v>349</v>
      </c>
      <c r="D436" s="216" t="s">
        <v>57</v>
      </c>
      <c r="E436" s="216" t="s">
        <v>117</v>
      </c>
      <c r="F436" s="216" t="s">
        <v>310</v>
      </c>
      <c r="G436" s="216" t="s">
        <v>1246</v>
      </c>
      <c r="H436" s="216" t="s">
        <v>2012</v>
      </c>
      <c r="I436" s="216" t="s">
        <v>1247</v>
      </c>
      <c r="J436">
        <v>1</v>
      </c>
      <c r="K436">
        <v>1</v>
      </c>
      <c r="L436" s="216" t="s">
        <v>1248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6"/>
      <c r="S436" s="216" t="s">
        <v>402</v>
      </c>
      <c r="T436" s="216" t="s">
        <v>2013</v>
      </c>
      <c r="U436" s="216" t="s">
        <v>2014</v>
      </c>
      <c r="V436" s="216" t="s">
        <v>370</v>
      </c>
      <c r="W436">
        <v>2940</v>
      </c>
      <c r="X436" s="216" t="s">
        <v>382</v>
      </c>
      <c r="Y436" s="216" t="s">
        <v>293</v>
      </c>
      <c r="Z436" t="s">
        <v>1578</v>
      </c>
      <c r="AB436" s="216" t="s">
        <v>353</v>
      </c>
      <c r="AC436" t="s">
        <v>7</v>
      </c>
      <c r="AD436" s="216" t="s">
        <v>7</v>
      </c>
      <c r="AE436" s="216" t="s">
        <v>7</v>
      </c>
      <c r="AF436" t="s">
        <v>2055</v>
      </c>
      <c r="AG436" t="s">
        <v>249</v>
      </c>
      <c r="AH436">
        <v>2</v>
      </c>
      <c r="AI436" s="216" t="s">
        <v>250</v>
      </c>
      <c r="AJ436" s="216" t="s">
        <v>251</v>
      </c>
      <c r="AK436" t="s">
        <v>2016</v>
      </c>
      <c r="AL436" s="216" t="s">
        <v>203</v>
      </c>
      <c r="AM436" t="s">
        <v>2056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514</v>
      </c>
      <c r="AU436" t="s">
        <v>1433</v>
      </c>
      <c r="AV436" t="s">
        <v>1610</v>
      </c>
      <c r="AX436">
        <v>1</v>
      </c>
      <c r="AY436" s="216" t="s">
        <v>126</v>
      </c>
      <c r="AZ436" s="216" t="s">
        <v>127</v>
      </c>
      <c r="BA436" s="216" t="s">
        <v>233</v>
      </c>
      <c r="BB436" t="s">
        <v>2018</v>
      </c>
      <c r="BE436">
        <v>1</v>
      </c>
    </row>
    <row r="437" spans="1:57" x14ac:dyDescent="0.3">
      <c r="A437" s="211">
        <v>46266</v>
      </c>
      <c r="B437" s="216" t="s">
        <v>142</v>
      </c>
      <c r="C437" s="216" t="s">
        <v>349</v>
      </c>
      <c r="D437" s="216" t="s">
        <v>57</v>
      </c>
      <c r="E437" s="216" t="s">
        <v>117</v>
      </c>
      <c r="F437" s="216" t="s">
        <v>310</v>
      </c>
      <c r="G437" s="216" t="s">
        <v>1271</v>
      </c>
      <c r="H437" s="216" t="s">
        <v>2051</v>
      </c>
      <c r="I437" s="216" t="s">
        <v>410</v>
      </c>
      <c r="J437">
        <v>7</v>
      </c>
      <c r="K437">
        <v>7</v>
      </c>
      <c r="L437" s="216" t="s">
        <v>1272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6"/>
      <c r="S437" s="216" t="s">
        <v>401</v>
      </c>
      <c r="T437" s="216" t="s">
        <v>2057</v>
      </c>
      <c r="U437" s="216" t="s">
        <v>2058</v>
      </c>
      <c r="V437" s="216" t="s">
        <v>368</v>
      </c>
      <c r="W437">
        <v>2011</v>
      </c>
      <c r="X437" s="216" t="s">
        <v>357</v>
      </c>
      <c r="Y437" s="216" t="s">
        <v>262</v>
      </c>
      <c r="Z437" t="s">
        <v>1578</v>
      </c>
      <c r="AB437" s="216" t="s">
        <v>353</v>
      </c>
      <c r="AC437" t="s">
        <v>7</v>
      </c>
      <c r="AD437" s="216" t="s">
        <v>7</v>
      </c>
      <c r="AE437" s="216" t="s">
        <v>7</v>
      </c>
      <c r="AF437" t="s">
        <v>2059</v>
      </c>
      <c r="AG437" t="s">
        <v>249</v>
      </c>
      <c r="AH437">
        <v>2</v>
      </c>
      <c r="AI437" s="216" t="s">
        <v>250</v>
      </c>
      <c r="AJ437" s="216" t="s">
        <v>251</v>
      </c>
      <c r="AK437" t="s">
        <v>2020</v>
      </c>
      <c r="AL437" s="216" t="s">
        <v>156</v>
      </c>
      <c r="AM437" t="s">
        <v>2021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514</v>
      </c>
      <c r="AU437" t="s">
        <v>1433</v>
      </c>
      <c r="AV437" t="s">
        <v>1610</v>
      </c>
      <c r="AX437">
        <v>1</v>
      </c>
      <c r="AY437" s="216" t="s">
        <v>126</v>
      </c>
      <c r="AZ437" s="216" t="s">
        <v>127</v>
      </c>
      <c r="BA437" s="216" t="s">
        <v>233</v>
      </c>
      <c r="BB437" t="s">
        <v>2022</v>
      </c>
      <c r="BE437">
        <v>1</v>
      </c>
    </row>
    <row r="438" spans="1:57" x14ac:dyDescent="0.3">
      <c r="A438" s="211">
        <v>46260</v>
      </c>
      <c r="B438" s="216" t="s">
        <v>142</v>
      </c>
      <c r="C438" s="216" t="s">
        <v>349</v>
      </c>
      <c r="D438" s="216" t="s">
        <v>45</v>
      </c>
      <c r="E438" s="216" t="s">
        <v>68</v>
      </c>
      <c r="F438" s="216" t="s">
        <v>310</v>
      </c>
      <c r="G438" s="216" t="s">
        <v>1273</v>
      </c>
      <c r="H438" s="216" t="s">
        <v>2041</v>
      </c>
      <c r="I438" s="216" t="s">
        <v>1264</v>
      </c>
      <c r="J438">
        <v>25</v>
      </c>
      <c r="K438">
        <v>25</v>
      </c>
      <c r="L438" s="216" t="s">
        <v>1268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6"/>
      <c r="S438" s="216" t="s">
        <v>369</v>
      </c>
      <c r="T438" s="216" t="s">
        <v>1478</v>
      </c>
      <c r="U438" s="216" t="s">
        <v>2060</v>
      </c>
      <c r="V438" s="216" t="s">
        <v>369</v>
      </c>
      <c r="W438">
        <v>1950</v>
      </c>
      <c r="X438" s="216" t="s">
        <v>380</v>
      </c>
      <c r="Y438" s="216" t="s">
        <v>265</v>
      </c>
      <c r="Z438" t="s">
        <v>1429</v>
      </c>
      <c r="AB438" s="216" t="s">
        <v>353</v>
      </c>
      <c r="AC438" t="s">
        <v>353</v>
      </c>
      <c r="AD438" s="216" t="s">
        <v>379</v>
      </c>
      <c r="AE438" s="216" t="s">
        <v>262</v>
      </c>
      <c r="AF438" t="s">
        <v>2061</v>
      </c>
      <c r="AG438" t="s">
        <v>249</v>
      </c>
      <c r="AH438">
        <v>1</v>
      </c>
      <c r="AI438" s="216" t="s">
        <v>250</v>
      </c>
      <c r="AJ438" s="216" t="s">
        <v>248</v>
      </c>
      <c r="AK438" t="s">
        <v>2044</v>
      </c>
      <c r="AL438" s="216" t="s">
        <v>203</v>
      </c>
      <c r="AM438" t="s">
        <v>2045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513</v>
      </c>
      <c r="AU438" t="s">
        <v>1433</v>
      </c>
      <c r="AV438" t="s">
        <v>1434</v>
      </c>
      <c r="AX438">
        <v>2.5</v>
      </c>
      <c r="AY438" s="216" t="s">
        <v>89</v>
      </c>
      <c r="AZ438" s="216" t="s">
        <v>67</v>
      </c>
      <c r="BA438" s="216" t="s">
        <v>217</v>
      </c>
      <c r="BB438" t="s">
        <v>2046</v>
      </c>
      <c r="BC438">
        <v>778</v>
      </c>
    </row>
    <row r="439" spans="1:57" x14ac:dyDescent="0.3">
      <c r="A439" s="211">
        <v>46260</v>
      </c>
      <c r="B439" s="216" t="s">
        <v>142</v>
      </c>
      <c r="C439" s="216" t="s">
        <v>349</v>
      </c>
      <c r="D439" s="216" t="s">
        <v>51</v>
      </c>
      <c r="E439" s="216" t="s">
        <v>258</v>
      </c>
      <c r="F439" s="216" t="s">
        <v>310</v>
      </c>
      <c r="G439" s="216" t="s">
        <v>1274</v>
      </c>
      <c r="H439" s="216" t="s">
        <v>2023</v>
      </c>
      <c r="I439" s="216" t="s">
        <v>404</v>
      </c>
      <c r="J439">
        <v>15</v>
      </c>
      <c r="K439">
        <v>15</v>
      </c>
      <c r="L439" s="216" t="s">
        <v>1275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6"/>
      <c r="S439" s="216" t="s">
        <v>1255</v>
      </c>
      <c r="T439" s="216"/>
      <c r="U439" s="216"/>
      <c r="V439" s="216" t="s">
        <v>1253</v>
      </c>
      <c r="W439">
        <v>2800</v>
      </c>
      <c r="X439" s="216" t="s">
        <v>1254</v>
      </c>
      <c r="Y439" s="216" t="s">
        <v>264</v>
      </c>
      <c r="Z439" t="s">
        <v>1578</v>
      </c>
      <c r="AB439" s="216" t="s">
        <v>353</v>
      </c>
      <c r="AC439" t="s">
        <v>7</v>
      </c>
      <c r="AD439" s="216" t="s">
        <v>7</v>
      </c>
      <c r="AE439" s="216" t="s">
        <v>7</v>
      </c>
      <c r="AF439" t="s">
        <v>2062</v>
      </c>
      <c r="AG439" t="s">
        <v>249</v>
      </c>
      <c r="AH439">
        <v>1</v>
      </c>
      <c r="AI439" s="216" t="s">
        <v>250</v>
      </c>
      <c r="AJ439" s="216" t="s">
        <v>248</v>
      </c>
      <c r="AK439" t="s">
        <v>2026</v>
      </c>
      <c r="AL439" s="216" t="s">
        <v>283</v>
      </c>
      <c r="AM439" t="s">
        <v>2027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1493</v>
      </c>
      <c r="AV439" t="s">
        <v>1581</v>
      </c>
      <c r="AY439" s="216" t="s">
        <v>7</v>
      </c>
      <c r="AZ439" s="216" t="s">
        <v>238</v>
      </c>
      <c r="BA439" s="216" t="s">
        <v>7</v>
      </c>
      <c r="BB439" t="s">
        <v>2028</v>
      </c>
      <c r="BE439">
        <v>0</v>
      </c>
    </row>
    <row r="440" spans="1:57" x14ac:dyDescent="0.3">
      <c r="A440" s="211">
        <v>46260</v>
      </c>
      <c r="B440" s="216" t="s">
        <v>142</v>
      </c>
      <c r="C440" s="216" t="s">
        <v>349</v>
      </c>
      <c r="D440" s="216" t="s">
        <v>51</v>
      </c>
      <c r="E440" s="216" t="s">
        <v>258</v>
      </c>
      <c r="F440" s="216" t="s">
        <v>310</v>
      </c>
      <c r="G440" s="216" t="s">
        <v>1276</v>
      </c>
      <c r="H440" s="216" t="s">
        <v>2023</v>
      </c>
      <c r="I440" s="216" t="s">
        <v>404</v>
      </c>
      <c r="J440">
        <v>15</v>
      </c>
      <c r="K440">
        <v>15</v>
      </c>
      <c r="L440" s="216" t="s">
        <v>1275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6"/>
      <c r="S440" s="216" t="s">
        <v>1255</v>
      </c>
      <c r="T440" s="216"/>
      <c r="U440" s="216"/>
      <c r="V440" s="216" t="s">
        <v>1253</v>
      </c>
      <c r="W440">
        <v>2800</v>
      </c>
      <c r="X440" s="216" t="s">
        <v>1254</v>
      </c>
      <c r="Y440" s="216" t="s">
        <v>264</v>
      </c>
      <c r="Z440" t="s">
        <v>1578</v>
      </c>
      <c r="AB440" s="216" t="s">
        <v>353</v>
      </c>
      <c r="AC440" t="s">
        <v>7</v>
      </c>
      <c r="AD440" s="216" t="s">
        <v>7</v>
      </c>
      <c r="AE440" s="216" t="s">
        <v>7</v>
      </c>
      <c r="AF440" t="s">
        <v>2063</v>
      </c>
      <c r="AG440" t="s">
        <v>249</v>
      </c>
      <c r="AH440">
        <v>1</v>
      </c>
      <c r="AI440" s="216" t="s">
        <v>250</v>
      </c>
      <c r="AJ440" s="216" t="s">
        <v>248</v>
      </c>
      <c r="AK440" t="s">
        <v>2026</v>
      </c>
      <c r="AL440" s="216" t="s">
        <v>283</v>
      </c>
      <c r="AM440" t="s">
        <v>2027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1493</v>
      </c>
      <c r="AV440" t="s">
        <v>1581</v>
      </c>
      <c r="AY440" s="216" t="s">
        <v>7</v>
      </c>
      <c r="AZ440" s="216" t="s">
        <v>238</v>
      </c>
      <c r="BA440" s="216" t="s">
        <v>7</v>
      </c>
      <c r="BB440" t="s">
        <v>2028</v>
      </c>
    </row>
    <row r="441" spans="1:57" x14ac:dyDescent="0.3">
      <c r="A441" s="211">
        <v>46266</v>
      </c>
      <c r="B441" s="216" t="s">
        <v>142</v>
      </c>
      <c r="C441" s="216" t="s">
        <v>349</v>
      </c>
      <c r="D441" s="216" t="s">
        <v>57</v>
      </c>
      <c r="E441" s="216" t="s">
        <v>117</v>
      </c>
      <c r="F441" s="216" t="s">
        <v>310</v>
      </c>
      <c r="G441" s="216" t="s">
        <v>1277</v>
      </c>
      <c r="H441" s="216" t="s">
        <v>2051</v>
      </c>
      <c r="I441" s="216" t="s">
        <v>410</v>
      </c>
      <c r="J441">
        <v>1</v>
      </c>
      <c r="K441">
        <v>1</v>
      </c>
      <c r="L441" s="216" t="s">
        <v>1278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6"/>
      <c r="S441" s="216" t="s">
        <v>401</v>
      </c>
      <c r="T441" s="216" t="s">
        <v>2064</v>
      </c>
      <c r="U441" s="216" t="s">
        <v>2065</v>
      </c>
      <c r="V441" s="216" t="s">
        <v>368</v>
      </c>
      <c r="W441">
        <v>2011</v>
      </c>
      <c r="X441" s="216" t="s">
        <v>357</v>
      </c>
      <c r="Y441" s="216" t="s">
        <v>262</v>
      </c>
      <c r="Z441" t="s">
        <v>1578</v>
      </c>
      <c r="AB441" s="216" t="s">
        <v>353</v>
      </c>
      <c r="AC441" t="s">
        <v>7</v>
      </c>
      <c r="AD441" s="216" t="s">
        <v>7</v>
      </c>
      <c r="AE441" s="216" t="s">
        <v>7</v>
      </c>
      <c r="AF441" t="s">
        <v>2066</v>
      </c>
      <c r="AG441" t="s">
        <v>249</v>
      </c>
      <c r="AH441">
        <v>2</v>
      </c>
      <c r="AI441" s="216" t="s">
        <v>250</v>
      </c>
      <c r="AJ441" s="216" t="s">
        <v>251</v>
      </c>
      <c r="AK441" t="s">
        <v>2020</v>
      </c>
      <c r="AL441" s="216" t="s">
        <v>156</v>
      </c>
      <c r="AM441" t="s">
        <v>2021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514</v>
      </c>
      <c r="AU441" t="s">
        <v>1433</v>
      </c>
      <c r="AV441" t="s">
        <v>1610</v>
      </c>
      <c r="AX441">
        <v>1</v>
      </c>
      <c r="AY441" s="216" t="s">
        <v>126</v>
      </c>
      <c r="AZ441" s="216" t="s">
        <v>127</v>
      </c>
      <c r="BA441" s="216" t="s">
        <v>233</v>
      </c>
      <c r="BB441" t="s">
        <v>2022</v>
      </c>
      <c r="BE441">
        <v>1</v>
      </c>
    </row>
    <row r="442" spans="1:57" x14ac:dyDescent="0.3">
      <c r="A442" s="211">
        <v>46266</v>
      </c>
      <c r="B442" s="216" t="s">
        <v>142</v>
      </c>
      <c r="C442" s="216" t="s">
        <v>349</v>
      </c>
      <c r="D442" s="216" t="s">
        <v>279</v>
      </c>
      <c r="E442" s="216" t="s">
        <v>192</v>
      </c>
      <c r="F442" s="216" t="s">
        <v>310</v>
      </c>
      <c r="G442" s="216" t="s">
        <v>1271</v>
      </c>
      <c r="H442" s="216" t="s">
        <v>2051</v>
      </c>
      <c r="I442" s="216" t="s">
        <v>410</v>
      </c>
      <c r="J442">
        <v>685</v>
      </c>
      <c r="K442">
        <v>685</v>
      </c>
      <c r="L442" s="216" t="s">
        <v>1272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6"/>
      <c r="S442" s="216" t="s">
        <v>401</v>
      </c>
      <c r="T442" s="216" t="s">
        <v>2057</v>
      </c>
      <c r="U442" s="216" t="s">
        <v>2058</v>
      </c>
      <c r="V442" s="216" t="s">
        <v>368</v>
      </c>
      <c r="W442">
        <v>2011</v>
      </c>
      <c r="X442" s="216" t="s">
        <v>357</v>
      </c>
      <c r="Y442" s="216" t="s">
        <v>262</v>
      </c>
      <c r="Z442" t="s">
        <v>1578</v>
      </c>
      <c r="AB442" s="216" t="s">
        <v>353</v>
      </c>
      <c r="AC442" t="s">
        <v>7</v>
      </c>
      <c r="AD442" s="216" t="s">
        <v>7</v>
      </c>
      <c r="AE442" s="216" t="s">
        <v>7</v>
      </c>
      <c r="AF442" t="s">
        <v>2067</v>
      </c>
      <c r="AG442" t="s">
        <v>249</v>
      </c>
      <c r="AH442">
        <v>2</v>
      </c>
      <c r="AI442" s="216" t="s">
        <v>250</v>
      </c>
      <c r="AJ442" s="216" t="s">
        <v>248</v>
      </c>
      <c r="AK442" t="s">
        <v>2020</v>
      </c>
      <c r="AL442" s="216" t="s">
        <v>156</v>
      </c>
      <c r="AM442" t="s">
        <v>2054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513</v>
      </c>
      <c r="AU442" t="s">
        <v>1433</v>
      </c>
      <c r="AV442" t="s">
        <v>1596</v>
      </c>
      <c r="AW442">
        <v>1</v>
      </c>
      <c r="AX442">
        <v>685</v>
      </c>
      <c r="AY442" s="216" t="s">
        <v>125</v>
      </c>
      <c r="AZ442" s="216" t="s">
        <v>122</v>
      </c>
      <c r="BA442" s="216" t="s">
        <v>232</v>
      </c>
      <c r="BB442" t="s">
        <v>2022</v>
      </c>
      <c r="BE442">
        <v>68.5</v>
      </c>
    </row>
    <row r="443" spans="1:57" x14ac:dyDescent="0.3">
      <c r="A443" s="211">
        <v>46260</v>
      </c>
      <c r="B443" s="216" t="s">
        <v>142</v>
      </c>
      <c r="C443" s="216" t="s">
        <v>349</v>
      </c>
      <c r="D443" s="216" t="s">
        <v>285</v>
      </c>
      <c r="E443" s="216" t="s">
        <v>95</v>
      </c>
      <c r="F443" s="216" t="s">
        <v>310</v>
      </c>
      <c r="G443" s="216" t="s">
        <v>1246</v>
      </c>
      <c r="H443" s="216" t="s">
        <v>2012</v>
      </c>
      <c r="I443" s="216" t="s">
        <v>1247</v>
      </c>
      <c r="J443">
        <v>1</v>
      </c>
      <c r="K443">
        <v>1</v>
      </c>
      <c r="L443" s="216" t="s">
        <v>1248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6"/>
      <c r="S443" s="216" t="s">
        <v>402</v>
      </c>
      <c r="T443" s="216" t="s">
        <v>2013</v>
      </c>
      <c r="U443" s="216" t="s">
        <v>2014</v>
      </c>
      <c r="V443" s="216" t="s">
        <v>370</v>
      </c>
      <c r="W443">
        <v>2940</v>
      </c>
      <c r="X443" s="216" t="s">
        <v>382</v>
      </c>
      <c r="Y443" s="216" t="s">
        <v>293</v>
      </c>
      <c r="Z443" t="s">
        <v>1578</v>
      </c>
      <c r="AB443" s="216" t="s">
        <v>353</v>
      </c>
      <c r="AC443" t="s">
        <v>7</v>
      </c>
      <c r="AD443" s="216" t="s">
        <v>7</v>
      </c>
      <c r="AE443" s="216" t="s">
        <v>7</v>
      </c>
      <c r="AF443" t="s">
        <v>2339</v>
      </c>
      <c r="AG443" t="s">
        <v>249</v>
      </c>
      <c r="AH443">
        <v>1</v>
      </c>
      <c r="AI443" s="216" t="s">
        <v>250</v>
      </c>
      <c r="AJ443" s="216" t="s">
        <v>248</v>
      </c>
      <c r="AK443" t="s">
        <v>2016</v>
      </c>
      <c r="AL443" s="216" t="s">
        <v>203</v>
      </c>
      <c r="AM443" t="s">
        <v>2340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514</v>
      </c>
      <c r="AU443" t="s">
        <v>1433</v>
      </c>
      <c r="AV443" t="s">
        <v>1593</v>
      </c>
      <c r="AX443">
        <v>1</v>
      </c>
      <c r="AY443" s="216" t="s">
        <v>103</v>
      </c>
      <c r="AZ443" s="216" t="s">
        <v>96</v>
      </c>
      <c r="BA443" s="216" t="s">
        <v>220</v>
      </c>
      <c r="BB443" t="s">
        <v>2018</v>
      </c>
      <c r="BE443">
        <v>1</v>
      </c>
    </row>
    <row r="444" spans="1:57" x14ac:dyDescent="0.3">
      <c r="A444" s="211">
        <v>46266</v>
      </c>
      <c r="B444" s="216" t="s">
        <v>142</v>
      </c>
      <c r="C444" s="216" t="s">
        <v>349</v>
      </c>
      <c r="D444" s="216" t="s">
        <v>279</v>
      </c>
      <c r="E444" s="216" t="s">
        <v>192</v>
      </c>
      <c r="F444" s="216" t="s">
        <v>310</v>
      </c>
      <c r="G444" s="216" t="s">
        <v>1277</v>
      </c>
      <c r="H444" s="216" t="s">
        <v>2051</v>
      </c>
      <c r="I444" s="216" t="s">
        <v>410</v>
      </c>
      <c r="J444">
        <v>4</v>
      </c>
      <c r="K444">
        <v>4</v>
      </c>
      <c r="L444" s="216" t="s">
        <v>1278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6"/>
      <c r="S444" s="216" t="s">
        <v>401</v>
      </c>
      <c r="T444" s="216" t="s">
        <v>2064</v>
      </c>
      <c r="U444" s="216" t="s">
        <v>2065</v>
      </c>
      <c r="V444" s="216" t="s">
        <v>368</v>
      </c>
      <c r="W444">
        <v>2011</v>
      </c>
      <c r="X444" s="216" t="s">
        <v>357</v>
      </c>
      <c r="Y444" s="216" t="s">
        <v>262</v>
      </c>
      <c r="Z444" t="s">
        <v>1578</v>
      </c>
      <c r="AB444" s="216" t="s">
        <v>353</v>
      </c>
      <c r="AC444" t="s">
        <v>7</v>
      </c>
      <c r="AD444" s="216" t="s">
        <v>7</v>
      </c>
      <c r="AE444" s="216" t="s">
        <v>7</v>
      </c>
      <c r="AF444" t="s">
        <v>2068</v>
      </c>
      <c r="AG444" t="s">
        <v>249</v>
      </c>
      <c r="AH444">
        <v>2</v>
      </c>
      <c r="AI444" s="216" t="s">
        <v>250</v>
      </c>
      <c r="AJ444" s="216" t="s">
        <v>248</v>
      </c>
      <c r="AK444" t="s">
        <v>2020</v>
      </c>
      <c r="AL444" s="216" t="s">
        <v>156</v>
      </c>
      <c r="AM444" t="s">
        <v>2054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513</v>
      </c>
      <c r="AU444" t="s">
        <v>1433</v>
      </c>
      <c r="AV444" t="s">
        <v>1596</v>
      </c>
      <c r="AW444">
        <v>1</v>
      </c>
      <c r="AX444">
        <v>4</v>
      </c>
      <c r="AY444" s="216" t="s">
        <v>125</v>
      </c>
      <c r="AZ444" s="216" t="s">
        <v>122</v>
      </c>
      <c r="BA444" s="216" t="s">
        <v>232</v>
      </c>
      <c r="BB444" t="s">
        <v>2022</v>
      </c>
      <c r="BE444">
        <v>6.7</v>
      </c>
    </row>
    <row r="445" spans="1:57" x14ac:dyDescent="0.3">
      <c r="A445" s="211">
        <v>46266</v>
      </c>
      <c r="B445" s="216" t="s">
        <v>142</v>
      </c>
      <c r="C445" s="216" t="s">
        <v>349</v>
      </c>
      <c r="D445" s="216" t="s">
        <v>51</v>
      </c>
      <c r="E445" s="216" t="s">
        <v>258</v>
      </c>
      <c r="F445" s="216" t="s">
        <v>310</v>
      </c>
      <c r="G445" s="216" t="s">
        <v>1279</v>
      </c>
      <c r="H445" s="216" t="s">
        <v>2069</v>
      </c>
      <c r="I445" s="216" t="s">
        <v>407</v>
      </c>
      <c r="J445">
        <v>100</v>
      </c>
      <c r="K445">
        <v>100</v>
      </c>
      <c r="L445" s="216" t="s">
        <v>1280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6"/>
      <c r="S445" s="216" t="s">
        <v>401</v>
      </c>
      <c r="T445" s="216" t="s">
        <v>2070</v>
      </c>
      <c r="U445" s="216"/>
      <c r="V445" s="216" t="s">
        <v>368</v>
      </c>
      <c r="W445">
        <v>2011</v>
      </c>
      <c r="X445" s="216" t="s">
        <v>357</v>
      </c>
      <c r="Y445" s="216" t="s">
        <v>262</v>
      </c>
      <c r="Z445" t="s">
        <v>1578</v>
      </c>
      <c r="AB445" s="216" t="s">
        <v>353</v>
      </c>
      <c r="AC445" t="s">
        <v>7</v>
      </c>
      <c r="AD445" s="216" t="s">
        <v>7</v>
      </c>
      <c r="AE445" s="216" t="s">
        <v>7</v>
      </c>
      <c r="AF445" t="s">
        <v>2071</v>
      </c>
      <c r="AG445" t="s">
        <v>249</v>
      </c>
      <c r="AH445">
        <v>1</v>
      </c>
      <c r="AI445" s="216" t="s">
        <v>250</v>
      </c>
      <c r="AJ445" s="216" t="s">
        <v>248</v>
      </c>
      <c r="AK445" t="s">
        <v>2020</v>
      </c>
      <c r="AL445" s="216" t="s">
        <v>156</v>
      </c>
      <c r="AM445" t="s">
        <v>2031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513</v>
      </c>
      <c r="AU445" t="s">
        <v>1433</v>
      </c>
      <c r="AV445" t="s">
        <v>1581</v>
      </c>
      <c r="AY445" s="216" t="s">
        <v>7</v>
      </c>
      <c r="AZ445" s="216" t="s">
        <v>238</v>
      </c>
      <c r="BA445" s="216" t="s">
        <v>7</v>
      </c>
      <c r="BB445" t="s">
        <v>2022</v>
      </c>
      <c r="BE445">
        <v>0</v>
      </c>
    </row>
    <row r="446" spans="1:57" x14ac:dyDescent="0.3">
      <c r="A446" s="211">
        <v>46266</v>
      </c>
      <c r="B446" s="216" t="s">
        <v>142</v>
      </c>
      <c r="C446" s="216" t="s">
        <v>349</v>
      </c>
      <c r="D446" s="216" t="s">
        <v>45</v>
      </c>
      <c r="E446" s="216" t="s">
        <v>68</v>
      </c>
      <c r="F446" s="216" t="s">
        <v>310</v>
      </c>
      <c r="G446" s="216" t="s">
        <v>1281</v>
      </c>
      <c r="H446" s="216" t="s">
        <v>2072</v>
      </c>
      <c r="I446" s="216" t="s">
        <v>1264</v>
      </c>
      <c r="J446">
        <v>28</v>
      </c>
      <c r="K446">
        <v>28</v>
      </c>
      <c r="L446" s="216" t="s">
        <v>1282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6"/>
      <c r="S446" s="216" t="s">
        <v>400</v>
      </c>
      <c r="T446" s="216" t="s">
        <v>2073</v>
      </c>
      <c r="U446" s="216" t="s">
        <v>2074</v>
      </c>
      <c r="V446" s="216" t="s">
        <v>400</v>
      </c>
      <c r="X446" s="216" t="s">
        <v>381</v>
      </c>
      <c r="Y446" s="216" t="s">
        <v>295</v>
      </c>
      <c r="Z446" t="s">
        <v>1429</v>
      </c>
      <c r="AB446" s="216" t="s">
        <v>353</v>
      </c>
      <c r="AC446" t="s">
        <v>353</v>
      </c>
      <c r="AD446" s="216" t="s">
        <v>379</v>
      </c>
      <c r="AE446" s="216" t="s">
        <v>262</v>
      </c>
      <c r="AF446" t="s">
        <v>2075</v>
      </c>
      <c r="AG446" t="s">
        <v>249</v>
      </c>
      <c r="AH446">
        <v>1</v>
      </c>
      <c r="AI446" s="216" t="s">
        <v>250</v>
      </c>
      <c r="AJ446" s="216" t="s">
        <v>248</v>
      </c>
      <c r="AK446" t="s">
        <v>2076</v>
      </c>
      <c r="AL446" s="216" t="s">
        <v>204</v>
      </c>
      <c r="AM446" t="s">
        <v>2077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513</v>
      </c>
      <c r="AU446" t="s">
        <v>1433</v>
      </c>
      <c r="AV446" t="s">
        <v>1434</v>
      </c>
      <c r="AX446">
        <v>2.8</v>
      </c>
      <c r="AY446" s="216" t="s">
        <v>89</v>
      </c>
      <c r="AZ446" s="216" t="s">
        <v>67</v>
      </c>
      <c r="BA446" s="216" t="s">
        <v>217</v>
      </c>
      <c r="BB446" t="s">
        <v>2078</v>
      </c>
      <c r="BE446">
        <v>1</v>
      </c>
    </row>
    <row r="447" spans="1:57" x14ac:dyDescent="0.3">
      <c r="A447" s="211">
        <v>46266</v>
      </c>
      <c r="B447" s="216" t="s">
        <v>142</v>
      </c>
      <c r="C447" s="216" t="s">
        <v>349</v>
      </c>
      <c r="D447" s="216" t="s">
        <v>45</v>
      </c>
      <c r="E447" s="216" t="s">
        <v>68</v>
      </c>
      <c r="F447" s="216" t="s">
        <v>310</v>
      </c>
      <c r="G447" s="216" t="s">
        <v>1283</v>
      </c>
      <c r="H447" s="216" t="s">
        <v>2032</v>
      </c>
      <c r="I447" s="216" t="s">
        <v>1259</v>
      </c>
      <c r="J447">
        <v>1</v>
      </c>
      <c r="K447">
        <v>1</v>
      </c>
      <c r="L447" s="216" t="s">
        <v>1284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6"/>
      <c r="S447" s="216" t="s">
        <v>401</v>
      </c>
      <c r="T447" s="216" t="s">
        <v>2073</v>
      </c>
      <c r="U447" s="216" t="s">
        <v>2079</v>
      </c>
      <c r="V447" s="216" t="s">
        <v>368</v>
      </c>
      <c r="W447">
        <v>2011</v>
      </c>
      <c r="X447" s="216" t="s">
        <v>357</v>
      </c>
      <c r="Y447" s="216" t="s">
        <v>262</v>
      </c>
      <c r="Z447" t="s">
        <v>1429</v>
      </c>
      <c r="AB447" s="216" t="s">
        <v>353</v>
      </c>
      <c r="AC447" t="s">
        <v>353</v>
      </c>
      <c r="AD447" s="216" t="s">
        <v>379</v>
      </c>
      <c r="AE447" s="216" t="s">
        <v>262</v>
      </c>
      <c r="AF447" t="s">
        <v>2080</v>
      </c>
      <c r="AG447" t="s">
        <v>249</v>
      </c>
      <c r="AH447">
        <v>1</v>
      </c>
      <c r="AI447" s="216" t="s">
        <v>250</v>
      </c>
      <c r="AJ447" s="216" t="s">
        <v>248</v>
      </c>
      <c r="AK447" t="s">
        <v>2020</v>
      </c>
      <c r="AL447" s="216" t="s">
        <v>156</v>
      </c>
      <c r="AM447" t="s">
        <v>2035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514</v>
      </c>
      <c r="AU447" t="s">
        <v>1433</v>
      </c>
      <c r="AV447" t="s">
        <v>1434</v>
      </c>
      <c r="AX447">
        <v>1</v>
      </c>
      <c r="AY447" s="216" t="s">
        <v>89</v>
      </c>
      <c r="AZ447" s="216" t="s">
        <v>67</v>
      </c>
      <c r="BA447" s="216" t="s">
        <v>217</v>
      </c>
      <c r="BB447" t="s">
        <v>2036</v>
      </c>
      <c r="BC447">
        <v>63.4</v>
      </c>
    </row>
    <row r="448" spans="1:57" x14ac:dyDescent="0.3">
      <c r="A448" s="211">
        <v>46266</v>
      </c>
      <c r="B448" s="216" t="s">
        <v>142</v>
      </c>
      <c r="C448" s="216" t="s">
        <v>349</v>
      </c>
      <c r="D448" s="216" t="s">
        <v>45</v>
      </c>
      <c r="E448" s="216" t="s">
        <v>68</v>
      </c>
      <c r="F448" s="216" t="s">
        <v>310</v>
      </c>
      <c r="G448" s="216" t="s">
        <v>1285</v>
      </c>
      <c r="H448" s="216" t="s">
        <v>2032</v>
      </c>
      <c r="I448" s="216" t="s">
        <v>1259</v>
      </c>
      <c r="J448">
        <v>1</v>
      </c>
      <c r="K448">
        <v>1</v>
      </c>
      <c r="L448" s="216" t="s">
        <v>1284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6"/>
      <c r="S448" s="216" t="s">
        <v>401</v>
      </c>
      <c r="T448" s="216" t="s">
        <v>2073</v>
      </c>
      <c r="U448" s="216" t="s">
        <v>2081</v>
      </c>
      <c r="V448" s="216" t="s">
        <v>368</v>
      </c>
      <c r="W448">
        <v>2011</v>
      </c>
      <c r="X448" s="216" t="s">
        <v>357</v>
      </c>
      <c r="Y448" s="216" t="s">
        <v>262</v>
      </c>
      <c r="Z448" t="s">
        <v>1429</v>
      </c>
      <c r="AB448" s="216" t="s">
        <v>353</v>
      </c>
      <c r="AC448" t="s">
        <v>353</v>
      </c>
      <c r="AD448" s="216" t="s">
        <v>379</v>
      </c>
      <c r="AE448" s="216" t="s">
        <v>262</v>
      </c>
      <c r="AF448" t="s">
        <v>2082</v>
      </c>
      <c r="AG448" t="s">
        <v>249</v>
      </c>
      <c r="AH448">
        <v>1</v>
      </c>
      <c r="AI448" s="216" t="s">
        <v>250</v>
      </c>
      <c r="AJ448" s="216" t="s">
        <v>248</v>
      </c>
      <c r="AK448" t="s">
        <v>2020</v>
      </c>
      <c r="AL448" s="216" t="s">
        <v>156</v>
      </c>
      <c r="AM448" t="s">
        <v>2035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514</v>
      </c>
      <c r="AU448" t="s">
        <v>1433</v>
      </c>
      <c r="AV448" t="s">
        <v>1434</v>
      </c>
      <c r="AX448">
        <v>1</v>
      </c>
      <c r="AY448" s="216" t="s">
        <v>89</v>
      </c>
      <c r="AZ448" s="216" t="s">
        <v>67</v>
      </c>
      <c r="BA448" s="216" t="s">
        <v>217</v>
      </c>
      <c r="BB448" t="s">
        <v>2036</v>
      </c>
      <c r="BC448">
        <v>63.4</v>
      </c>
    </row>
    <row r="449" spans="1:57" x14ac:dyDescent="0.3">
      <c r="A449" s="211">
        <v>46266</v>
      </c>
      <c r="B449" s="216" t="s">
        <v>142</v>
      </c>
      <c r="C449" s="216" t="s">
        <v>349</v>
      </c>
      <c r="D449" s="216" t="s">
        <v>45</v>
      </c>
      <c r="E449" s="216" t="s">
        <v>68</v>
      </c>
      <c r="F449" s="216" t="s">
        <v>310</v>
      </c>
      <c r="G449" s="216" t="s">
        <v>1286</v>
      </c>
      <c r="H449" s="216" t="s">
        <v>2032</v>
      </c>
      <c r="I449" s="216" t="s">
        <v>1259</v>
      </c>
      <c r="J449">
        <v>1</v>
      </c>
      <c r="K449">
        <v>1</v>
      </c>
      <c r="L449" s="216" t="s">
        <v>1284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6"/>
      <c r="S449" s="216" t="s">
        <v>401</v>
      </c>
      <c r="T449" s="216" t="s">
        <v>2073</v>
      </c>
      <c r="U449" s="216" t="s">
        <v>2083</v>
      </c>
      <c r="V449" s="216" t="s">
        <v>368</v>
      </c>
      <c r="W449">
        <v>2011</v>
      </c>
      <c r="X449" s="216" t="s">
        <v>357</v>
      </c>
      <c r="Y449" s="216" t="s">
        <v>262</v>
      </c>
      <c r="Z449" t="s">
        <v>1429</v>
      </c>
      <c r="AB449" s="216" t="s">
        <v>353</v>
      </c>
      <c r="AC449" t="s">
        <v>353</v>
      </c>
      <c r="AD449" s="216" t="s">
        <v>379</v>
      </c>
      <c r="AE449" s="216" t="s">
        <v>262</v>
      </c>
      <c r="AF449" t="s">
        <v>2084</v>
      </c>
      <c r="AG449" t="s">
        <v>249</v>
      </c>
      <c r="AH449">
        <v>1</v>
      </c>
      <c r="AI449" s="216" t="s">
        <v>250</v>
      </c>
      <c r="AJ449" s="216" t="s">
        <v>248</v>
      </c>
      <c r="AK449" t="s">
        <v>2020</v>
      </c>
      <c r="AL449" s="216" t="s">
        <v>156</v>
      </c>
      <c r="AM449" t="s">
        <v>2035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514</v>
      </c>
      <c r="AU449" t="s">
        <v>1433</v>
      </c>
      <c r="AV449" t="s">
        <v>1434</v>
      </c>
      <c r="AX449">
        <v>1</v>
      </c>
      <c r="AY449" s="216" t="s">
        <v>89</v>
      </c>
      <c r="AZ449" s="216" t="s">
        <v>67</v>
      </c>
      <c r="BA449" s="216" t="s">
        <v>217</v>
      </c>
      <c r="BB449" t="s">
        <v>2036</v>
      </c>
      <c r="BC449">
        <v>63.4</v>
      </c>
    </row>
    <row r="450" spans="1:57" x14ac:dyDescent="0.3">
      <c r="A450" s="211">
        <v>46266</v>
      </c>
      <c r="B450" s="216" t="s">
        <v>142</v>
      </c>
      <c r="C450" s="216" t="s">
        <v>349</v>
      </c>
      <c r="D450" s="216" t="s">
        <v>63</v>
      </c>
      <c r="E450" s="216" t="s">
        <v>95</v>
      </c>
      <c r="F450" s="216" t="s">
        <v>310</v>
      </c>
      <c r="G450" s="216" t="s">
        <v>1271</v>
      </c>
      <c r="H450" s="216" t="s">
        <v>2051</v>
      </c>
      <c r="I450" s="216" t="s">
        <v>410</v>
      </c>
      <c r="J450">
        <v>7</v>
      </c>
      <c r="K450">
        <v>7</v>
      </c>
      <c r="L450" s="216" t="s">
        <v>1272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6"/>
      <c r="S450" s="216" t="s">
        <v>401</v>
      </c>
      <c r="T450" s="216" t="s">
        <v>2057</v>
      </c>
      <c r="U450" s="216" t="s">
        <v>2058</v>
      </c>
      <c r="V450" s="216" t="s">
        <v>368</v>
      </c>
      <c r="W450">
        <v>2011</v>
      </c>
      <c r="X450" s="216" t="s">
        <v>357</v>
      </c>
      <c r="Y450" s="216" t="s">
        <v>262</v>
      </c>
      <c r="Z450" t="s">
        <v>1578</v>
      </c>
      <c r="AB450" s="216" t="s">
        <v>353</v>
      </c>
      <c r="AC450" t="s">
        <v>7</v>
      </c>
      <c r="AD450" s="216" t="s">
        <v>7</v>
      </c>
      <c r="AE450" s="216" t="s">
        <v>7</v>
      </c>
      <c r="AF450" t="s">
        <v>2085</v>
      </c>
      <c r="AG450" t="s">
        <v>249</v>
      </c>
      <c r="AH450">
        <v>2</v>
      </c>
      <c r="AI450" s="216" t="s">
        <v>250</v>
      </c>
      <c r="AJ450" s="216" t="s">
        <v>251</v>
      </c>
      <c r="AK450" t="s">
        <v>2020</v>
      </c>
      <c r="AL450" s="216" t="s">
        <v>156</v>
      </c>
      <c r="AM450" t="s">
        <v>2086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514</v>
      </c>
      <c r="AU450" t="s">
        <v>1433</v>
      </c>
      <c r="AV450" t="s">
        <v>2087</v>
      </c>
      <c r="AX450">
        <v>7</v>
      </c>
      <c r="AY450" s="216" t="s">
        <v>111</v>
      </c>
      <c r="AZ450" s="216" t="s">
        <v>96</v>
      </c>
      <c r="BA450" s="216" t="s">
        <v>225</v>
      </c>
      <c r="BB450" t="s">
        <v>2022</v>
      </c>
      <c r="BE450">
        <v>1</v>
      </c>
    </row>
    <row r="451" spans="1:57" x14ac:dyDescent="0.3">
      <c r="A451" s="211">
        <v>46266</v>
      </c>
      <c r="B451" s="216" t="s">
        <v>142</v>
      </c>
      <c r="C451" s="216" t="s">
        <v>349</v>
      </c>
      <c r="D451" s="216" t="s">
        <v>63</v>
      </c>
      <c r="E451" s="216" t="s">
        <v>95</v>
      </c>
      <c r="F451" s="216" t="s">
        <v>310</v>
      </c>
      <c r="G451" s="216" t="s">
        <v>1277</v>
      </c>
      <c r="H451" s="216" t="s">
        <v>2051</v>
      </c>
      <c r="I451" s="216" t="s">
        <v>410</v>
      </c>
      <c r="J451">
        <v>1</v>
      </c>
      <c r="K451">
        <v>1</v>
      </c>
      <c r="L451" s="216" t="s">
        <v>1278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6"/>
      <c r="S451" s="216" t="s">
        <v>401</v>
      </c>
      <c r="T451" s="216" t="s">
        <v>2064</v>
      </c>
      <c r="U451" s="216" t="s">
        <v>2065</v>
      </c>
      <c r="V451" s="216" t="s">
        <v>368</v>
      </c>
      <c r="W451">
        <v>2011</v>
      </c>
      <c r="X451" s="216" t="s">
        <v>357</v>
      </c>
      <c r="Y451" s="216" t="s">
        <v>262</v>
      </c>
      <c r="Z451" t="s">
        <v>1578</v>
      </c>
      <c r="AB451" s="216" t="s">
        <v>353</v>
      </c>
      <c r="AC451" t="s">
        <v>7</v>
      </c>
      <c r="AD451" s="216" t="s">
        <v>7</v>
      </c>
      <c r="AE451" s="216" t="s">
        <v>7</v>
      </c>
      <c r="AF451" t="s">
        <v>2088</v>
      </c>
      <c r="AG451" t="s">
        <v>249</v>
      </c>
      <c r="AH451">
        <v>2</v>
      </c>
      <c r="AI451" s="216" t="s">
        <v>250</v>
      </c>
      <c r="AJ451" s="216" t="s">
        <v>251</v>
      </c>
      <c r="AK451" t="s">
        <v>2020</v>
      </c>
      <c r="AL451" s="216" t="s">
        <v>156</v>
      </c>
      <c r="AM451" t="s">
        <v>2086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514</v>
      </c>
      <c r="AU451" t="s">
        <v>1433</v>
      </c>
      <c r="AV451" t="s">
        <v>2087</v>
      </c>
      <c r="AX451">
        <v>1</v>
      </c>
      <c r="AY451" s="216" t="s">
        <v>111</v>
      </c>
      <c r="AZ451" s="216" t="s">
        <v>96</v>
      </c>
      <c r="BA451" s="216" t="s">
        <v>225</v>
      </c>
      <c r="BB451" t="s">
        <v>2022</v>
      </c>
      <c r="BE451">
        <v>1</v>
      </c>
    </row>
    <row r="452" spans="1:57" x14ac:dyDescent="0.3">
      <c r="A452" s="211">
        <v>46260</v>
      </c>
      <c r="B452" s="216" t="s">
        <v>142</v>
      </c>
      <c r="C452" s="216" t="s">
        <v>349</v>
      </c>
      <c r="D452" s="216" t="s">
        <v>57</v>
      </c>
      <c r="E452" s="216" t="s">
        <v>117</v>
      </c>
      <c r="F452" s="216" t="s">
        <v>310</v>
      </c>
      <c r="G452" s="216" t="s">
        <v>1287</v>
      </c>
      <c r="H452" s="216" t="s">
        <v>2089</v>
      </c>
      <c r="I452" s="216" t="s">
        <v>1288</v>
      </c>
      <c r="J452">
        <v>57</v>
      </c>
      <c r="K452">
        <v>57</v>
      </c>
      <c r="L452" s="216" t="s">
        <v>1289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6"/>
      <c r="S452" s="216" t="s">
        <v>401</v>
      </c>
      <c r="T452" s="216"/>
      <c r="U452" s="216"/>
      <c r="V452" s="216" t="s">
        <v>368</v>
      </c>
      <c r="W452">
        <v>2011</v>
      </c>
      <c r="X452" s="216" t="s">
        <v>357</v>
      </c>
      <c r="Y452" s="216" t="s">
        <v>262</v>
      </c>
      <c r="Z452" t="s">
        <v>1578</v>
      </c>
      <c r="AB452" s="216" t="s">
        <v>353</v>
      </c>
      <c r="AC452" t="s">
        <v>7</v>
      </c>
      <c r="AD452" s="216" t="s">
        <v>7</v>
      </c>
      <c r="AE452" s="216" t="s">
        <v>7</v>
      </c>
      <c r="AF452" t="s">
        <v>2090</v>
      </c>
      <c r="AG452" t="s">
        <v>249</v>
      </c>
      <c r="AH452">
        <v>2</v>
      </c>
      <c r="AI452" s="216" t="s">
        <v>250</v>
      </c>
      <c r="AJ452" s="216" t="s">
        <v>251</v>
      </c>
      <c r="AK452" t="s">
        <v>2020</v>
      </c>
      <c r="AL452" s="216" t="s">
        <v>156</v>
      </c>
      <c r="AM452" t="s">
        <v>2021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514</v>
      </c>
      <c r="AU452" t="s">
        <v>1433</v>
      </c>
      <c r="AV452" t="s">
        <v>1610</v>
      </c>
      <c r="AX452">
        <v>5.7</v>
      </c>
      <c r="AY452" s="216" t="s">
        <v>126</v>
      </c>
      <c r="AZ452" s="216" t="s">
        <v>127</v>
      </c>
      <c r="BA452" s="216" t="s">
        <v>233</v>
      </c>
      <c r="BB452" t="s">
        <v>2022</v>
      </c>
      <c r="BE452">
        <v>2.17</v>
      </c>
    </row>
    <row r="453" spans="1:57" x14ac:dyDescent="0.3">
      <c r="A453" s="211">
        <v>46260</v>
      </c>
      <c r="B453" s="216" t="s">
        <v>142</v>
      </c>
      <c r="C453" s="216" t="s">
        <v>349</v>
      </c>
      <c r="D453" s="216" t="s">
        <v>57</v>
      </c>
      <c r="E453" s="216" t="s">
        <v>117</v>
      </c>
      <c r="F453" s="216" t="s">
        <v>310</v>
      </c>
      <c r="G453" s="216" t="s">
        <v>1287</v>
      </c>
      <c r="H453" s="216" t="s">
        <v>2089</v>
      </c>
      <c r="I453" s="216" t="s">
        <v>1288</v>
      </c>
      <c r="J453">
        <v>21</v>
      </c>
      <c r="K453">
        <v>21</v>
      </c>
      <c r="L453" s="216" t="s">
        <v>1289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6"/>
      <c r="S453" s="216" t="s">
        <v>401</v>
      </c>
      <c r="T453" s="216"/>
      <c r="U453" s="216"/>
      <c r="V453" s="216" t="s">
        <v>368</v>
      </c>
      <c r="W453">
        <v>2011</v>
      </c>
      <c r="X453" s="216" t="s">
        <v>357</v>
      </c>
      <c r="Y453" s="216" t="s">
        <v>262</v>
      </c>
      <c r="Z453" t="s">
        <v>1578</v>
      </c>
      <c r="AB453" s="216" t="s">
        <v>353</v>
      </c>
      <c r="AC453" t="s">
        <v>7</v>
      </c>
      <c r="AD453" s="216" t="s">
        <v>7</v>
      </c>
      <c r="AE453" s="216" t="s">
        <v>7</v>
      </c>
      <c r="AF453" t="s">
        <v>2090</v>
      </c>
      <c r="AG453" t="s">
        <v>250</v>
      </c>
      <c r="AH453">
        <v>2</v>
      </c>
      <c r="AI453" s="216" t="s">
        <v>250</v>
      </c>
      <c r="AJ453" s="216" t="s">
        <v>251</v>
      </c>
      <c r="AK453" t="s">
        <v>2020</v>
      </c>
      <c r="AL453" s="216" t="s">
        <v>156</v>
      </c>
      <c r="AM453" t="s">
        <v>2021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511</v>
      </c>
      <c r="AU453" t="s">
        <v>1433</v>
      </c>
      <c r="AV453" t="s">
        <v>1610</v>
      </c>
      <c r="AX453">
        <v>2.1</v>
      </c>
      <c r="AY453" s="216" t="s">
        <v>126</v>
      </c>
      <c r="AZ453" s="216" t="s">
        <v>127</v>
      </c>
      <c r="BA453" s="216" t="s">
        <v>233</v>
      </c>
      <c r="BB453" t="s">
        <v>2022</v>
      </c>
      <c r="BE453">
        <v>1</v>
      </c>
    </row>
    <row r="454" spans="1:57" x14ac:dyDescent="0.3">
      <c r="A454" s="211">
        <v>46260</v>
      </c>
      <c r="B454" s="216" t="s">
        <v>142</v>
      </c>
      <c r="C454" s="216" t="s">
        <v>349</v>
      </c>
      <c r="D454" s="216" t="s">
        <v>57</v>
      </c>
      <c r="E454" s="216" t="s">
        <v>117</v>
      </c>
      <c r="F454" s="216" t="s">
        <v>310</v>
      </c>
      <c r="G454" s="216" t="s">
        <v>1287</v>
      </c>
      <c r="H454" s="216" t="s">
        <v>2089</v>
      </c>
      <c r="I454" s="216" t="s">
        <v>1288</v>
      </c>
      <c r="J454">
        <v>33</v>
      </c>
      <c r="K454">
        <v>33</v>
      </c>
      <c r="L454" s="216" t="s">
        <v>1289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6"/>
      <c r="S454" s="216" t="s">
        <v>401</v>
      </c>
      <c r="T454" s="216"/>
      <c r="U454" s="216"/>
      <c r="V454" s="216" t="s">
        <v>368</v>
      </c>
      <c r="W454">
        <v>2011</v>
      </c>
      <c r="X454" s="216" t="s">
        <v>357</v>
      </c>
      <c r="Y454" s="216" t="s">
        <v>262</v>
      </c>
      <c r="Z454" t="s">
        <v>1578</v>
      </c>
      <c r="AB454" s="216" t="s">
        <v>353</v>
      </c>
      <c r="AC454" t="s">
        <v>7</v>
      </c>
      <c r="AD454" s="216" t="s">
        <v>7</v>
      </c>
      <c r="AE454" s="216" t="s">
        <v>7</v>
      </c>
      <c r="AF454" t="s">
        <v>2090</v>
      </c>
      <c r="AG454" t="s">
        <v>250</v>
      </c>
      <c r="AH454">
        <v>2</v>
      </c>
      <c r="AI454" s="216" t="s">
        <v>250</v>
      </c>
      <c r="AJ454" s="216" t="s">
        <v>251</v>
      </c>
      <c r="AK454" t="s">
        <v>2020</v>
      </c>
      <c r="AL454" s="216" t="s">
        <v>156</v>
      </c>
      <c r="AM454" t="s">
        <v>2021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511</v>
      </c>
      <c r="AU454" t="s">
        <v>1433</v>
      </c>
      <c r="AV454" t="s">
        <v>1610</v>
      </c>
      <c r="AX454">
        <v>3.3</v>
      </c>
      <c r="AY454" s="216" t="s">
        <v>126</v>
      </c>
      <c r="AZ454" s="216" t="s">
        <v>127</v>
      </c>
      <c r="BA454" s="216" t="s">
        <v>233</v>
      </c>
      <c r="BB454" t="s">
        <v>2022</v>
      </c>
    </row>
    <row r="455" spans="1:57" x14ac:dyDescent="0.3">
      <c r="A455" s="211">
        <v>46260</v>
      </c>
      <c r="B455" s="216" t="s">
        <v>142</v>
      </c>
      <c r="C455" s="216" t="s">
        <v>349</v>
      </c>
      <c r="D455" s="216" t="s">
        <v>57</v>
      </c>
      <c r="E455" s="216" t="s">
        <v>117</v>
      </c>
      <c r="F455" s="216" t="s">
        <v>310</v>
      </c>
      <c r="G455" s="216" t="s">
        <v>1287</v>
      </c>
      <c r="H455" s="216" t="s">
        <v>2089</v>
      </c>
      <c r="I455" s="216" t="s">
        <v>1288</v>
      </c>
      <c r="J455">
        <v>20</v>
      </c>
      <c r="K455">
        <v>20</v>
      </c>
      <c r="L455" s="216" t="s">
        <v>1289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6"/>
      <c r="S455" s="216" t="s">
        <v>401</v>
      </c>
      <c r="T455" s="216"/>
      <c r="U455" s="216"/>
      <c r="V455" s="216" t="s">
        <v>368</v>
      </c>
      <c r="W455">
        <v>2011</v>
      </c>
      <c r="X455" s="216" t="s">
        <v>357</v>
      </c>
      <c r="Y455" s="216" t="s">
        <v>262</v>
      </c>
      <c r="Z455" t="s">
        <v>1578</v>
      </c>
      <c r="AB455" s="216" t="s">
        <v>353</v>
      </c>
      <c r="AC455" t="s">
        <v>7</v>
      </c>
      <c r="AD455" s="216" t="s">
        <v>7</v>
      </c>
      <c r="AE455" s="216" t="s">
        <v>7</v>
      </c>
      <c r="AF455" t="s">
        <v>2090</v>
      </c>
      <c r="AG455" t="s">
        <v>250</v>
      </c>
      <c r="AH455">
        <v>2</v>
      </c>
      <c r="AI455" s="216" t="s">
        <v>250</v>
      </c>
      <c r="AJ455" s="216" t="s">
        <v>251</v>
      </c>
      <c r="AK455" t="s">
        <v>2020</v>
      </c>
      <c r="AL455" s="216" t="s">
        <v>156</v>
      </c>
      <c r="AM455" t="s">
        <v>2021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511</v>
      </c>
      <c r="AU455" t="s">
        <v>1433</v>
      </c>
      <c r="AV455" t="s">
        <v>1610</v>
      </c>
      <c r="AX455">
        <v>2</v>
      </c>
      <c r="AY455" s="216" t="s">
        <v>126</v>
      </c>
      <c r="AZ455" s="216" t="s">
        <v>127</v>
      </c>
      <c r="BA455" s="216" t="s">
        <v>233</v>
      </c>
      <c r="BB455" t="s">
        <v>2022</v>
      </c>
    </row>
    <row r="456" spans="1:57" x14ac:dyDescent="0.3">
      <c r="A456" s="211">
        <v>46260</v>
      </c>
      <c r="B456" s="216" t="s">
        <v>142</v>
      </c>
      <c r="C456" s="216" t="s">
        <v>349</v>
      </c>
      <c r="D456" s="216" t="s">
        <v>57</v>
      </c>
      <c r="E456" s="216" t="s">
        <v>117</v>
      </c>
      <c r="F456" s="216" t="s">
        <v>310</v>
      </c>
      <c r="G456" s="216" t="s">
        <v>1287</v>
      </c>
      <c r="H456" s="216" t="s">
        <v>2089</v>
      </c>
      <c r="I456" s="216" t="s">
        <v>1288</v>
      </c>
      <c r="J456">
        <v>67</v>
      </c>
      <c r="K456">
        <v>67</v>
      </c>
      <c r="L456" s="216" t="s">
        <v>1289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6"/>
      <c r="S456" s="216" t="s">
        <v>401</v>
      </c>
      <c r="T456" s="216"/>
      <c r="U456" s="216"/>
      <c r="V456" s="216" t="s">
        <v>368</v>
      </c>
      <c r="W456">
        <v>2011</v>
      </c>
      <c r="X456" s="216" t="s">
        <v>357</v>
      </c>
      <c r="Y456" s="216" t="s">
        <v>262</v>
      </c>
      <c r="Z456" t="s">
        <v>1578</v>
      </c>
      <c r="AB456" s="216" t="s">
        <v>353</v>
      </c>
      <c r="AC456" t="s">
        <v>7</v>
      </c>
      <c r="AD456" s="216" t="s">
        <v>7</v>
      </c>
      <c r="AE456" s="216" t="s">
        <v>7</v>
      </c>
      <c r="AF456" t="s">
        <v>2090</v>
      </c>
      <c r="AG456" t="s">
        <v>250</v>
      </c>
      <c r="AH456">
        <v>2</v>
      </c>
      <c r="AI456" s="216" t="s">
        <v>250</v>
      </c>
      <c r="AJ456" s="216" t="s">
        <v>251</v>
      </c>
      <c r="AK456" t="s">
        <v>2020</v>
      </c>
      <c r="AL456" s="216" t="s">
        <v>156</v>
      </c>
      <c r="AM456" t="s">
        <v>2021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511</v>
      </c>
      <c r="AU456" t="s">
        <v>1433</v>
      </c>
      <c r="AV456" t="s">
        <v>1610</v>
      </c>
      <c r="AX456">
        <v>6.7</v>
      </c>
      <c r="AY456" s="216" t="s">
        <v>126</v>
      </c>
      <c r="AZ456" s="216" t="s">
        <v>127</v>
      </c>
      <c r="BA456" s="216" t="s">
        <v>233</v>
      </c>
      <c r="BB456" t="s">
        <v>2022</v>
      </c>
    </row>
    <row r="457" spans="1:57" x14ac:dyDescent="0.3">
      <c r="A457" s="211">
        <v>46260</v>
      </c>
      <c r="B457" s="216" t="s">
        <v>142</v>
      </c>
      <c r="C457" s="216" t="s">
        <v>349</v>
      </c>
      <c r="D457" s="216" t="s">
        <v>57</v>
      </c>
      <c r="E457" s="216" t="s">
        <v>117</v>
      </c>
      <c r="F457" s="216" t="s">
        <v>310</v>
      </c>
      <c r="G457" s="216" t="s">
        <v>1287</v>
      </c>
      <c r="H457" s="216" t="s">
        <v>2089</v>
      </c>
      <c r="I457" s="216" t="s">
        <v>1288</v>
      </c>
      <c r="J457">
        <v>30</v>
      </c>
      <c r="K457">
        <v>30</v>
      </c>
      <c r="L457" s="216" t="s">
        <v>1289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6"/>
      <c r="S457" s="216" t="s">
        <v>401</v>
      </c>
      <c r="T457" s="216"/>
      <c r="U457" s="216"/>
      <c r="V457" s="216" t="s">
        <v>368</v>
      </c>
      <c r="W457">
        <v>2011</v>
      </c>
      <c r="X457" s="216" t="s">
        <v>357</v>
      </c>
      <c r="Y457" s="216" t="s">
        <v>262</v>
      </c>
      <c r="Z457" t="s">
        <v>1578</v>
      </c>
      <c r="AB457" s="216" t="s">
        <v>353</v>
      </c>
      <c r="AC457" t="s">
        <v>7</v>
      </c>
      <c r="AD457" s="216" t="s">
        <v>7</v>
      </c>
      <c r="AE457" s="216" t="s">
        <v>7</v>
      </c>
      <c r="AF457" t="s">
        <v>2090</v>
      </c>
      <c r="AG457" t="s">
        <v>250</v>
      </c>
      <c r="AH457">
        <v>2</v>
      </c>
      <c r="AI457" s="216" t="s">
        <v>250</v>
      </c>
      <c r="AJ457" s="216" t="s">
        <v>251</v>
      </c>
      <c r="AK457" t="s">
        <v>2020</v>
      </c>
      <c r="AL457" s="216" t="s">
        <v>156</v>
      </c>
      <c r="AM457" t="s">
        <v>2021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511</v>
      </c>
      <c r="AU457" t="s">
        <v>1433</v>
      </c>
      <c r="AV457" t="s">
        <v>1610</v>
      </c>
      <c r="AX457">
        <v>3</v>
      </c>
      <c r="AY457" s="216" t="s">
        <v>126</v>
      </c>
      <c r="AZ457" s="216" t="s">
        <v>127</v>
      </c>
      <c r="BA457" s="216" t="s">
        <v>233</v>
      </c>
      <c r="BB457" t="s">
        <v>2022</v>
      </c>
    </row>
    <row r="458" spans="1:57" x14ac:dyDescent="0.3">
      <c r="A458" s="211">
        <v>46266</v>
      </c>
      <c r="B458" s="216" t="s">
        <v>142</v>
      </c>
      <c r="C458" s="216" t="s">
        <v>349</v>
      </c>
      <c r="D458" s="216" t="s">
        <v>45</v>
      </c>
      <c r="E458" s="216" t="s">
        <v>68</v>
      </c>
      <c r="F458" s="216" t="s">
        <v>310</v>
      </c>
      <c r="G458" s="216" t="s">
        <v>1290</v>
      </c>
      <c r="H458" s="216" t="s">
        <v>2032</v>
      </c>
      <c r="I458" s="216" t="s">
        <v>1259</v>
      </c>
      <c r="J458">
        <v>1</v>
      </c>
      <c r="K458">
        <v>1</v>
      </c>
      <c r="L458" s="216" t="s">
        <v>1284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6"/>
      <c r="S458" s="216" t="s">
        <v>401</v>
      </c>
      <c r="T458" s="216" t="s">
        <v>2073</v>
      </c>
      <c r="U458" s="216" t="s">
        <v>2091</v>
      </c>
      <c r="V458" s="216" t="s">
        <v>368</v>
      </c>
      <c r="W458">
        <v>2011</v>
      </c>
      <c r="X458" s="216" t="s">
        <v>357</v>
      </c>
      <c r="Y458" s="216" t="s">
        <v>262</v>
      </c>
      <c r="Z458" t="s">
        <v>1429</v>
      </c>
      <c r="AB458" s="216" t="s">
        <v>353</v>
      </c>
      <c r="AC458" t="s">
        <v>353</v>
      </c>
      <c r="AD458" s="216" t="s">
        <v>379</v>
      </c>
      <c r="AE458" s="216" t="s">
        <v>262</v>
      </c>
      <c r="AF458" t="s">
        <v>2092</v>
      </c>
      <c r="AG458" t="s">
        <v>249</v>
      </c>
      <c r="AH458">
        <v>1</v>
      </c>
      <c r="AI458" s="216" t="s">
        <v>250</v>
      </c>
      <c r="AJ458" s="216" t="s">
        <v>248</v>
      </c>
      <c r="AK458" t="s">
        <v>2020</v>
      </c>
      <c r="AL458" s="216" t="s">
        <v>156</v>
      </c>
      <c r="AM458" t="s">
        <v>2035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514</v>
      </c>
      <c r="AU458" t="s">
        <v>1433</v>
      </c>
      <c r="AV458" t="s">
        <v>1434</v>
      </c>
      <c r="AX458">
        <v>1</v>
      </c>
      <c r="AY458" s="216" t="s">
        <v>89</v>
      </c>
      <c r="AZ458" s="216" t="s">
        <v>67</v>
      </c>
      <c r="BA458" s="216" t="s">
        <v>217</v>
      </c>
      <c r="BB458" t="s">
        <v>2036</v>
      </c>
      <c r="BC458">
        <v>63.4</v>
      </c>
    </row>
    <row r="459" spans="1:57" x14ac:dyDescent="0.3">
      <c r="A459" s="211">
        <v>46266</v>
      </c>
      <c r="B459" s="216" t="s">
        <v>142</v>
      </c>
      <c r="C459" s="216" t="s">
        <v>349</v>
      </c>
      <c r="D459" s="216" t="s">
        <v>45</v>
      </c>
      <c r="E459" s="216" t="s">
        <v>68</v>
      </c>
      <c r="F459" s="216" t="s">
        <v>310</v>
      </c>
      <c r="G459" s="216" t="s">
        <v>1291</v>
      </c>
      <c r="H459" s="216" t="s">
        <v>2032</v>
      </c>
      <c r="I459" s="216" t="s">
        <v>1259</v>
      </c>
      <c r="J459">
        <v>1</v>
      </c>
      <c r="K459">
        <v>1</v>
      </c>
      <c r="L459" s="216" t="s">
        <v>1284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6"/>
      <c r="S459" s="216" t="s">
        <v>401</v>
      </c>
      <c r="T459" s="216" t="s">
        <v>2073</v>
      </c>
      <c r="U459" s="216" t="s">
        <v>2093</v>
      </c>
      <c r="V459" s="216" t="s">
        <v>368</v>
      </c>
      <c r="W459">
        <v>2011</v>
      </c>
      <c r="X459" s="216" t="s">
        <v>357</v>
      </c>
      <c r="Y459" s="216" t="s">
        <v>262</v>
      </c>
      <c r="Z459" t="s">
        <v>1429</v>
      </c>
      <c r="AB459" s="216" t="s">
        <v>353</v>
      </c>
      <c r="AC459" t="s">
        <v>353</v>
      </c>
      <c r="AD459" s="216" t="s">
        <v>379</v>
      </c>
      <c r="AE459" s="216" t="s">
        <v>262</v>
      </c>
      <c r="AF459" t="s">
        <v>2094</v>
      </c>
      <c r="AG459" t="s">
        <v>249</v>
      </c>
      <c r="AH459">
        <v>1</v>
      </c>
      <c r="AI459" s="216" t="s">
        <v>250</v>
      </c>
      <c r="AJ459" s="216" t="s">
        <v>248</v>
      </c>
      <c r="AK459" t="s">
        <v>2020</v>
      </c>
      <c r="AL459" s="216" t="s">
        <v>156</v>
      </c>
      <c r="AM459" t="s">
        <v>2035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514</v>
      </c>
      <c r="AU459" t="s">
        <v>1433</v>
      </c>
      <c r="AV459" t="s">
        <v>1434</v>
      </c>
      <c r="AX459">
        <v>1</v>
      </c>
      <c r="AY459" s="216" t="s">
        <v>89</v>
      </c>
      <c r="AZ459" s="216" t="s">
        <v>67</v>
      </c>
      <c r="BA459" s="216" t="s">
        <v>217</v>
      </c>
      <c r="BB459" t="s">
        <v>2036</v>
      </c>
      <c r="BC459">
        <v>63.4</v>
      </c>
    </row>
    <row r="460" spans="1:57" x14ac:dyDescent="0.3">
      <c r="A460" s="211">
        <v>46266</v>
      </c>
      <c r="B460" s="216" t="s">
        <v>142</v>
      </c>
      <c r="C460" s="216" t="s">
        <v>349</v>
      </c>
      <c r="D460" s="216" t="s">
        <v>45</v>
      </c>
      <c r="E460" s="216" t="s">
        <v>68</v>
      </c>
      <c r="F460" s="216" t="s">
        <v>310</v>
      </c>
      <c r="G460" s="216" t="s">
        <v>1292</v>
      </c>
      <c r="H460" s="216" t="s">
        <v>2032</v>
      </c>
      <c r="I460" s="216" t="s">
        <v>1259</v>
      </c>
      <c r="J460">
        <v>1</v>
      </c>
      <c r="K460">
        <v>1</v>
      </c>
      <c r="L460" s="216" t="s">
        <v>1284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6"/>
      <c r="S460" s="216" t="s">
        <v>401</v>
      </c>
      <c r="T460" s="216" t="s">
        <v>2073</v>
      </c>
      <c r="U460" s="216" t="s">
        <v>2095</v>
      </c>
      <c r="V460" s="216" t="s">
        <v>368</v>
      </c>
      <c r="W460">
        <v>2011</v>
      </c>
      <c r="X460" s="216" t="s">
        <v>357</v>
      </c>
      <c r="Y460" s="216" t="s">
        <v>262</v>
      </c>
      <c r="Z460" t="s">
        <v>1429</v>
      </c>
      <c r="AB460" s="216" t="s">
        <v>353</v>
      </c>
      <c r="AC460" t="s">
        <v>353</v>
      </c>
      <c r="AD460" s="216" t="s">
        <v>379</v>
      </c>
      <c r="AE460" s="216" t="s">
        <v>262</v>
      </c>
      <c r="AF460" t="s">
        <v>2096</v>
      </c>
      <c r="AG460" t="s">
        <v>249</v>
      </c>
      <c r="AH460">
        <v>1</v>
      </c>
      <c r="AI460" s="216" t="s">
        <v>250</v>
      </c>
      <c r="AJ460" s="216" t="s">
        <v>248</v>
      </c>
      <c r="AK460" t="s">
        <v>2020</v>
      </c>
      <c r="AL460" s="216" t="s">
        <v>156</v>
      </c>
      <c r="AM460" t="s">
        <v>2035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514</v>
      </c>
      <c r="AU460" t="s">
        <v>1433</v>
      </c>
      <c r="AV460" t="s">
        <v>1434</v>
      </c>
      <c r="AX460">
        <v>1</v>
      </c>
      <c r="AY460" s="216" t="s">
        <v>89</v>
      </c>
      <c r="AZ460" s="216" t="s">
        <v>67</v>
      </c>
      <c r="BA460" s="216" t="s">
        <v>217</v>
      </c>
      <c r="BB460" t="s">
        <v>2036</v>
      </c>
      <c r="BC460">
        <v>63.4</v>
      </c>
    </row>
    <row r="461" spans="1:57" x14ac:dyDescent="0.3">
      <c r="A461" s="211">
        <v>46266</v>
      </c>
      <c r="B461" s="216" t="s">
        <v>142</v>
      </c>
      <c r="C461" s="216" t="s">
        <v>349</v>
      </c>
      <c r="D461" s="216" t="s">
        <v>45</v>
      </c>
      <c r="E461" s="216" t="s">
        <v>68</v>
      </c>
      <c r="F461" s="216" t="s">
        <v>310</v>
      </c>
      <c r="G461" s="216" t="s">
        <v>1293</v>
      </c>
      <c r="H461" s="216" t="s">
        <v>2032</v>
      </c>
      <c r="I461" s="216" t="s">
        <v>1259</v>
      </c>
      <c r="J461">
        <v>1</v>
      </c>
      <c r="K461">
        <v>1</v>
      </c>
      <c r="L461" s="216" t="s">
        <v>1284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6"/>
      <c r="S461" s="216" t="s">
        <v>401</v>
      </c>
      <c r="T461" s="216" t="s">
        <v>2073</v>
      </c>
      <c r="U461" s="216" t="s">
        <v>2097</v>
      </c>
      <c r="V461" s="216" t="s">
        <v>368</v>
      </c>
      <c r="W461">
        <v>2011</v>
      </c>
      <c r="X461" s="216" t="s">
        <v>357</v>
      </c>
      <c r="Y461" s="216" t="s">
        <v>262</v>
      </c>
      <c r="Z461" t="s">
        <v>1429</v>
      </c>
      <c r="AB461" s="216" t="s">
        <v>353</v>
      </c>
      <c r="AC461" t="s">
        <v>353</v>
      </c>
      <c r="AD461" s="216" t="s">
        <v>379</v>
      </c>
      <c r="AE461" s="216" t="s">
        <v>262</v>
      </c>
      <c r="AF461" t="s">
        <v>2098</v>
      </c>
      <c r="AG461" t="s">
        <v>249</v>
      </c>
      <c r="AH461">
        <v>1</v>
      </c>
      <c r="AI461" s="216" t="s">
        <v>250</v>
      </c>
      <c r="AJ461" s="216" t="s">
        <v>248</v>
      </c>
      <c r="AK461" t="s">
        <v>2020</v>
      </c>
      <c r="AL461" s="216" t="s">
        <v>156</v>
      </c>
      <c r="AM461" t="s">
        <v>2035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514</v>
      </c>
      <c r="AU461" t="s">
        <v>1433</v>
      </c>
      <c r="AV461" t="s">
        <v>1434</v>
      </c>
      <c r="AX461">
        <v>1</v>
      </c>
      <c r="AY461" s="216" t="s">
        <v>89</v>
      </c>
      <c r="AZ461" s="216" t="s">
        <v>67</v>
      </c>
      <c r="BA461" s="216" t="s">
        <v>217</v>
      </c>
      <c r="BB461" t="s">
        <v>2036</v>
      </c>
      <c r="BC461">
        <v>63.4</v>
      </c>
    </row>
    <row r="462" spans="1:57" x14ac:dyDescent="0.3">
      <c r="A462" s="211">
        <v>46266</v>
      </c>
      <c r="B462" s="216" t="s">
        <v>142</v>
      </c>
      <c r="C462" s="216" t="s">
        <v>349</v>
      </c>
      <c r="D462" s="216" t="s">
        <v>45</v>
      </c>
      <c r="E462" s="216" t="s">
        <v>68</v>
      </c>
      <c r="F462" s="216" t="s">
        <v>310</v>
      </c>
      <c r="G462" s="216" t="s">
        <v>1294</v>
      </c>
      <c r="H462" s="216" t="s">
        <v>2032</v>
      </c>
      <c r="I462" s="216" t="s">
        <v>1259</v>
      </c>
      <c r="J462">
        <v>1</v>
      </c>
      <c r="K462">
        <v>1</v>
      </c>
      <c r="L462" s="216" t="s">
        <v>1284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6"/>
      <c r="S462" s="216" t="s">
        <v>401</v>
      </c>
      <c r="T462" s="216" t="s">
        <v>2073</v>
      </c>
      <c r="U462" s="216" t="s">
        <v>2099</v>
      </c>
      <c r="V462" s="216" t="s">
        <v>368</v>
      </c>
      <c r="W462">
        <v>2011</v>
      </c>
      <c r="X462" s="216" t="s">
        <v>357</v>
      </c>
      <c r="Y462" s="216" t="s">
        <v>262</v>
      </c>
      <c r="Z462" t="s">
        <v>1429</v>
      </c>
      <c r="AB462" s="216" t="s">
        <v>353</v>
      </c>
      <c r="AC462" t="s">
        <v>353</v>
      </c>
      <c r="AD462" s="216" t="s">
        <v>379</v>
      </c>
      <c r="AE462" s="216" t="s">
        <v>262</v>
      </c>
      <c r="AF462" t="s">
        <v>2100</v>
      </c>
      <c r="AG462" t="s">
        <v>249</v>
      </c>
      <c r="AH462">
        <v>1</v>
      </c>
      <c r="AI462" s="216" t="s">
        <v>250</v>
      </c>
      <c r="AJ462" s="216" t="s">
        <v>248</v>
      </c>
      <c r="AK462" t="s">
        <v>2020</v>
      </c>
      <c r="AL462" s="216" t="s">
        <v>156</v>
      </c>
      <c r="AM462" t="s">
        <v>2035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514</v>
      </c>
      <c r="AU462" t="s">
        <v>1433</v>
      </c>
      <c r="AV462" t="s">
        <v>1434</v>
      </c>
      <c r="AX462">
        <v>1</v>
      </c>
      <c r="AY462" s="216" t="s">
        <v>89</v>
      </c>
      <c r="AZ462" s="216" t="s">
        <v>67</v>
      </c>
      <c r="BA462" s="216" t="s">
        <v>217</v>
      </c>
      <c r="BB462" t="s">
        <v>2036</v>
      </c>
      <c r="BC462">
        <v>63.4</v>
      </c>
    </row>
    <row r="463" spans="1:57" x14ac:dyDescent="0.3">
      <c r="A463" s="211">
        <v>46266</v>
      </c>
      <c r="B463" s="216" t="s">
        <v>142</v>
      </c>
      <c r="C463" s="216" t="s">
        <v>349</v>
      </c>
      <c r="D463" s="216" t="s">
        <v>45</v>
      </c>
      <c r="E463" s="216" t="s">
        <v>68</v>
      </c>
      <c r="F463" s="216" t="s">
        <v>310</v>
      </c>
      <c r="G463" s="216" t="s">
        <v>1295</v>
      </c>
      <c r="H463" s="216" t="s">
        <v>2032</v>
      </c>
      <c r="I463" s="216" t="s">
        <v>1259</v>
      </c>
      <c r="J463">
        <v>1</v>
      </c>
      <c r="K463">
        <v>1</v>
      </c>
      <c r="L463" s="216" t="s">
        <v>1284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6"/>
      <c r="S463" s="216" t="s">
        <v>401</v>
      </c>
      <c r="T463" s="216" t="s">
        <v>2073</v>
      </c>
      <c r="U463" s="216" t="s">
        <v>2101</v>
      </c>
      <c r="V463" s="216" t="s">
        <v>368</v>
      </c>
      <c r="W463">
        <v>2011</v>
      </c>
      <c r="X463" s="216" t="s">
        <v>357</v>
      </c>
      <c r="Y463" s="216" t="s">
        <v>262</v>
      </c>
      <c r="Z463" t="s">
        <v>1429</v>
      </c>
      <c r="AB463" s="216" t="s">
        <v>353</v>
      </c>
      <c r="AC463" t="s">
        <v>353</v>
      </c>
      <c r="AD463" s="216" t="s">
        <v>379</v>
      </c>
      <c r="AE463" s="216" t="s">
        <v>262</v>
      </c>
      <c r="AF463" t="s">
        <v>2102</v>
      </c>
      <c r="AG463" t="s">
        <v>249</v>
      </c>
      <c r="AH463">
        <v>1</v>
      </c>
      <c r="AI463" s="216" t="s">
        <v>250</v>
      </c>
      <c r="AJ463" s="216" t="s">
        <v>248</v>
      </c>
      <c r="AK463" t="s">
        <v>2020</v>
      </c>
      <c r="AL463" s="216" t="s">
        <v>156</v>
      </c>
      <c r="AM463" t="s">
        <v>2035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514</v>
      </c>
      <c r="AU463" t="s">
        <v>1433</v>
      </c>
      <c r="AV463" t="s">
        <v>1434</v>
      </c>
      <c r="AX463">
        <v>1</v>
      </c>
      <c r="AY463" s="216" t="s">
        <v>89</v>
      </c>
      <c r="AZ463" s="216" t="s">
        <v>67</v>
      </c>
      <c r="BA463" s="216" t="s">
        <v>217</v>
      </c>
      <c r="BB463" t="s">
        <v>2036</v>
      </c>
      <c r="BC463">
        <v>63.4</v>
      </c>
    </row>
    <row r="464" spans="1:57" x14ac:dyDescent="0.3">
      <c r="A464" s="211">
        <v>46266</v>
      </c>
      <c r="B464" s="216" t="s">
        <v>142</v>
      </c>
      <c r="C464" s="216" t="s">
        <v>349</v>
      </c>
      <c r="D464" s="216" t="s">
        <v>45</v>
      </c>
      <c r="E464" s="216" t="s">
        <v>68</v>
      </c>
      <c r="F464" s="216" t="s">
        <v>310</v>
      </c>
      <c r="G464" s="216" t="s">
        <v>1296</v>
      </c>
      <c r="H464" s="216" t="s">
        <v>2032</v>
      </c>
      <c r="I464" s="216" t="s">
        <v>1259</v>
      </c>
      <c r="J464">
        <v>1</v>
      </c>
      <c r="K464">
        <v>1</v>
      </c>
      <c r="L464" s="216" t="s">
        <v>1284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6"/>
      <c r="S464" s="216" t="s">
        <v>401</v>
      </c>
      <c r="T464" s="216" t="s">
        <v>2073</v>
      </c>
      <c r="U464" s="216" t="s">
        <v>2103</v>
      </c>
      <c r="V464" s="216" t="s">
        <v>368</v>
      </c>
      <c r="W464">
        <v>2011</v>
      </c>
      <c r="X464" s="216" t="s">
        <v>357</v>
      </c>
      <c r="Y464" s="216" t="s">
        <v>262</v>
      </c>
      <c r="Z464" t="s">
        <v>1429</v>
      </c>
      <c r="AB464" s="216" t="s">
        <v>353</v>
      </c>
      <c r="AC464" t="s">
        <v>353</v>
      </c>
      <c r="AD464" s="216" t="s">
        <v>379</v>
      </c>
      <c r="AE464" s="216" t="s">
        <v>262</v>
      </c>
      <c r="AF464" t="s">
        <v>2104</v>
      </c>
      <c r="AG464" t="s">
        <v>249</v>
      </c>
      <c r="AH464">
        <v>1</v>
      </c>
      <c r="AI464" s="216" t="s">
        <v>250</v>
      </c>
      <c r="AJ464" s="216" t="s">
        <v>248</v>
      </c>
      <c r="AK464" t="s">
        <v>2020</v>
      </c>
      <c r="AL464" s="216" t="s">
        <v>156</v>
      </c>
      <c r="AM464" t="s">
        <v>2035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514</v>
      </c>
      <c r="AU464" t="s">
        <v>1433</v>
      </c>
      <c r="AV464" t="s">
        <v>1434</v>
      </c>
      <c r="AX464">
        <v>1</v>
      </c>
      <c r="AY464" s="216" t="s">
        <v>89</v>
      </c>
      <c r="AZ464" s="216" t="s">
        <v>67</v>
      </c>
      <c r="BA464" s="216" t="s">
        <v>217</v>
      </c>
      <c r="BB464" t="s">
        <v>2036</v>
      </c>
      <c r="BC464">
        <v>63.4</v>
      </c>
    </row>
    <row r="465" spans="1:57" x14ac:dyDescent="0.3">
      <c r="A465" s="211">
        <v>46266</v>
      </c>
      <c r="B465" s="216" t="s">
        <v>142</v>
      </c>
      <c r="C465" s="216" t="s">
        <v>349</v>
      </c>
      <c r="D465" s="216" t="s">
        <v>45</v>
      </c>
      <c r="E465" s="216" t="s">
        <v>68</v>
      </c>
      <c r="F465" s="216" t="s">
        <v>310</v>
      </c>
      <c r="G465" s="216" t="s">
        <v>1297</v>
      </c>
      <c r="H465" s="216" t="s">
        <v>2032</v>
      </c>
      <c r="I465" s="216" t="s">
        <v>1259</v>
      </c>
      <c r="J465">
        <v>1</v>
      </c>
      <c r="K465">
        <v>1</v>
      </c>
      <c r="L465" s="216" t="s">
        <v>1284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6"/>
      <c r="S465" s="216" t="s">
        <v>401</v>
      </c>
      <c r="T465" s="216" t="s">
        <v>2073</v>
      </c>
      <c r="U465" s="216" t="s">
        <v>2105</v>
      </c>
      <c r="V465" s="216" t="s">
        <v>368</v>
      </c>
      <c r="W465">
        <v>2011</v>
      </c>
      <c r="X465" s="216" t="s">
        <v>357</v>
      </c>
      <c r="Y465" s="216" t="s">
        <v>262</v>
      </c>
      <c r="Z465" t="s">
        <v>1429</v>
      </c>
      <c r="AB465" s="216" t="s">
        <v>353</v>
      </c>
      <c r="AC465" t="s">
        <v>353</v>
      </c>
      <c r="AD465" s="216" t="s">
        <v>379</v>
      </c>
      <c r="AE465" s="216" t="s">
        <v>262</v>
      </c>
      <c r="AF465" t="s">
        <v>2106</v>
      </c>
      <c r="AG465" t="s">
        <v>249</v>
      </c>
      <c r="AH465">
        <v>1</v>
      </c>
      <c r="AI465" s="216" t="s">
        <v>250</v>
      </c>
      <c r="AJ465" s="216" t="s">
        <v>248</v>
      </c>
      <c r="AK465" t="s">
        <v>2020</v>
      </c>
      <c r="AL465" s="216" t="s">
        <v>156</v>
      </c>
      <c r="AM465" t="s">
        <v>2035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514</v>
      </c>
      <c r="AU465" t="s">
        <v>1433</v>
      </c>
      <c r="AV465" t="s">
        <v>1434</v>
      </c>
      <c r="AX465">
        <v>1</v>
      </c>
      <c r="AY465" s="216" t="s">
        <v>89</v>
      </c>
      <c r="AZ465" s="216" t="s">
        <v>67</v>
      </c>
      <c r="BA465" s="216" t="s">
        <v>217</v>
      </c>
      <c r="BB465" t="s">
        <v>2036</v>
      </c>
      <c r="BC465">
        <v>63.4</v>
      </c>
    </row>
    <row r="466" spans="1:57" x14ac:dyDescent="0.3">
      <c r="A466" s="211">
        <v>46266</v>
      </c>
      <c r="B466" s="216" t="s">
        <v>142</v>
      </c>
      <c r="C466" s="216" t="s">
        <v>349</v>
      </c>
      <c r="D466" s="216" t="s">
        <v>45</v>
      </c>
      <c r="E466" s="216" t="s">
        <v>68</v>
      </c>
      <c r="F466" s="216" t="s">
        <v>310</v>
      </c>
      <c r="G466" s="216" t="s">
        <v>1298</v>
      </c>
      <c r="H466" s="216" t="s">
        <v>2032</v>
      </c>
      <c r="I466" s="216" t="s">
        <v>1259</v>
      </c>
      <c r="J466">
        <v>1</v>
      </c>
      <c r="K466">
        <v>1</v>
      </c>
      <c r="L466" s="216" t="s">
        <v>1284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6"/>
      <c r="S466" s="216" t="s">
        <v>401</v>
      </c>
      <c r="T466" s="216" t="s">
        <v>2073</v>
      </c>
      <c r="U466" s="216" t="s">
        <v>2107</v>
      </c>
      <c r="V466" s="216" t="s">
        <v>368</v>
      </c>
      <c r="W466">
        <v>2011</v>
      </c>
      <c r="X466" s="216" t="s">
        <v>357</v>
      </c>
      <c r="Y466" s="216" t="s">
        <v>262</v>
      </c>
      <c r="Z466" t="s">
        <v>1429</v>
      </c>
      <c r="AB466" s="216" t="s">
        <v>353</v>
      </c>
      <c r="AC466" t="s">
        <v>353</v>
      </c>
      <c r="AD466" s="216" t="s">
        <v>379</v>
      </c>
      <c r="AE466" s="216" t="s">
        <v>262</v>
      </c>
      <c r="AF466" t="s">
        <v>2108</v>
      </c>
      <c r="AG466" t="s">
        <v>249</v>
      </c>
      <c r="AH466">
        <v>1</v>
      </c>
      <c r="AI466" s="216" t="s">
        <v>250</v>
      </c>
      <c r="AJ466" s="216" t="s">
        <v>248</v>
      </c>
      <c r="AK466" t="s">
        <v>2020</v>
      </c>
      <c r="AL466" s="216" t="s">
        <v>156</v>
      </c>
      <c r="AM466" t="s">
        <v>2035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514</v>
      </c>
      <c r="AU466" t="s">
        <v>1433</v>
      </c>
      <c r="AV466" t="s">
        <v>1434</v>
      </c>
      <c r="AX466">
        <v>1</v>
      </c>
      <c r="AY466" s="216" t="s">
        <v>89</v>
      </c>
      <c r="AZ466" s="216" t="s">
        <v>67</v>
      </c>
      <c r="BA466" s="216" t="s">
        <v>217</v>
      </c>
      <c r="BB466" t="s">
        <v>2036</v>
      </c>
      <c r="BC466">
        <v>63.4</v>
      </c>
    </row>
    <row r="467" spans="1:57" x14ac:dyDescent="0.3">
      <c r="A467" s="211">
        <v>46260</v>
      </c>
      <c r="B467" s="216" t="s">
        <v>142</v>
      </c>
      <c r="C467" s="216" t="s">
        <v>349</v>
      </c>
      <c r="D467" s="216" t="s">
        <v>285</v>
      </c>
      <c r="E467" s="216" t="s">
        <v>95</v>
      </c>
      <c r="F467" s="216" t="s">
        <v>310</v>
      </c>
      <c r="G467" s="216" t="s">
        <v>1299</v>
      </c>
      <c r="H467" s="216" t="s">
        <v>2051</v>
      </c>
      <c r="I467" s="216" t="s">
        <v>410</v>
      </c>
      <c r="J467">
        <v>10</v>
      </c>
      <c r="K467">
        <v>10</v>
      </c>
      <c r="L467" s="216" t="s">
        <v>1300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6"/>
      <c r="S467" s="216" t="s">
        <v>401</v>
      </c>
      <c r="T467" s="216"/>
      <c r="U467" s="216"/>
      <c r="V467" s="216" t="s">
        <v>368</v>
      </c>
      <c r="W467">
        <v>2011</v>
      </c>
      <c r="X467" s="216" t="s">
        <v>357</v>
      </c>
      <c r="Y467" s="216" t="s">
        <v>262</v>
      </c>
      <c r="Z467" t="s">
        <v>1578</v>
      </c>
      <c r="AB467" s="216" t="s">
        <v>353</v>
      </c>
      <c r="AC467" t="s">
        <v>7</v>
      </c>
      <c r="AD467" s="216" t="s">
        <v>7</v>
      </c>
      <c r="AE467" s="216" t="s">
        <v>7</v>
      </c>
      <c r="AF467" t="s">
        <v>2341</v>
      </c>
      <c r="AG467" t="s">
        <v>249</v>
      </c>
      <c r="AH467">
        <v>1</v>
      </c>
      <c r="AI467" s="216" t="s">
        <v>250</v>
      </c>
      <c r="AJ467" s="216" t="s">
        <v>248</v>
      </c>
      <c r="AK467" t="s">
        <v>2020</v>
      </c>
      <c r="AL467" s="216" t="s">
        <v>156</v>
      </c>
      <c r="AM467" t="s">
        <v>2337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514</v>
      </c>
      <c r="AU467" t="s">
        <v>1433</v>
      </c>
      <c r="AV467" t="s">
        <v>1593</v>
      </c>
      <c r="AX467">
        <v>10</v>
      </c>
      <c r="AY467" s="216" t="s">
        <v>103</v>
      </c>
      <c r="AZ467" s="216" t="s">
        <v>96</v>
      </c>
      <c r="BA467" s="216" t="s">
        <v>220</v>
      </c>
      <c r="BB467" t="s">
        <v>2022</v>
      </c>
      <c r="BE467">
        <v>1.7</v>
      </c>
    </row>
    <row r="468" spans="1:57" x14ac:dyDescent="0.3">
      <c r="A468" s="211">
        <v>46266</v>
      </c>
      <c r="B468" s="216" t="s">
        <v>142</v>
      </c>
      <c r="C468" s="216" t="s">
        <v>349</v>
      </c>
      <c r="D468" s="216" t="s">
        <v>45</v>
      </c>
      <c r="E468" s="216" t="s">
        <v>68</v>
      </c>
      <c r="F468" s="216" t="s">
        <v>310</v>
      </c>
      <c r="G468" s="216" t="s">
        <v>1301</v>
      </c>
      <c r="H468" s="216" t="s">
        <v>2032</v>
      </c>
      <c r="I468" s="216" t="s">
        <v>1259</v>
      </c>
      <c r="J468">
        <v>1</v>
      </c>
      <c r="K468">
        <v>1</v>
      </c>
      <c r="L468" s="216" t="s">
        <v>1284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6"/>
      <c r="S468" s="216" t="s">
        <v>401</v>
      </c>
      <c r="T468" s="216" t="s">
        <v>2073</v>
      </c>
      <c r="U468" s="216" t="s">
        <v>2109</v>
      </c>
      <c r="V468" s="216" t="s">
        <v>368</v>
      </c>
      <c r="W468">
        <v>2011</v>
      </c>
      <c r="X468" s="216" t="s">
        <v>357</v>
      </c>
      <c r="Y468" s="216" t="s">
        <v>262</v>
      </c>
      <c r="Z468" t="s">
        <v>1429</v>
      </c>
      <c r="AB468" s="216" t="s">
        <v>353</v>
      </c>
      <c r="AC468" t="s">
        <v>353</v>
      </c>
      <c r="AD468" s="216" t="s">
        <v>379</v>
      </c>
      <c r="AE468" s="216" t="s">
        <v>262</v>
      </c>
      <c r="AF468" t="s">
        <v>2110</v>
      </c>
      <c r="AG468" t="s">
        <v>249</v>
      </c>
      <c r="AH468">
        <v>1</v>
      </c>
      <c r="AI468" s="216" t="s">
        <v>250</v>
      </c>
      <c r="AJ468" s="216" t="s">
        <v>248</v>
      </c>
      <c r="AK468" t="s">
        <v>2020</v>
      </c>
      <c r="AL468" s="216" t="s">
        <v>156</v>
      </c>
      <c r="AM468" t="s">
        <v>2035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514</v>
      </c>
      <c r="AU468" t="s">
        <v>1433</v>
      </c>
      <c r="AV468" t="s">
        <v>1434</v>
      </c>
      <c r="AX468">
        <v>1</v>
      </c>
      <c r="AY468" s="216" t="s">
        <v>89</v>
      </c>
      <c r="AZ468" s="216" t="s">
        <v>67</v>
      </c>
      <c r="BA468" s="216" t="s">
        <v>217</v>
      </c>
      <c r="BB468" t="s">
        <v>2036</v>
      </c>
      <c r="BC468">
        <v>63.4</v>
      </c>
    </row>
    <row r="469" spans="1:57" x14ac:dyDescent="0.3">
      <c r="A469" s="211">
        <v>46266</v>
      </c>
      <c r="B469" s="216" t="s">
        <v>142</v>
      </c>
      <c r="C469" s="216" t="s">
        <v>349</v>
      </c>
      <c r="D469" s="216" t="s">
        <v>45</v>
      </c>
      <c r="E469" s="216" t="s">
        <v>68</v>
      </c>
      <c r="F469" s="216" t="s">
        <v>310</v>
      </c>
      <c r="G469" s="216" t="s">
        <v>1302</v>
      </c>
      <c r="H469" s="216" t="s">
        <v>2032</v>
      </c>
      <c r="I469" s="216" t="s">
        <v>1259</v>
      </c>
      <c r="J469">
        <v>1</v>
      </c>
      <c r="K469">
        <v>1</v>
      </c>
      <c r="L469" s="216" t="s">
        <v>1284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6"/>
      <c r="S469" s="216" t="s">
        <v>401</v>
      </c>
      <c r="T469" s="216" t="s">
        <v>2073</v>
      </c>
      <c r="U469" s="216" t="s">
        <v>2111</v>
      </c>
      <c r="V469" s="216" t="s">
        <v>368</v>
      </c>
      <c r="W469">
        <v>2011</v>
      </c>
      <c r="X469" s="216" t="s">
        <v>357</v>
      </c>
      <c r="Y469" s="216" t="s">
        <v>262</v>
      </c>
      <c r="Z469" t="s">
        <v>1429</v>
      </c>
      <c r="AB469" s="216" t="s">
        <v>353</v>
      </c>
      <c r="AC469" t="s">
        <v>353</v>
      </c>
      <c r="AD469" s="216" t="s">
        <v>379</v>
      </c>
      <c r="AE469" s="216" t="s">
        <v>262</v>
      </c>
      <c r="AF469" t="s">
        <v>2112</v>
      </c>
      <c r="AG469" t="s">
        <v>249</v>
      </c>
      <c r="AH469">
        <v>1</v>
      </c>
      <c r="AI469" s="216" t="s">
        <v>250</v>
      </c>
      <c r="AJ469" s="216" t="s">
        <v>248</v>
      </c>
      <c r="AK469" t="s">
        <v>2020</v>
      </c>
      <c r="AL469" s="216" t="s">
        <v>156</v>
      </c>
      <c r="AM469" t="s">
        <v>2035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514</v>
      </c>
      <c r="AU469" t="s">
        <v>1433</v>
      </c>
      <c r="AV469" t="s">
        <v>1434</v>
      </c>
      <c r="AX469">
        <v>1</v>
      </c>
      <c r="AY469" s="216" t="s">
        <v>89</v>
      </c>
      <c r="AZ469" s="216" t="s">
        <v>67</v>
      </c>
      <c r="BA469" s="216" t="s">
        <v>217</v>
      </c>
      <c r="BB469" t="s">
        <v>2036</v>
      </c>
      <c r="BC469">
        <v>63.4</v>
      </c>
    </row>
    <row r="470" spans="1:57" x14ac:dyDescent="0.3">
      <c r="A470" s="211">
        <v>46260</v>
      </c>
      <c r="B470" s="216" t="s">
        <v>142</v>
      </c>
      <c r="C470" s="216" t="s">
        <v>349</v>
      </c>
      <c r="D470" s="216" t="s">
        <v>279</v>
      </c>
      <c r="E470" s="216" t="s">
        <v>192</v>
      </c>
      <c r="F470" s="216" t="s">
        <v>310</v>
      </c>
      <c r="G470" s="216" t="s">
        <v>1303</v>
      </c>
      <c r="H470" s="216" t="s">
        <v>2051</v>
      </c>
      <c r="I470" s="216" t="s">
        <v>410</v>
      </c>
      <c r="J470">
        <v>313</v>
      </c>
      <c r="K470">
        <v>313</v>
      </c>
      <c r="L470" s="216" t="s">
        <v>1304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6"/>
      <c r="S470" s="216" t="s">
        <v>401</v>
      </c>
      <c r="T470" s="216"/>
      <c r="U470" s="216"/>
      <c r="V470" s="216" t="s">
        <v>368</v>
      </c>
      <c r="W470">
        <v>2011</v>
      </c>
      <c r="X470" s="216" t="s">
        <v>357</v>
      </c>
      <c r="Y470" s="216" t="s">
        <v>262</v>
      </c>
      <c r="Z470" t="s">
        <v>1578</v>
      </c>
      <c r="AB470" s="216" t="s">
        <v>353</v>
      </c>
      <c r="AC470" t="s">
        <v>7</v>
      </c>
      <c r="AD470" s="216" t="s">
        <v>7</v>
      </c>
      <c r="AE470" s="216" t="s">
        <v>7</v>
      </c>
      <c r="AF470" t="s">
        <v>2113</v>
      </c>
      <c r="AG470" t="s">
        <v>249</v>
      </c>
      <c r="AH470">
        <v>2</v>
      </c>
      <c r="AI470" s="216" t="s">
        <v>250</v>
      </c>
      <c r="AJ470" s="216" t="s">
        <v>248</v>
      </c>
      <c r="AK470" t="s">
        <v>2020</v>
      </c>
      <c r="AL470" s="216" t="s">
        <v>156</v>
      </c>
      <c r="AM470" t="s">
        <v>2054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514</v>
      </c>
      <c r="AU470" t="s">
        <v>1433</v>
      </c>
      <c r="AV470" t="s">
        <v>1596</v>
      </c>
      <c r="AW470">
        <v>1</v>
      </c>
      <c r="AX470">
        <v>313</v>
      </c>
      <c r="AY470" s="216" t="s">
        <v>125</v>
      </c>
      <c r="AZ470" s="216" t="s">
        <v>122</v>
      </c>
      <c r="BA470" s="216" t="s">
        <v>232</v>
      </c>
      <c r="BB470" t="s">
        <v>2022</v>
      </c>
      <c r="BE470">
        <v>114.2</v>
      </c>
    </row>
    <row r="471" spans="1:57" x14ac:dyDescent="0.3">
      <c r="A471" s="211">
        <v>46260</v>
      </c>
      <c r="B471" s="216" t="s">
        <v>142</v>
      </c>
      <c r="C471" s="216" t="s">
        <v>349</v>
      </c>
      <c r="D471" s="216" t="s">
        <v>57</v>
      </c>
      <c r="E471" s="216" t="s">
        <v>117</v>
      </c>
      <c r="F471" s="216" t="s">
        <v>310</v>
      </c>
      <c r="G471" s="216" t="s">
        <v>1303</v>
      </c>
      <c r="H471" s="216" t="s">
        <v>2051</v>
      </c>
      <c r="I471" s="216" t="s">
        <v>410</v>
      </c>
      <c r="J471">
        <v>4</v>
      </c>
      <c r="K471">
        <v>4</v>
      </c>
      <c r="L471" s="216" t="s">
        <v>1304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6"/>
      <c r="S471" s="216" t="s">
        <v>401</v>
      </c>
      <c r="T471" s="216"/>
      <c r="U471" s="216"/>
      <c r="V471" s="216" t="s">
        <v>368</v>
      </c>
      <c r="W471">
        <v>2011</v>
      </c>
      <c r="X471" s="216" t="s">
        <v>357</v>
      </c>
      <c r="Y471" s="216" t="s">
        <v>262</v>
      </c>
      <c r="Z471" t="s">
        <v>1578</v>
      </c>
      <c r="AB471" s="216" t="s">
        <v>353</v>
      </c>
      <c r="AC471" t="s">
        <v>7</v>
      </c>
      <c r="AD471" s="216" t="s">
        <v>7</v>
      </c>
      <c r="AE471" s="216" t="s">
        <v>7</v>
      </c>
      <c r="AF471" t="s">
        <v>2114</v>
      </c>
      <c r="AG471" t="s">
        <v>249</v>
      </c>
      <c r="AH471">
        <v>2</v>
      </c>
      <c r="AI471" s="216" t="s">
        <v>250</v>
      </c>
      <c r="AJ471" s="216" t="s">
        <v>251</v>
      </c>
      <c r="AK471" t="s">
        <v>2020</v>
      </c>
      <c r="AL471" s="216" t="s">
        <v>156</v>
      </c>
      <c r="AM471" t="s">
        <v>2021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514</v>
      </c>
      <c r="AU471" t="s">
        <v>1433</v>
      </c>
      <c r="AV471" t="s">
        <v>1610</v>
      </c>
      <c r="AX471">
        <v>1</v>
      </c>
      <c r="AY471" s="216" t="s">
        <v>126</v>
      </c>
      <c r="AZ471" s="216" t="s">
        <v>127</v>
      </c>
      <c r="BA471" s="216" t="s">
        <v>233</v>
      </c>
      <c r="BB471" t="s">
        <v>2022</v>
      </c>
      <c r="BE471">
        <v>1</v>
      </c>
    </row>
    <row r="472" spans="1:57" x14ac:dyDescent="0.3">
      <c r="A472" s="211">
        <v>46260</v>
      </c>
      <c r="B472" s="216" t="s">
        <v>142</v>
      </c>
      <c r="C472" s="216" t="s">
        <v>349</v>
      </c>
      <c r="D472" s="216" t="s">
        <v>285</v>
      </c>
      <c r="E472" s="216" t="s">
        <v>95</v>
      </c>
      <c r="F472" s="216" t="s">
        <v>310</v>
      </c>
      <c r="G472" s="216" t="s">
        <v>1303</v>
      </c>
      <c r="H472" s="216" t="s">
        <v>2051</v>
      </c>
      <c r="I472" s="216" t="s">
        <v>410</v>
      </c>
      <c r="J472">
        <v>4</v>
      </c>
      <c r="K472">
        <v>4</v>
      </c>
      <c r="L472" s="216" t="s">
        <v>1304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6"/>
      <c r="S472" s="216" t="s">
        <v>401</v>
      </c>
      <c r="T472" s="216"/>
      <c r="U472" s="216"/>
      <c r="V472" s="216" t="s">
        <v>368</v>
      </c>
      <c r="W472">
        <v>2011</v>
      </c>
      <c r="X472" s="216" t="s">
        <v>357</v>
      </c>
      <c r="Y472" s="216" t="s">
        <v>262</v>
      </c>
      <c r="Z472" t="s">
        <v>1578</v>
      </c>
      <c r="AB472" s="216" t="s">
        <v>353</v>
      </c>
      <c r="AC472" t="s">
        <v>7</v>
      </c>
      <c r="AD472" s="216" t="s">
        <v>7</v>
      </c>
      <c r="AE472" s="216" t="s">
        <v>7</v>
      </c>
      <c r="AF472" t="s">
        <v>2342</v>
      </c>
      <c r="AG472" t="s">
        <v>249</v>
      </c>
      <c r="AH472">
        <v>1</v>
      </c>
      <c r="AI472" s="216" t="s">
        <v>250</v>
      </c>
      <c r="AJ472" s="216" t="s">
        <v>248</v>
      </c>
      <c r="AK472" t="s">
        <v>2020</v>
      </c>
      <c r="AL472" s="216" t="s">
        <v>156</v>
      </c>
      <c r="AM472" t="s">
        <v>2337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514</v>
      </c>
      <c r="AU472" t="s">
        <v>1433</v>
      </c>
      <c r="AV472" t="s">
        <v>1593</v>
      </c>
      <c r="AX472">
        <v>4</v>
      </c>
      <c r="AY472" s="216" t="s">
        <v>103</v>
      </c>
      <c r="AZ472" s="216" t="s">
        <v>96</v>
      </c>
      <c r="BA472" s="216" t="s">
        <v>220</v>
      </c>
      <c r="BB472" t="s">
        <v>2022</v>
      </c>
      <c r="BE472">
        <v>1.5</v>
      </c>
    </row>
    <row r="473" spans="1:57" x14ac:dyDescent="0.3">
      <c r="A473" s="211">
        <v>46260</v>
      </c>
      <c r="B473" s="216" t="s">
        <v>142</v>
      </c>
      <c r="C473" s="216" t="s">
        <v>349</v>
      </c>
      <c r="D473" s="216" t="s">
        <v>285</v>
      </c>
      <c r="E473" s="216" t="s">
        <v>95</v>
      </c>
      <c r="F473" s="216" t="s">
        <v>310</v>
      </c>
      <c r="G473" s="216" t="s">
        <v>2343</v>
      </c>
      <c r="H473" s="216" t="s">
        <v>2051</v>
      </c>
      <c r="I473" s="216" t="s">
        <v>410</v>
      </c>
      <c r="J473">
        <v>1</v>
      </c>
      <c r="K473">
        <v>1</v>
      </c>
      <c r="L473" s="216" t="s">
        <v>2344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6"/>
      <c r="S473" s="216" t="s">
        <v>401</v>
      </c>
      <c r="T473" s="216"/>
      <c r="U473" s="216"/>
      <c r="V473" s="216" t="s">
        <v>368</v>
      </c>
      <c r="W473">
        <v>2011</v>
      </c>
      <c r="X473" s="216" t="s">
        <v>357</v>
      </c>
      <c r="Y473" s="216" t="s">
        <v>262</v>
      </c>
      <c r="Z473" t="s">
        <v>1578</v>
      </c>
      <c r="AB473" s="216" t="s">
        <v>353</v>
      </c>
      <c r="AC473" t="s">
        <v>7</v>
      </c>
      <c r="AD473" s="216" t="s">
        <v>7</v>
      </c>
      <c r="AE473" s="216" t="s">
        <v>7</v>
      </c>
      <c r="AF473" t="s">
        <v>2345</v>
      </c>
      <c r="AG473" t="s">
        <v>249</v>
      </c>
      <c r="AH473">
        <v>1</v>
      </c>
      <c r="AI473" s="216" t="s">
        <v>250</v>
      </c>
      <c r="AJ473" s="216" t="s">
        <v>248</v>
      </c>
      <c r="AK473" t="s">
        <v>2020</v>
      </c>
      <c r="AL473" s="216" t="s">
        <v>156</v>
      </c>
      <c r="AM473" t="s">
        <v>2337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514</v>
      </c>
      <c r="AU473" t="s">
        <v>1433</v>
      </c>
      <c r="AV473" t="s">
        <v>1593</v>
      </c>
      <c r="AX473">
        <v>1</v>
      </c>
      <c r="AY473" s="216" t="s">
        <v>103</v>
      </c>
      <c r="AZ473" s="216" t="s">
        <v>96</v>
      </c>
      <c r="BA473" s="216" t="s">
        <v>220</v>
      </c>
      <c r="BB473" t="s">
        <v>2022</v>
      </c>
    </row>
    <row r="474" spans="1:57" x14ac:dyDescent="0.3">
      <c r="A474" s="211">
        <v>46266</v>
      </c>
      <c r="B474" s="216" t="s">
        <v>142</v>
      </c>
      <c r="C474" s="216" t="s">
        <v>349</v>
      </c>
      <c r="D474" s="216" t="s">
        <v>45</v>
      </c>
      <c r="E474" s="216" t="s">
        <v>68</v>
      </c>
      <c r="F474" s="216" t="s">
        <v>310</v>
      </c>
      <c r="G474" s="216" t="s">
        <v>1305</v>
      </c>
      <c r="H474" s="216" t="s">
        <v>2032</v>
      </c>
      <c r="I474" s="216" t="s">
        <v>1259</v>
      </c>
      <c r="J474">
        <v>1</v>
      </c>
      <c r="K474">
        <v>1</v>
      </c>
      <c r="L474" s="216" t="s">
        <v>1284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6"/>
      <c r="S474" s="216" t="s">
        <v>401</v>
      </c>
      <c r="T474" s="216" t="s">
        <v>2073</v>
      </c>
      <c r="U474" s="216" t="s">
        <v>2115</v>
      </c>
      <c r="V474" s="216" t="s">
        <v>368</v>
      </c>
      <c r="W474">
        <v>2011</v>
      </c>
      <c r="X474" s="216" t="s">
        <v>357</v>
      </c>
      <c r="Y474" s="216" t="s">
        <v>262</v>
      </c>
      <c r="Z474" t="s">
        <v>1429</v>
      </c>
      <c r="AB474" s="216" t="s">
        <v>353</v>
      </c>
      <c r="AC474" t="s">
        <v>353</v>
      </c>
      <c r="AD474" s="216" t="s">
        <v>379</v>
      </c>
      <c r="AE474" s="216" t="s">
        <v>262</v>
      </c>
      <c r="AF474" t="s">
        <v>2116</v>
      </c>
      <c r="AG474" t="s">
        <v>249</v>
      </c>
      <c r="AH474">
        <v>1</v>
      </c>
      <c r="AI474" s="216" t="s">
        <v>250</v>
      </c>
      <c r="AJ474" s="216" t="s">
        <v>248</v>
      </c>
      <c r="AK474" t="s">
        <v>2020</v>
      </c>
      <c r="AL474" s="216" t="s">
        <v>156</v>
      </c>
      <c r="AM474" t="s">
        <v>2035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514</v>
      </c>
      <c r="AU474" t="s">
        <v>1433</v>
      </c>
      <c r="AV474" t="s">
        <v>1434</v>
      </c>
      <c r="AX474">
        <v>1</v>
      </c>
      <c r="AY474" s="216" t="s">
        <v>89</v>
      </c>
      <c r="AZ474" s="216" t="s">
        <v>67</v>
      </c>
      <c r="BA474" s="216" t="s">
        <v>217</v>
      </c>
      <c r="BB474" t="s">
        <v>2036</v>
      </c>
      <c r="BC474">
        <v>63.4</v>
      </c>
    </row>
    <row r="475" spans="1:57" x14ac:dyDescent="0.3">
      <c r="A475" s="211">
        <v>46266</v>
      </c>
      <c r="B475" s="216" t="s">
        <v>142</v>
      </c>
      <c r="C475" s="216" t="s">
        <v>349</v>
      </c>
      <c r="D475" s="216" t="s">
        <v>45</v>
      </c>
      <c r="E475" s="216" t="s">
        <v>68</v>
      </c>
      <c r="F475" s="216" t="s">
        <v>310</v>
      </c>
      <c r="G475" s="216" t="s">
        <v>1306</v>
      </c>
      <c r="H475" s="216" t="s">
        <v>2032</v>
      </c>
      <c r="I475" s="216" t="s">
        <v>1259</v>
      </c>
      <c r="J475">
        <v>1</v>
      </c>
      <c r="K475">
        <v>1</v>
      </c>
      <c r="L475" s="216" t="s">
        <v>1284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6"/>
      <c r="S475" s="216" t="s">
        <v>401</v>
      </c>
      <c r="T475" s="216" t="s">
        <v>2073</v>
      </c>
      <c r="U475" s="216" t="s">
        <v>2117</v>
      </c>
      <c r="V475" s="216" t="s">
        <v>368</v>
      </c>
      <c r="W475">
        <v>2011</v>
      </c>
      <c r="X475" s="216" t="s">
        <v>357</v>
      </c>
      <c r="Y475" s="216" t="s">
        <v>262</v>
      </c>
      <c r="Z475" t="s">
        <v>1429</v>
      </c>
      <c r="AB475" s="216" t="s">
        <v>353</v>
      </c>
      <c r="AC475" t="s">
        <v>353</v>
      </c>
      <c r="AD475" s="216" t="s">
        <v>379</v>
      </c>
      <c r="AE475" s="216" t="s">
        <v>262</v>
      </c>
      <c r="AF475" t="s">
        <v>2118</v>
      </c>
      <c r="AG475" t="s">
        <v>249</v>
      </c>
      <c r="AH475">
        <v>1</v>
      </c>
      <c r="AI475" s="216" t="s">
        <v>250</v>
      </c>
      <c r="AJ475" s="216" t="s">
        <v>248</v>
      </c>
      <c r="AK475" t="s">
        <v>2020</v>
      </c>
      <c r="AL475" s="216" t="s">
        <v>156</v>
      </c>
      <c r="AM475" t="s">
        <v>2035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514</v>
      </c>
      <c r="AU475" t="s">
        <v>1433</v>
      </c>
      <c r="AV475" t="s">
        <v>1434</v>
      </c>
      <c r="AX475">
        <v>1</v>
      </c>
      <c r="AY475" s="216" t="s">
        <v>89</v>
      </c>
      <c r="AZ475" s="216" t="s">
        <v>67</v>
      </c>
      <c r="BA475" s="216" t="s">
        <v>217</v>
      </c>
      <c r="BB475" t="s">
        <v>2036</v>
      </c>
      <c r="BC475">
        <v>63.4</v>
      </c>
    </row>
    <row r="476" spans="1:57" x14ac:dyDescent="0.3">
      <c r="A476" s="211">
        <v>46266</v>
      </c>
      <c r="B476" s="216" t="s">
        <v>142</v>
      </c>
      <c r="C476" s="216" t="s">
        <v>349</v>
      </c>
      <c r="D476" s="216" t="s">
        <v>45</v>
      </c>
      <c r="E476" s="216" t="s">
        <v>68</v>
      </c>
      <c r="F476" s="216" t="s">
        <v>310</v>
      </c>
      <c r="G476" s="216" t="s">
        <v>1307</v>
      </c>
      <c r="H476" s="216" t="s">
        <v>2032</v>
      </c>
      <c r="I476" s="216" t="s">
        <v>1259</v>
      </c>
      <c r="J476">
        <v>1</v>
      </c>
      <c r="K476">
        <v>1</v>
      </c>
      <c r="L476" s="216" t="s">
        <v>1284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6"/>
      <c r="S476" s="216" t="s">
        <v>401</v>
      </c>
      <c r="T476" s="216" t="s">
        <v>2073</v>
      </c>
      <c r="U476" s="216" t="s">
        <v>2119</v>
      </c>
      <c r="V476" s="216" t="s">
        <v>368</v>
      </c>
      <c r="W476">
        <v>2011</v>
      </c>
      <c r="X476" s="216" t="s">
        <v>357</v>
      </c>
      <c r="Y476" s="216" t="s">
        <v>262</v>
      </c>
      <c r="Z476" t="s">
        <v>1429</v>
      </c>
      <c r="AB476" s="216" t="s">
        <v>353</v>
      </c>
      <c r="AC476" t="s">
        <v>353</v>
      </c>
      <c r="AD476" s="216" t="s">
        <v>379</v>
      </c>
      <c r="AE476" s="216" t="s">
        <v>262</v>
      </c>
      <c r="AF476" t="s">
        <v>2120</v>
      </c>
      <c r="AG476" t="s">
        <v>249</v>
      </c>
      <c r="AH476">
        <v>1</v>
      </c>
      <c r="AI476" s="216" t="s">
        <v>250</v>
      </c>
      <c r="AJ476" s="216" t="s">
        <v>248</v>
      </c>
      <c r="AK476" t="s">
        <v>2020</v>
      </c>
      <c r="AL476" s="216" t="s">
        <v>156</v>
      </c>
      <c r="AM476" t="s">
        <v>2035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514</v>
      </c>
      <c r="AU476" t="s">
        <v>1433</v>
      </c>
      <c r="AV476" t="s">
        <v>1434</v>
      </c>
      <c r="AX476">
        <v>1</v>
      </c>
      <c r="AY476" s="216" t="s">
        <v>89</v>
      </c>
      <c r="AZ476" s="216" t="s">
        <v>67</v>
      </c>
      <c r="BA476" s="216" t="s">
        <v>217</v>
      </c>
      <c r="BB476" t="s">
        <v>2036</v>
      </c>
      <c r="BC476">
        <v>63.4</v>
      </c>
    </row>
    <row r="477" spans="1:57" x14ac:dyDescent="0.3">
      <c r="A477" s="211">
        <v>46266</v>
      </c>
      <c r="B477" s="216" t="s">
        <v>142</v>
      </c>
      <c r="C477" s="216" t="s">
        <v>349</v>
      </c>
      <c r="D477" s="216" t="s">
        <v>45</v>
      </c>
      <c r="E477" s="216" t="s">
        <v>68</v>
      </c>
      <c r="F477" s="216" t="s">
        <v>310</v>
      </c>
      <c r="G477" s="216" t="s">
        <v>1308</v>
      </c>
      <c r="H477" s="216" t="s">
        <v>2032</v>
      </c>
      <c r="I477" s="216" t="s">
        <v>1259</v>
      </c>
      <c r="J477">
        <v>1</v>
      </c>
      <c r="K477">
        <v>1</v>
      </c>
      <c r="L477" s="216" t="s">
        <v>1284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6"/>
      <c r="S477" s="216" t="s">
        <v>401</v>
      </c>
      <c r="T477" s="216" t="s">
        <v>2073</v>
      </c>
      <c r="U477" s="216" t="s">
        <v>2121</v>
      </c>
      <c r="V477" s="216" t="s">
        <v>368</v>
      </c>
      <c r="W477">
        <v>2011</v>
      </c>
      <c r="X477" s="216" t="s">
        <v>357</v>
      </c>
      <c r="Y477" s="216" t="s">
        <v>262</v>
      </c>
      <c r="Z477" t="s">
        <v>1429</v>
      </c>
      <c r="AB477" s="216" t="s">
        <v>353</v>
      </c>
      <c r="AC477" t="s">
        <v>353</v>
      </c>
      <c r="AD477" s="216" t="s">
        <v>379</v>
      </c>
      <c r="AE477" s="216" t="s">
        <v>262</v>
      </c>
      <c r="AF477" t="s">
        <v>2122</v>
      </c>
      <c r="AG477" t="s">
        <v>249</v>
      </c>
      <c r="AH477">
        <v>1</v>
      </c>
      <c r="AI477" s="216" t="s">
        <v>250</v>
      </c>
      <c r="AJ477" s="216" t="s">
        <v>248</v>
      </c>
      <c r="AK477" t="s">
        <v>2020</v>
      </c>
      <c r="AL477" s="216" t="s">
        <v>156</v>
      </c>
      <c r="AM477" t="s">
        <v>2035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514</v>
      </c>
      <c r="AU477" t="s">
        <v>1433</v>
      </c>
      <c r="AV477" t="s">
        <v>1434</v>
      </c>
      <c r="AX477">
        <v>1</v>
      </c>
      <c r="AY477" s="216" t="s">
        <v>89</v>
      </c>
      <c r="AZ477" s="216" t="s">
        <v>67</v>
      </c>
      <c r="BA477" s="216" t="s">
        <v>217</v>
      </c>
      <c r="BB477" t="s">
        <v>2036</v>
      </c>
      <c r="BC477">
        <v>63.4</v>
      </c>
    </row>
    <row r="478" spans="1:57" x14ac:dyDescent="0.3">
      <c r="A478" s="211">
        <v>46266</v>
      </c>
      <c r="B478" s="216" t="s">
        <v>142</v>
      </c>
      <c r="C478" s="216" t="s">
        <v>349</v>
      </c>
      <c r="D478" s="216" t="s">
        <v>45</v>
      </c>
      <c r="E478" s="216" t="s">
        <v>68</v>
      </c>
      <c r="F478" s="216" t="s">
        <v>310</v>
      </c>
      <c r="G478" s="216" t="s">
        <v>1309</v>
      </c>
      <c r="H478" s="216" t="s">
        <v>2032</v>
      </c>
      <c r="I478" s="216" t="s">
        <v>1259</v>
      </c>
      <c r="J478">
        <v>1</v>
      </c>
      <c r="K478">
        <v>1</v>
      </c>
      <c r="L478" s="216" t="s">
        <v>1284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6"/>
      <c r="S478" s="216" t="s">
        <v>401</v>
      </c>
      <c r="T478" s="216" t="s">
        <v>2073</v>
      </c>
      <c r="U478" s="216" t="s">
        <v>2123</v>
      </c>
      <c r="V478" s="216" t="s">
        <v>368</v>
      </c>
      <c r="W478">
        <v>2011</v>
      </c>
      <c r="X478" s="216" t="s">
        <v>357</v>
      </c>
      <c r="Y478" s="216" t="s">
        <v>262</v>
      </c>
      <c r="Z478" t="s">
        <v>1429</v>
      </c>
      <c r="AB478" s="216" t="s">
        <v>353</v>
      </c>
      <c r="AC478" t="s">
        <v>353</v>
      </c>
      <c r="AD478" s="216" t="s">
        <v>379</v>
      </c>
      <c r="AE478" s="216" t="s">
        <v>262</v>
      </c>
      <c r="AF478" t="s">
        <v>2124</v>
      </c>
      <c r="AG478" t="s">
        <v>249</v>
      </c>
      <c r="AH478">
        <v>1</v>
      </c>
      <c r="AI478" s="216" t="s">
        <v>250</v>
      </c>
      <c r="AJ478" s="216" t="s">
        <v>248</v>
      </c>
      <c r="AK478" t="s">
        <v>2020</v>
      </c>
      <c r="AL478" s="216" t="s">
        <v>156</v>
      </c>
      <c r="AM478" t="s">
        <v>2035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514</v>
      </c>
      <c r="AU478" t="s">
        <v>1433</v>
      </c>
      <c r="AV478" t="s">
        <v>1434</v>
      </c>
      <c r="AX478">
        <v>1</v>
      </c>
      <c r="AY478" s="216" t="s">
        <v>89</v>
      </c>
      <c r="AZ478" s="216" t="s">
        <v>67</v>
      </c>
      <c r="BA478" s="216" t="s">
        <v>217</v>
      </c>
      <c r="BB478" t="s">
        <v>2036</v>
      </c>
      <c r="BC478">
        <v>63.4</v>
      </c>
    </row>
    <row r="479" spans="1:57" x14ac:dyDescent="0.3">
      <c r="A479" s="211">
        <v>46260</v>
      </c>
      <c r="B479" s="216" t="s">
        <v>142</v>
      </c>
      <c r="C479" s="216" t="s">
        <v>349</v>
      </c>
      <c r="D479" s="216" t="s">
        <v>57</v>
      </c>
      <c r="E479" s="216" t="s">
        <v>117</v>
      </c>
      <c r="F479" s="216" t="s">
        <v>310</v>
      </c>
      <c r="G479" s="216" t="s">
        <v>1299</v>
      </c>
      <c r="H479" s="216" t="s">
        <v>2051</v>
      </c>
      <c r="I479" s="216" t="s">
        <v>410</v>
      </c>
      <c r="J479">
        <v>10</v>
      </c>
      <c r="K479">
        <v>10</v>
      </c>
      <c r="L479" s="216" t="s">
        <v>1300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6"/>
      <c r="S479" s="216" t="s">
        <v>401</v>
      </c>
      <c r="T479" s="216"/>
      <c r="U479" s="216"/>
      <c r="V479" s="216" t="s">
        <v>368</v>
      </c>
      <c r="W479">
        <v>2011</v>
      </c>
      <c r="X479" s="216" t="s">
        <v>357</v>
      </c>
      <c r="Y479" s="216" t="s">
        <v>262</v>
      </c>
      <c r="Z479" t="s">
        <v>1578</v>
      </c>
      <c r="AB479" s="216" t="s">
        <v>353</v>
      </c>
      <c r="AC479" t="s">
        <v>7</v>
      </c>
      <c r="AD479" s="216" t="s">
        <v>7</v>
      </c>
      <c r="AE479" s="216" t="s">
        <v>7</v>
      </c>
      <c r="AF479" t="s">
        <v>2125</v>
      </c>
      <c r="AG479" t="s">
        <v>249</v>
      </c>
      <c r="AH479">
        <v>2</v>
      </c>
      <c r="AI479" s="216" t="s">
        <v>250</v>
      </c>
      <c r="AJ479" s="216" t="s">
        <v>251</v>
      </c>
      <c r="AK479" t="s">
        <v>2020</v>
      </c>
      <c r="AL479" s="216" t="s">
        <v>156</v>
      </c>
      <c r="AM479" t="s">
        <v>2021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514</v>
      </c>
      <c r="AU479" t="s">
        <v>1433</v>
      </c>
      <c r="AV479" t="s">
        <v>1610</v>
      </c>
      <c r="AX479">
        <v>1</v>
      </c>
      <c r="AY479" s="216" t="s">
        <v>126</v>
      </c>
      <c r="AZ479" s="216" t="s">
        <v>127</v>
      </c>
      <c r="BA479" s="216" t="s">
        <v>233</v>
      </c>
      <c r="BB479" t="s">
        <v>2022</v>
      </c>
      <c r="BE479">
        <v>1</v>
      </c>
    </row>
    <row r="480" spans="1:57" x14ac:dyDescent="0.3">
      <c r="A480" s="211">
        <v>46260</v>
      </c>
      <c r="B480" s="216" t="s">
        <v>142</v>
      </c>
      <c r="C480" s="216" t="s">
        <v>349</v>
      </c>
      <c r="D480" s="216" t="s">
        <v>279</v>
      </c>
      <c r="E480" s="216" t="s">
        <v>192</v>
      </c>
      <c r="F480" s="216" t="s">
        <v>310</v>
      </c>
      <c r="G480" s="216" t="s">
        <v>1299</v>
      </c>
      <c r="H480" s="216" t="s">
        <v>2051</v>
      </c>
      <c r="I480" s="216" t="s">
        <v>410</v>
      </c>
      <c r="J480">
        <v>786</v>
      </c>
      <c r="K480">
        <v>786</v>
      </c>
      <c r="L480" s="216" t="s">
        <v>1300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6"/>
      <c r="S480" s="216" t="s">
        <v>401</v>
      </c>
      <c r="T480" s="216"/>
      <c r="U480" s="216"/>
      <c r="V480" s="216" t="s">
        <v>368</v>
      </c>
      <c r="W480">
        <v>2011</v>
      </c>
      <c r="X480" s="216" t="s">
        <v>357</v>
      </c>
      <c r="Y480" s="216" t="s">
        <v>262</v>
      </c>
      <c r="Z480" t="s">
        <v>1578</v>
      </c>
      <c r="AB480" s="216" t="s">
        <v>353</v>
      </c>
      <c r="AC480" t="s">
        <v>7</v>
      </c>
      <c r="AD480" s="216" t="s">
        <v>7</v>
      </c>
      <c r="AE480" s="216" t="s">
        <v>7</v>
      </c>
      <c r="AF480" t="s">
        <v>2126</v>
      </c>
      <c r="AG480" t="s">
        <v>249</v>
      </c>
      <c r="AH480">
        <v>2</v>
      </c>
      <c r="AI480" s="216" t="s">
        <v>250</v>
      </c>
      <c r="AJ480" s="216" t="s">
        <v>248</v>
      </c>
      <c r="AK480" t="s">
        <v>2020</v>
      </c>
      <c r="AL480" s="216" t="s">
        <v>156</v>
      </c>
      <c r="AM480" t="s">
        <v>2054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514</v>
      </c>
      <c r="AU480" t="s">
        <v>1433</v>
      </c>
      <c r="AV480" t="s">
        <v>1596</v>
      </c>
      <c r="AW480">
        <v>1</v>
      </c>
      <c r="AX480">
        <v>786</v>
      </c>
      <c r="AY480" s="216" t="s">
        <v>125</v>
      </c>
      <c r="AZ480" s="216" t="s">
        <v>122</v>
      </c>
      <c r="BA480" s="216" t="s">
        <v>232</v>
      </c>
      <c r="BB480" t="s">
        <v>2022</v>
      </c>
      <c r="BE480">
        <v>127.3</v>
      </c>
    </row>
    <row r="481" spans="1:57" x14ac:dyDescent="0.3">
      <c r="A481" s="211">
        <v>46260</v>
      </c>
      <c r="B481" s="216" t="s">
        <v>142</v>
      </c>
      <c r="C481" s="216" t="s">
        <v>349</v>
      </c>
      <c r="D481" s="216" t="s">
        <v>285</v>
      </c>
      <c r="E481" s="216" t="s">
        <v>95</v>
      </c>
      <c r="F481" s="216" t="s">
        <v>310</v>
      </c>
      <c r="G481" s="216" t="s">
        <v>1310</v>
      </c>
      <c r="H481" s="216" t="s">
        <v>2051</v>
      </c>
      <c r="I481" s="216" t="s">
        <v>410</v>
      </c>
      <c r="J481">
        <v>7</v>
      </c>
      <c r="K481">
        <v>7</v>
      </c>
      <c r="L481" s="216" t="s">
        <v>1311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6"/>
      <c r="S481" s="216" t="s">
        <v>401</v>
      </c>
      <c r="T481" s="216"/>
      <c r="U481" s="216"/>
      <c r="V481" s="216" t="s">
        <v>368</v>
      </c>
      <c r="W481">
        <v>2011</v>
      </c>
      <c r="X481" s="216" t="s">
        <v>357</v>
      </c>
      <c r="Y481" s="216" t="s">
        <v>262</v>
      </c>
      <c r="Z481" t="s">
        <v>1578</v>
      </c>
      <c r="AB481" s="216" t="s">
        <v>353</v>
      </c>
      <c r="AC481" t="s">
        <v>7</v>
      </c>
      <c r="AD481" s="216" t="s">
        <v>7</v>
      </c>
      <c r="AE481" s="216" t="s">
        <v>7</v>
      </c>
      <c r="AF481" t="s">
        <v>2346</v>
      </c>
      <c r="AG481" t="s">
        <v>249</v>
      </c>
      <c r="AH481">
        <v>1</v>
      </c>
      <c r="AI481" s="216" t="s">
        <v>250</v>
      </c>
      <c r="AJ481" s="216" t="s">
        <v>248</v>
      </c>
      <c r="AK481" t="s">
        <v>2020</v>
      </c>
      <c r="AL481" s="216" t="s">
        <v>156</v>
      </c>
      <c r="AM481" t="s">
        <v>2337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513</v>
      </c>
      <c r="AU481" t="s">
        <v>1433</v>
      </c>
      <c r="AV481" t="s">
        <v>1593</v>
      </c>
      <c r="AX481">
        <v>7</v>
      </c>
      <c r="AY481" s="216" t="s">
        <v>103</v>
      </c>
      <c r="AZ481" s="216" t="s">
        <v>96</v>
      </c>
      <c r="BA481" s="216" t="s">
        <v>220</v>
      </c>
      <c r="BB481" t="s">
        <v>2022</v>
      </c>
    </row>
    <row r="482" spans="1:57" x14ac:dyDescent="0.3">
      <c r="A482" s="211">
        <v>46260</v>
      </c>
      <c r="B482" s="216" t="s">
        <v>142</v>
      </c>
      <c r="C482" s="216" t="s">
        <v>349</v>
      </c>
      <c r="D482" s="216" t="s">
        <v>285</v>
      </c>
      <c r="E482" s="216" t="s">
        <v>95</v>
      </c>
      <c r="F482" s="216" t="s">
        <v>310</v>
      </c>
      <c r="G482" s="216" t="s">
        <v>1287</v>
      </c>
      <c r="H482" s="216" t="s">
        <v>2089</v>
      </c>
      <c r="I482" s="216" t="s">
        <v>1288</v>
      </c>
      <c r="J482">
        <v>21</v>
      </c>
      <c r="K482">
        <v>21</v>
      </c>
      <c r="L482" s="216" t="s">
        <v>1289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6"/>
      <c r="S482" s="216" t="s">
        <v>401</v>
      </c>
      <c r="T482" s="216"/>
      <c r="U482" s="216"/>
      <c r="V482" s="216" t="s">
        <v>368</v>
      </c>
      <c r="W482">
        <v>2011</v>
      </c>
      <c r="X482" s="216" t="s">
        <v>357</v>
      </c>
      <c r="Y482" s="216" t="s">
        <v>262</v>
      </c>
      <c r="Z482" t="s">
        <v>1578</v>
      </c>
      <c r="AB482" s="216" t="s">
        <v>353</v>
      </c>
      <c r="AC482" t="s">
        <v>7</v>
      </c>
      <c r="AD482" s="216" t="s">
        <v>7</v>
      </c>
      <c r="AE482" s="216" t="s">
        <v>7</v>
      </c>
      <c r="AF482" t="s">
        <v>2347</v>
      </c>
      <c r="AG482" t="s">
        <v>249</v>
      </c>
      <c r="AH482">
        <v>1</v>
      </c>
      <c r="AI482" s="216" t="s">
        <v>250</v>
      </c>
      <c r="AJ482" s="216" t="s">
        <v>248</v>
      </c>
      <c r="AK482" t="s">
        <v>2020</v>
      </c>
      <c r="AL482" s="216" t="s">
        <v>156</v>
      </c>
      <c r="AM482" t="s">
        <v>2337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513</v>
      </c>
      <c r="AU482" t="s">
        <v>1433</v>
      </c>
      <c r="AV482" t="s">
        <v>1593</v>
      </c>
      <c r="AX482">
        <v>21</v>
      </c>
      <c r="AY482" s="216" t="s">
        <v>103</v>
      </c>
      <c r="AZ482" s="216" t="s">
        <v>96</v>
      </c>
      <c r="BA482" s="216" t="s">
        <v>220</v>
      </c>
      <c r="BB482" t="s">
        <v>2022</v>
      </c>
      <c r="BE482">
        <v>3.2</v>
      </c>
    </row>
    <row r="483" spans="1:57" x14ac:dyDescent="0.3">
      <c r="A483" s="211">
        <v>46260</v>
      </c>
      <c r="B483" s="216" t="s">
        <v>142</v>
      </c>
      <c r="C483" s="216" t="s">
        <v>349</v>
      </c>
      <c r="D483" s="216" t="s">
        <v>285</v>
      </c>
      <c r="E483" s="216" t="s">
        <v>95</v>
      </c>
      <c r="F483" s="216" t="s">
        <v>310</v>
      </c>
      <c r="G483" s="216" t="s">
        <v>1287</v>
      </c>
      <c r="H483" s="216" t="s">
        <v>2089</v>
      </c>
      <c r="I483" s="216" t="s">
        <v>1288</v>
      </c>
      <c r="J483" s="214">
        <v>33</v>
      </c>
      <c r="K483" s="214">
        <v>33</v>
      </c>
      <c r="L483" s="216" t="s">
        <v>1289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6"/>
      <c r="S483" s="216" t="s">
        <v>401</v>
      </c>
      <c r="T483" s="216"/>
      <c r="U483" s="216"/>
      <c r="V483" s="216" t="s">
        <v>368</v>
      </c>
      <c r="W483" s="214">
        <v>2011</v>
      </c>
      <c r="X483" s="216" t="s">
        <v>357</v>
      </c>
      <c r="Y483" s="216" t="s">
        <v>262</v>
      </c>
      <c r="Z483" s="214" t="s">
        <v>1578</v>
      </c>
      <c r="AA483" s="214"/>
      <c r="AB483" s="216" t="s">
        <v>353</v>
      </c>
      <c r="AC483" s="214" t="s">
        <v>7</v>
      </c>
      <c r="AD483" s="216" t="s">
        <v>7</v>
      </c>
      <c r="AE483" s="216" t="s">
        <v>7</v>
      </c>
      <c r="AF483" s="214" t="s">
        <v>2347</v>
      </c>
      <c r="AG483" s="214" t="s">
        <v>250</v>
      </c>
      <c r="AH483" s="214">
        <v>1</v>
      </c>
      <c r="AI483" s="216" t="s">
        <v>250</v>
      </c>
      <c r="AJ483" s="216" t="s">
        <v>248</v>
      </c>
      <c r="AK483" s="214" t="s">
        <v>2020</v>
      </c>
      <c r="AL483" s="216" t="s">
        <v>156</v>
      </c>
      <c r="AM483" s="214" t="s">
        <v>2337</v>
      </c>
      <c r="AN483" s="214">
        <v>1</v>
      </c>
      <c r="AO483" s="214">
        <v>46280</v>
      </c>
      <c r="AP483" s="214">
        <v>0.57947916666666666</v>
      </c>
      <c r="AQ483" s="214">
        <v>46288</v>
      </c>
      <c r="AR483" s="214">
        <v>0.5756944444444444</v>
      </c>
      <c r="AS483" s="214" t="s">
        <v>511</v>
      </c>
      <c r="AT483" s="214"/>
      <c r="AU483" s="214" t="s">
        <v>1433</v>
      </c>
      <c r="AV483" s="214" t="s">
        <v>1593</v>
      </c>
      <c r="AW483" s="214"/>
      <c r="AX483" s="214">
        <v>33</v>
      </c>
      <c r="AY483" s="216" t="s">
        <v>103</v>
      </c>
      <c r="AZ483" s="216" t="s">
        <v>96</v>
      </c>
      <c r="BA483" s="216" t="s">
        <v>220</v>
      </c>
      <c r="BB483" s="214" t="s">
        <v>2022</v>
      </c>
      <c r="BC483" s="214"/>
      <c r="BD483" s="214"/>
      <c r="BE483" s="214">
        <v>21.7</v>
      </c>
    </row>
    <row r="484" spans="1:57" x14ac:dyDescent="0.3">
      <c r="A484" s="211">
        <v>46260</v>
      </c>
      <c r="B484" s="216" t="s">
        <v>142</v>
      </c>
      <c r="C484" s="216" t="s">
        <v>349</v>
      </c>
      <c r="D484" s="216" t="s">
        <v>285</v>
      </c>
      <c r="E484" s="216" t="s">
        <v>95</v>
      </c>
      <c r="F484" s="216" t="s">
        <v>310</v>
      </c>
      <c r="G484" s="216" t="s">
        <v>1287</v>
      </c>
      <c r="H484" s="216" t="s">
        <v>2089</v>
      </c>
      <c r="I484" s="216" t="s">
        <v>1288</v>
      </c>
      <c r="J484" s="214">
        <v>20</v>
      </c>
      <c r="K484" s="214">
        <v>20</v>
      </c>
      <c r="L484" s="216" t="s">
        <v>1289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6"/>
      <c r="S484" s="216" t="s">
        <v>401</v>
      </c>
      <c r="T484" s="216"/>
      <c r="U484" s="216"/>
      <c r="V484" s="216" t="s">
        <v>368</v>
      </c>
      <c r="W484" s="214">
        <v>2011</v>
      </c>
      <c r="X484" s="216" t="s">
        <v>357</v>
      </c>
      <c r="Y484" s="216" t="s">
        <v>262</v>
      </c>
      <c r="Z484" s="214" t="s">
        <v>1578</v>
      </c>
      <c r="AA484" s="214"/>
      <c r="AB484" s="216" t="s">
        <v>353</v>
      </c>
      <c r="AC484" s="214" t="s">
        <v>7</v>
      </c>
      <c r="AD484" s="216" t="s">
        <v>7</v>
      </c>
      <c r="AE484" s="216" t="s">
        <v>7</v>
      </c>
      <c r="AF484" s="214" t="s">
        <v>2347</v>
      </c>
      <c r="AG484" s="214" t="s">
        <v>250</v>
      </c>
      <c r="AH484" s="214">
        <v>1</v>
      </c>
      <c r="AI484" s="216" t="s">
        <v>250</v>
      </c>
      <c r="AJ484" s="216" t="s">
        <v>248</v>
      </c>
      <c r="AK484" s="214" t="s">
        <v>2020</v>
      </c>
      <c r="AL484" s="216" t="s">
        <v>156</v>
      </c>
      <c r="AM484" s="214" t="s">
        <v>2337</v>
      </c>
      <c r="AN484" s="214">
        <v>1</v>
      </c>
      <c r="AO484" s="214">
        <v>46280</v>
      </c>
      <c r="AP484" s="214">
        <v>0.57947916666666666</v>
      </c>
      <c r="AQ484" s="214">
        <v>46288</v>
      </c>
      <c r="AR484" s="214">
        <v>0.5756944444444444</v>
      </c>
      <c r="AS484" s="214" t="s">
        <v>511</v>
      </c>
      <c r="AT484" s="214"/>
      <c r="AU484" s="214" t="s">
        <v>1433</v>
      </c>
      <c r="AV484" s="214" t="s">
        <v>1593</v>
      </c>
      <c r="AW484" s="214"/>
      <c r="AX484" s="214">
        <v>20</v>
      </c>
      <c r="AY484" s="216" t="s">
        <v>103</v>
      </c>
      <c r="AZ484" s="216" t="s">
        <v>96</v>
      </c>
      <c r="BA484" s="216" t="s">
        <v>220</v>
      </c>
      <c r="BB484" s="214" t="s">
        <v>2022</v>
      </c>
      <c r="BC484" s="214"/>
      <c r="BD484" s="214"/>
      <c r="BE484" s="214"/>
    </row>
    <row r="485" spans="1:57" x14ac:dyDescent="0.3">
      <c r="A485" s="211">
        <v>46260</v>
      </c>
      <c r="B485" s="216" t="s">
        <v>142</v>
      </c>
      <c r="C485" s="216" t="s">
        <v>349</v>
      </c>
      <c r="D485" s="216" t="s">
        <v>285</v>
      </c>
      <c r="E485" s="216" t="s">
        <v>95</v>
      </c>
      <c r="F485" s="216" t="s">
        <v>310</v>
      </c>
      <c r="G485" s="216" t="s">
        <v>1287</v>
      </c>
      <c r="H485" s="216" t="s">
        <v>2089</v>
      </c>
      <c r="I485" s="216" t="s">
        <v>1288</v>
      </c>
      <c r="J485" s="214">
        <v>57</v>
      </c>
      <c r="K485" s="214">
        <v>57</v>
      </c>
      <c r="L485" s="216" t="s">
        <v>1289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6"/>
      <c r="S485" s="216" t="s">
        <v>401</v>
      </c>
      <c r="T485" s="216"/>
      <c r="U485" s="216"/>
      <c r="V485" s="216" t="s">
        <v>368</v>
      </c>
      <c r="W485" s="214">
        <v>2011</v>
      </c>
      <c r="X485" s="216" t="s">
        <v>357</v>
      </c>
      <c r="Y485" s="216" t="s">
        <v>262</v>
      </c>
      <c r="Z485" s="214" t="s">
        <v>1578</v>
      </c>
      <c r="AA485" s="214"/>
      <c r="AB485" s="216" t="s">
        <v>353</v>
      </c>
      <c r="AC485" s="214" t="s">
        <v>7</v>
      </c>
      <c r="AD485" s="216" t="s">
        <v>7</v>
      </c>
      <c r="AE485" s="216" t="s">
        <v>7</v>
      </c>
      <c r="AF485" s="214" t="s">
        <v>2347</v>
      </c>
      <c r="AG485" s="214" t="s">
        <v>250</v>
      </c>
      <c r="AH485" s="214">
        <v>1</v>
      </c>
      <c r="AI485" s="216" t="s">
        <v>250</v>
      </c>
      <c r="AJ485" s="216" t="s">
        <v>248</v>
      </c>
      <c r="AK485" s="214" t="s">
        <v>2020</v>
      </c>
      <c r="AL485" s="216" t="s">
        <v>156</v>
      </c>
      <c r="AM485" s="214" t="s">
        <v>2337</v>
      </c>
      <c r="AN485" s="214">
        <v>1</v>
      </c>
      <c r="AO485" s="214">
        <v>46280</v>
      </c>
      <c r="AP485" s="214">
        <v>0.57947916666666666</v>
      </c>
      <c r="AQ485" s="214">
        <v>46288</v>
      </c>
      <c r="AR485" s="214">
        <v>0.5756944444444444</v>
      </c>
      <c r="AS485" s="214" t="s">
        <v>511</v>
      </c>
      <c r="AT485" s="214"/>
      <c r="AU485" s="214" t="s">
        <v>1433</v>
      </c>
      <c r="AV485" s="214" t="s">
        <v>1593</v>
      </c>
      <c r="AW485" s="214"/>
      <c r="AX485" s="214">
        <v>57</v>
      </c>
      <c r="AY485" s="216" t="s">
        <v>103</v>
      </c>
      <c r="AZ485" s="216" t="s">
        <v>96</v>
      </c>
      <c r="BA485" s="216" t="s">
        <v>220</v>
      </c>
      <c r="BB485" s="214" t="s">
        <v>2022</v>
      </c>
      <c r="BC485" s="214"/>
      <c r="BD485" s="214"/>
      <c r="BE485" s="214"/>
    </row>
    <row r="486" spans="1:57" x14ac:dyDescent="0.3">
      <c r="A486" s="211">
        <v>46260</v>
      </c>
      <c r="B486" s="216" t="s">
        <v>142</v>
      </c>
      <c r="C486" s="216" t="s">
        <v>349</v>
      </c>
      <c r="D486" s="216" t="s">
        <v>285</v>
      </c>
      <c r="E486" s="216" t="s">
        <v>95</v>
      </c>
      <c r="F486" s="216" t="s">
        <v>310</v>
      </c>
      <c r="G486" s="216" t="s">
        <v>1287</v>
      </c>
      <c r="H486" s="216" t="s">
        <v>2089</v>
      </c>
      <c r="I486" s="216" t="s">
        <v>1288</v>
      </c>
      <c r="J486" s="214">
        <v>67</v>
      </c>
      <c r="K486" s="214">
        <v>67</v>
      </c>
      <c r="L486" s="216" t="s">
        <v>1289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6"/>
      <c r="S486" s="216" t="s">
        <v>401</v>
      </c>
      <c r="T486" s="216"/>
      <c r="U486" s="216"/>
      <c r="V486" s="216" t="s">
        <v>368</v>
      </c>
      <c r="W486" s="214">
        <v>2011</v>
      </c>
      <c r="X486" s="216" t="s">
        <v>357</v>
      </c>
      <c r="Y486" s="216" t="s">
        <v>262</v>
      </c>
      <c r="Z486" s="214" t="s">
        <v>1578</v>
      </c>
      <c r="AA486" s="214"/>
      <c r="AB486" s="216" t="s">
        <v>353</v>
      </c>
      <c r="AC486" s="214" t="s">
        <v>7</v>
      </c>
      <c r="AD486" s="216" t="s">
        <v>7</v>
      </c>
      <c r="AE486" s="216" t="s">
        <v>7</v>
      </c>
      <c r="AF486" s="214" t="s">
        <v>2347</v>
      </c>
      <c r="AG486" s="214" t="s">
        <v>250</v>
      </c>
      <c r="AH486" s="214">
        <v>1</v>
      </c>
      <c r="AI486" s="216" t="s">
        <v>250</v>
      </c>
      <c r="AJ486" s="216" t="s">
        <v>248</v>
      </c>
      <c r="AK486" s="214" t="s">
        <v>2020</v>
      </c>
      <c r="AL486" s="216" t="s">
        <v>156</v>
      </c>
      <c r="AM486" s="214" t="s">
        <v>2337</v>
      </c>
      <c r="AN486" s="214">
        <v>1</v>
      </c>
      <c r="AO486" s="214">
        <v>46280</v>
      </c>
      <c r="AP486" s="214">
        <v>0.57947916666666666</v>
      </c>
      <c r="AQ486" s="214">
        <v>46288</v>
      </c>
      <c r="AR486" s="214">
        <v>0.5756944444444444</v>
      </c>
      <c r="AS486" s="214" t="s">
        <v>511</v>
      </c>
      <c r="AT486" s="214"/>
      <c r="AU486" s="214" t="s">
        <v>1433</v>
      </c>
      <c r="AV486" s="214" t="s">
        <v>1593</v>
      </c>
      <c r="AW486" s="214"/>
      <c r="AX486" s="214">
        <v>67</v>
      </c>
      <c r="AY486" s="216" t="s">
        <v>103</v>
      </c>
      <c r="AZ486" s="216" t="s">
        <v>96</v>
      </c>
      <c r="BA486" s="216" t="s">
        <v>220</v>
      </c>
      <c r="BB486" s="214" t="s">
        <v>2022</v>
      </c>
      <c r="BC486" s="214"/>
      <c r="BD486" s="214"/>
      <c r="BE486" s="214"/>
    </row>
    <row r="487" spans="1:57" x14ac:dyDescent="0.3">
      <c r="A487" s="211">
        <v>46260</v>
      </c>
      <c r="B487" s="216" t="s">
        <v>142</v>
      </c>
      <c r="C487" s="216" t="s">
        <v>349</v>
      </c>
      <c r="D487" s="216" t="s">
        <v>285</v>
      </c>
      <c r="E487" s="216" t="s">
        <v>95</v>
      </c>
      <c r="F487" s="216" t="s">
        <v>310</v>
      </c>
      <c r="G487" s="216" t="s">
        <v>1287</v>
      </c>
      <c r="H487" s="216" t="s">
        <v>2089</v>
      </c>
      <c r="I487" s="216" t="s">
        <v>1288</v>
      </c>
      <c r="J487" s="214">
        <v>30</v>
      </c>
      <c r="K487" s="214">
        <v>30</v>
      </c>
      <c r="L487" s="216" t="s">
        <v>1289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6"/>
      <c r="S487" s="216" t="s">
        <v>401</v>
      </c>
      <c r="T487" s="216"/>
      <c r="U487" s="216"/>
      <c r="V487" s="216" t="s">
        <v>368</v>
      </c>
      <c r="W487" s="214">
        <v>2011</v>
      </c>
      <c r="X487" s="216" t="s">
        <v>357</v>
      </c>
      <c r="Y487" s="216" t="s">
        <v>262</v>
      </c>
      <c r="Z487" s="214" t="s">
        <v>1578</v>
      </c>
      <c r="AA487" s="214"/>
      <c r="AB487" s="216" t="s">
        <v>353</v>
      </c>
      <c r="AC487" s="214" t="s">
        <v>7</v>
      </c>
      <c r="AD487" s="216" t="s">
        <v>7</v>
      </c>
      <c r="AE487" s="216" t="s">
        <v>7</v>
      </c>
      <c r="AF487" s="214" t="s">
        <v>2347</v>
      </c>
      <c r="AG487" s="214" t="s">
        <v>250</v>
      </c>
      <c r="AH487" s="214">
        <v>1</v>
      </c>
      <c r="AI487" s="216" t="s">
        <v>250</v>
      </c>
      <c r="AJ487" s="216" t="s">
        <v>248</v>
      </c>
      <c r="AK487" s="214" t="s">
        <v>2020</v>
      </c>
      <c r="AL487" s="216" t="s">
        <v>156</v>
      </c>
      <c r="AM487" s="214" t="s">
        <v>2337</v>
      </c>
      <c r="AN487" s="214">
        <v>1</v>
      </c>
      <c r="AO487" s="214">
        <v>46280</v>
      </c>
      <c r="AP487" s="214">
        <v>0.57947916666666666</v>
      </c>
      <c r="AQ487" s="214">
        <v>46288</v>
      </c>
      <c r="AR487" s="214">
        <v>0.5756944444444444</v>
      </c>
      <c r="AS487" s="214" t="s">
        <v>511</v>
      </c>
      <c r="AT487" s="214"/>
      <c r="AU487" s="214" t="s">
        <v>1433</v>
      </c>
      <c r="AV487" s="214" t="s">
        <v>1593</v>
      </c>
      <c r="AW487" s="214"/>
      <c r="AX487" s="214">
        <v>30</v>
      </c>
      <c r="AY487" s="216" t="s">
        <v>103</v>
      </c>
      <c r="AZ487" s="216" t="s">
        <v>96</v>
      </c>
      <c r="BA487" s="216" t="s">
        <v>220</v>
      </c>
      <c r="BB487" s="214" t="s">
        <v>2022</v>
      </c>
      <c r="BC487" s="214"/>
      <c r="BD487" s="214"/>
      <c r="BE487" s="214"/>
    </row>
    <row r="488" spans="1:57" x14ac:dyDescent="0.3">
      <c r="A488" s="211">
        <v>46260</v>
      </c>
      <c r="B488" s="216" t="s">
        <v>142</v>
      </c>
      <c r="C488" s="216" t="s">
        <v>349</v>
      </c>
      <c r="D488" s="216" t="s">
        <v>279</v>
      </c>
      <c r="E488" s="216" t="s">
        <v>192</v>
      </c>
      <c r="F488" s="216" t="s">
        <v>310</v>
      </c>
      <c r="G488" s="216" t="s">
        <v>1287</v>
      </c>
      <c r="H488" s="216" t="s">
        <v>2089</v>
      </c>
      <c r="I488" s="216" t="s">
        <v>1288</v>
      </c>
      <c r="J488" s="214">
        <v>2713</v>
      </c>
      <c r="K488" s="214">
        <v>2713</v>
      </c>
      <c r="L488" s="216" t="s">
        <v>1289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6"/>
      <c r="S488" s="216" t="s">
        <v>401</v>
      </c>
      <c r="T488" s="216"/>
      <c r="U488" s="216"/>
      <c r="V488" s="216" t="s">
        <v>368</v>
      </c>
      <c r="W488" s="214">
        <v>2011</v>
      </c>
      <c r="X488" s="216" t="s">
        <v>357</v>
      </c>
      <c r="Y488" s="216" t="s">
        <v>262</v>
      </c>
      <c r="Z488" s="214" t="s">
        <v>1578</v>
      </c>
      <c r="AA488" s="214"/>
      <c r="AB488" s="216" t="s">
        <v>353</v>
      </c>
      <c r="AC488" s="214" t="s">
        <v>7</v>
      </c>
      <c r="AD488" s="216" t="s">
        <v>7</v>
      </c>
      <c r="AE488" s="216" t="s">
        <v>7</v>
      </c>
      <c r="AF488" s="214" t="s">
        <v>2127</v>
      </c>
      <c r="AG488" s="214" t="s">
        <v>249</v>
      </c>
      <c r="AH488" s="214">
        <v>2</v>
      </c>
      <c r="AI488" s="216" t="s">
        <v>250</v>
      </c>
      <c r="AJ488" s="216" t="s">
        <v>248</v>
      </c>
      <c r="AK488" s="214" t="s">
        <v>2020</v>
      </c>
      <c r="AL488" s="216" t="s">
        <v>156</v>
      </c>
      <c r="AM488" s="214" t="s">
        <v>2054</v>
      </c>
      <c r="AN488" s="214">
        <v>4</v>
      </c>
      <c r="AO488" s="214">
        <v>46280</v>
      </c>
      <c r="AP488" s="214">
        <v>0.57947916666666666</v>
      </c>
      <c r="AQ488" s="214">
        <v>46288</v>
      </c>
      <c r="AR488" s="214">
        <v>0.5756944444444444</v>
      </c>
      <c r="AS488" s="214" t="s">
        <v>201</v>
      </c>
      <c r="AT488" s="214" t="s">
        <v>513</v>
      </c>
      <c r="AU488" s="214" t="s">
        <v>1433</v>
      </c>
      <c r="AV488" s="214" t="s">
        <v>1596</v>
      </c>
      <c r="AW488" s="214">
        <v>1</v>
      </c>
      <c r="AX488" s="214">
        <v>2713</v>
      </c>
      <c r="AY488" s="216" t="s">
        <v>125</v>
      </c>
      <c r="AZ488" s="216" t="s">
        <v>122</v>
      </c>
      <c r="BA488" s="216" t="s">
        <v>232</v>
      </c>
      <c r="BB488" s="214" t="s">
        <v>2022</v>
      </c>
      <c r="BC488" s="214"/>
      <c r="BD488" s="214"/>
      <c r="BE488" s="214">
        <v>2064.6</v>
      </c>
    </row>
    <row r="489" spans="1:57" x14ac:dyDescent="0.3">
      <c r="A489" s="211">
        <v>46260</v>
      </c>
      <c r="B489" s="216" t="s">
        <v>142</v>
      </c>
      <c r="C489" s="216" t="s">
        <v>349</v>
      </c>
      <c r="D489" s="216" t="s">
        <v>279</v>
      </c>
      <c r="E489" s="216" t="s">
        <v>192</v>
      </c>
      <c r="F489" s="216" t="s">
        <v>310</v>
      </c>
      <c r="G489" s="216" t="s">
        <v>1287</v>
      </c>
      <c r="H489" s="216" t="s">
        <v>2089</v>
      </c>
      <c r="I489" s="216" t="s">
        <v>1288</v>
      </c>
      <c r="J489" s="214">
        <v>1346</v>
      </c>
      <c r="K489" s="214">
        <v>1346</v>
      </c>
      <c r="L489" s="216" t="s">
        <v>1289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6"/>
      <c r="S489" s="216" t="s">
        <v>401</v>
      </c>
      <c r="T489" s="216"/>
      <c r="U489" s="216"/>
      <c r="V489" s="216" t="s">
        <v>368</v>
      </c>
      <c r="W489" s="214">
        <v>2011</v>
      </c>
      <c r="X489" s="216" t="s">
        <v>357</v>
      </c>
      <c r="Y489" s="216" t="s">
        <v>262</v>
      </c>
      <c r="Z489" s="214" t="s">
        <v>1578</v>
      </c>
      <c r="AA489" s="214"/>
      <c r="AB489" s="216" t="s">
        <v>353</v>
      </c>
      <c r="AC489" s="214" t="s">
        <v>7</v>
      </c>
      <c r="AD489" s="216" t="s">
        <v>7</v>
      </c>
      <c r="AE489" s="216" t="s">
        <v>7</v>
      </c>
      <c r="AF489" s="214" t="s">
        <v>2127</v>
      </c>
      <c r="AG489" s="214" t="s">
        <v>250</v>
      </c>
      <c r="AH489" s="214">
        <v>2</v>
      </c>
      <c r="AI489" s="216" t="s">
        <v>250</v>
      </c>
      <c r="AJ489" s="216" t="s">
        <v>248</v>
      </c>
      <c r="AK489" s="214" t="s">
        <v>2020</v>
      </c>
      <c r="AL489" s="216" t="s">
        <v>156</v>
      </c>
      <c r="AM489" s="214" t="s">
        <v>2054</v>
      </c>
      <c r="AN489" s="214">
        <v>4</v>
      </c>
      <c r="AO489" s="214">
        <v>46280</v>
      </c>
      <c r="AP489" s="214">
        <v>0.57947916666666666</v>
      </c>
      <c r="AQ489" s="214">
        <v>46288</v>
      </c>
      <c r="AR489" s="214">
        <v>0.5756944444444444</v>
      </c>
      <c r="AS489" s="214" t="s">
        <v>511</v>
      </c>
      <c r="AT489" s="214"/>
      <c r="AU489" s="214" t="s">
        <v>1433</v>
      </c>
      <c r="AV489" s="214" t="s">
        <v>1596</v>
      </c>
      <c r="AW489" s="214">
        <v>1</v>
      </c>
      <c r="AX489" s="214">
        <v>1346</v>
      </c>
      <c r="AY489" s="216" t="s">
        <v>125</v>
      </c>
      <c r="AZ489" s="216" t="s">
        <v>122</v>
      </c>
      <c r="BA489" s="216" t="s">
        <v>232</v>
      </c>
      <c r="BB489" s="214" t="s">
        <v>2022</v>
      </c>
      <c r="BC489" s="214"/>
      <c r="BD489" s="214"/>
      <c r="BE489" s="214"/>
    </row>
    <row r="490" spans="1:57" x14ac:dyDescent="0.3">
      <c r="A490" s="211">
        <v>46260</v>
      </c>
      <c r="B490" s="216" t="s">
        <v>142</v>
      </c>
      <c r="C490" s="216" t="s">
        <v>349</v>
      </c>
      <c r="D490" s="216" t="s">
        <v>279</v>
      </c>
      <c r="E490" s="216" t="s">
        <v>192</v>
      </c>
      <c r="F490" s="216" t="s">
        <v>310</v>
      </c>
      <c r="G490" s="216" t="s">
        <v>1287</v>
      </c>
      <c r="H490" s="216" t="s">
        <v>2089</v>
      </c>
      <c r="I490" s="216" t="s">
        <v>1288</v>
      </c>
      <c r="J490" s="214">
        <v>7161</v>
      </c>
      <c r="K490" s="214">
        <v>7161</v>
      </c>
      <c r="L490" s="216" t="s">
        <v>1289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6"/>
      <c r="S490" s="216" t="s">
        <v>401</v>
      </c>
      <c r="T490" s="216"/>
      <c r="U490" s="216"/>
      <c r="V490" s="216" t="s">
        <v>368</v>
      </c>
      <c r="W490" s="214">
        <v>2011</v>
      </c>
      <c r="X490" s="216" t="s">
        <v>357</v>
      </c>
      <c r="Y490" s="216" t="s">
        <v>262</v>
      </c>
      <c r="Z490" s="214" t="s">
        <v>1578</v>
      </c>
      <c r="AA490" s="214"/>
      <c r="AB490" s="216" t="s">
        <v>353</v>
      </c>
      <c r="AC490" s="214" t="s">
        <v>7</v>
      </c>
      <c r="AD490" s="216" t="s">
        <v>7</v>
      </c>
      <c r="AE490" s="216" t="s">
        <v>7</v>
      </c>
      <c r="AF490" s="214" t="s">
        <v>2127</v>
      </c>
      <c r="AG490" s="214" t="s">
        <v>250</v>
      </c>
      <c r="AH490" s="214">
        <v>2</v>
      </c>
      <c r="AI490" s="216" t="s">
        <v>250</v>
      </c>
      <c r="AJ490" s="216" t="s">
        <v>248</v>
      </c>
      <c r="AK490" s="214" t="s">
        <v>2020</v>
      </c>
      <c r="AL490" s="216" t="s">
        <v>156</v>
      </c>
      <c r="AM490" s="214" t="s">
        <v>2054</v>
      </c>
      <c r="AN490" s="214">
        <v>4</v>
      </c>
      <c r="AO490" s="214">
        <v>46280</v>
      </c>
      <c r="AP490" s="214">
        <v>0.57947916666666666</v>
      </c>
      <c r="AQ490" s="214">
        <v>46288</v>
      </c>
      <c r="AR490" s="214">
        <v>0.5756944444444444</v>
      </c>
      <c r="AS490" s="214" t="s">
        <v>511</v>
      </c>
      <c r="AT490" s="214"/>
      <c r="AU490" s="214" t="s">
        <v>1433</v>
      </c>
      <c r="AV490" s="214" t="s">
        <v>1596</v>
      </c>
      <c r="AW490" s="214">
        <v>1</v>
      </c>
      <c r="AX490" s="214">
        <v>7161</v>
      </c>
      <c r="AY490" s="216" t="s">
        <v>125</v>
      </c>
      <c r="AZ490" s="216" t="s">
        <v>122</v>
      </c>
      <c r="BA490" s="216" t="s">
        <v>232</v>
      </c>
      <c r="BB490" s="214" t="s">
        <v>2022</v>
      </c>
      <c r="BC490" s="214"/>
      <c r="BD490" s="214"/>
      <c r="BE490" s="214"/>
    </row>
    <row r="491" spans="1:57" x14ac:dyDescent="0.3">
      <c r="A491" s="211">
        <v>46260</v>
      </c>
      <c r="B491" s="216" t="s">
        <v>142</v>
      </c>
      <c r="C491" s="216" t="s">
        <v>349</v>
      </c>
      <c r="D491" s="216" t="s">
        <v>279</v>
      </c>
      <c r="E491" s="216" t="s">
        <v>192</v>
      </c>
      <c r="F491" s="216" t="s">
        <v>310</v>
      </c>
      <c r="G491" s="216" t="s">
        <v>1287</v>
      </c>
      <c r="H491" s="216" t="s">
        <v>2089</v>
      </c>
      <c r="I491" s="216" t="s">
        <v>1288</v>
      </c>
      <c r="J491" s="214">
        <v>6606</v>
      </c>
      <c r="K491" s="214">
        <v>6606</v>
      </c>
      <c r="L491" s="216" t="s">
        <v>1289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6"/>
      <c r="S491" s="216" t="s">
        <v>401</v>
      </c>
      <c r="T491" s="216"/>
      <c r="U491" s="216"/>
      <c r="V491" s="216" t="s">
        <v>368</v>
      </c>
      <c r="W491" s="214">
        <v>2011</v>
      </c>
      <c r="X491" s="216" t="s">
        <v>357</v>
      </c>
      <c r="Y491" s="216" t="s">
        <v>262</v>
      </c>
      <c r="Z491" s="214" t="s">
        <v>1578</v>
      </c>
      <c r="AA491" s="214"/>
      <c r="AB491" s="216" t="s">
        <v>353</v>
      </c>
      <c r="AC491" s="214" t="s">
        <v>7</v>
      </c>
      <c r="AD491" s="216" t="s">
        <v>7</v>
      </c>
      <c r="AE491" s="216" t="s">
        <v>7</v>
      </c>
      <c r="AF491" s="214" t="s">
        <v>2127</v>
      </c>
      <c r="AG491" s="214" t="s">
        <v>250</v>
      </c>
      <c r="AH491" s="214">
        <v>2</v>
      </c>
      <c r="AI491" s="216" t="s">
        <v>250</v>
      </c>
      <c r="AJ491" s="216" t="s">
        <v>248</v>
      </c>
      <c r="AK491" s="214" t="s">
        <v>2020</v>
      </c>
      <c r="AL491" s="216" t="s">
        <v>156</v>
      </c>
      <c r="AM491" s="214" t="s">
        <v>2054</v>
      </c>
      <c r="AN491" s="214">
        <v>4</v>
      </c>
      <c r="AO491" s="214">
        <v>46280</v>
      </c>
      <c r="AP491" s="214">
        <v>0.57947916666666666</v>
      </c>
      <c r="AQ491" s="214">
        <v>46288</v>
      </c>
      <c r="AR491" s="214">
        <v>0.5756944444444444</v>
      </c>
      <c r="AS491" s="214" t="s">
        <v>511</v>
      </c>
      <c r="AT491" s="214"/>
      <c r="AU491" s="214" t="s">
        <v>1433</v>
      </c>
      <c r="AV491" s="214" t="s">
        <v>1596</v>
      </c>
      <c r="AW491" s="214">
        <v>1</v>
      </c>
      <c r="AX491" s="214">
        <v>6606</v>
      </c>
      <c r="AY491" s="216" t="s">
        <v>125</v>
      </c>
      <c r="AZ491" s="216" t="s">
        <v>122</v>
      </c>
      <c r="BA491" s="216" t="s">
        <v>232</v>
      </c>
      <c r="BB491" s="214" t="s">
        <v>2022</v>
      </c>
      <c r="BC491" s="214"/>
      <c r="BD491" s="214"/>
      <c r="BE491" s="214"/>
    </row>
    <row r="492" spans="1:57" x14ac:dyDescent="0.3">
      <c r="A492" s="211">
        <v>46260</v>
      </c>
      <c r="B492" s="216" t="s">
        <v>142</v>
      </c>
      <c r="C492" s="216" t="s">
        <v>349</v>
      </c>
      <c r="D492" s="216" t="s">
        <v>279</v>
      </c>
      <c r="E492" s="216" t="s">
        <v>192</v>
      </c>
      <c r="F492" s="216" t="s">
        <v>310</v>
      </c>
      <c r="G492" s="216" t="s">
        <v>1287</v>
      </c>
      <c r="H492" s="216" t="s">
        <v>2089</v>
      </c>
      <c r="I492" s="216" t="s">
        <v>1288</v>
      </c>
      <c r="J492" s="214">
        <v>1989</v>
      </c>
      <c r="K492" s="214">
        <v>1989</v>
      </c>
      <c r="L492" s="216" t="s">
        <v>1289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6"/>
      <c r="S492" s="216" t="s">
        <v>401</v>
      </c>
      <c r="T492" s="216"/>
      <c r="U492" s="216"/>
      <c r="V492" s="216" t="s">
        <v>368</v>
      </c>
      <c r="W492" s="214">
        <v>2011</v>
      </c>
      <c r="X492" s="216" t="s">
        <v>357</v>
      </c>
      <c r="Y492" s="216" t="s">
        <v>262</v>
      </c>
      <c r="Z492" s="214" t="s">
        <v>1578</v>
      </c>
      <c r="AA492" s="214"/>
      <c r="AB492" s="216" t="s">
        <v>353</v>
      </c>
      <c r="AC492" s="214" t="s">
        <v>7</v>
      </c>
      <c r="AD492" s="216" t="s">
        <v>7</v>
      </c>
      <c r="AE492" s="216" t="s">
        <v>7</v>
      </c>
      <c r="AF492" s="214" t="s">
        <v>2127</v>
      </c>
      <c r="AG492" s="214" t="s">
        <v>250</v>
      </c>
      <c r="AH492" s="214">
        <v>2</v>
      </c>
      <c r="AI492" s="216" t="s">
        <v>250</v>
      </c>
      <c r="AJ492" s="216" t="s">
        <v>248</v>
      </c>
      <c r="AK492" s="214" t="s">
        <v>2020</v>
      </c>
      <c r="AL492" s="216" t="s">
        <v>156</v>
      </c>
      <c r="AM492" s="214" t="s">
        <v>2054</v>
      </c>
      <c r="AN492" s="214">
        <v>4</v>
      </c>
      <c r="AO492" s="214">
        <v>46280</v>
      </c>
      <c r="AP492" s="214">
        <v>0.57947916666666666</v>
      </c>
      <c r="AQ492" s="214">
        <v>46288</v>
      </c>
      <c r="AR492" s="214">
        <v>0.5756944444444444</v>
      </c>
      <c r="AS492" s="214" t="s">
        <v>511</v>
      </c>
      <c r="AT492" s="214"/>
      <c r="AU492" s="214" t="s">
        <v>1433</v>
      </c>
      <c r="AV492" s="214" t="s">
        <v>1596</v>
      </c>
      <c r="AW492" s="214">
        <v>1</v>
      </c>
      <c r="AX492" s="214">
        <v>1989</v>
      </c>
      <c r="AY492" s="216" t="s">
        <v>125</v>
      </c>
      <c r="AZ492" s="216" t="s">
        <v>122</v>
      </c>
      <c r="BA492" s="216" t="s">
        <v>232</v>
      </c>
      <c r="BB492" s="214" t="s">
        <v>2022</v>
      </c>
      <c r="BC492" s="214"/>
      <c r="BD492" s="214"/>
      <c r="BE492" s="214"/>
    </row>
    <row r="493" spans="1:57" x14ac:dyDescent="0.3">
      <c r="A493" s="211">
        <v>46260</v>
      </c>
      <c r="B493" s="216" t="s">
        <v>142</v>
      </c>
      <c r="C493" s="216" t="s">
        <v>349</v>
      </c>
      <c r="D493" s="216" t="s">
        <v>279</v>
      </c>
      <c r="E493" s="216" t="s">
        <v>192</v>
      </c>
      <c r="F493" s="216" t="s">
        <v>310</v>
      </c>
      <c r="G493" s="216" t="s">
        <v>1287</v>
      </c>
      <c r="H493" s="216" t="s">
        <v>2089</v>
      </c>
      <c r="I493" s="216" t="s">
        <v>1288</v>
      </c>
      <c r="J493" s="214">
        <v>1539</v>
      </c>
      <c r="K493" s="214">
        <v>1539</v>
      </c>
      <c r="L493" s="216" t="s">
        <v>1289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6"/>
      <c r="S493" s="216" t="s">
        <v>401</v>
      </c>
      <c r="T493" s="216"/>
      <c r="U493" s="216"/>
      <c r="V493" s="216" t="s">
        <v>368</v>
      </c>
      <c r="W493" s="214">
        <v>2011</v>
      </c>
      <c r="X493" s="216" t="s">
        <v>357</v>
      </c>
      <c r="Y493" s="216" t="s">
        <v>262</v>
      </c>
      <c r="Z493" s="214" t="s">
        <v>1578</v>
      </c>
      <c r="AA493" s="214"/>
      <c r="AB493" s="216" t="s">
        <v>353</v>
      </c>
      <c r="AC493" s="214" t="s">
        <v>7</v>
      </c>
      <c r="AD493" s="216" t="s">
        <v>7</v>
      </c>
      <c r="AE493" s="216" t="s">
        <v>7</v>
      </c>
      <c r="AF493" s="214" t="s">
        <v>2127</v>
      </c>
      <c r="AG493" s="214" t="s">
        <v>250</v>
      </c>
      <c r="AH493" s="214">
        <v>2</v>
      </c>
      <c r="AI493" s="216" t="s">
        <v>250</v>
      </c>
      <c r="AJ493" s="216" t="s">
        <v>248</v>
      </c>
      <c r="AK493" s="214" t="s">
        <v>2020</v>
      </c>
      <c r="AL493" s="216" t="s">
        <v>156</v>
      </c>
      <c r="AM493" s="214" t="s">
        <v>2054</v>
      </c>
      <c r="AN493" s="214">
        <v>4</v>
      </c>
      <c r="AO493" s="214">
        <v>46280</v>
      </c>
      <c r="AP493" s="214">
        <v>0.57947916666666666</v>
      </c>
      <c r="AQ493" s="214">
        <v>46282</v>
      </c>
      <c r="AR493" s="214">
        <v>0.38958333333333334</v>
      </c>
      <c r="AS493" s="214" t="s">
        <v>511</v>
      </c>
      <c r="AT493" s="214"/>
      <c r="AU493" s="214" t="s">
        <v>1433</v>
      </c>
      <c r="AV493" s="214" t="s">
        <v>1596</v>
      </c>
      <c r="AW493" s="214">
        <v>1</v>
      </c>
      <c r="AX493" s="214">
        <v>1539</v>
      </c>
      <c r="AY493" s="216" t="s">
        <v>125</v>
      </c>
      <c r="AZ493" s="216" t="s">
        <v>122</v>
      </c>
      <c r="BA493" s="216" t="s">
        <v>232</v>
      </c>
      <c r="BB493" s="214" t="s">
        <v>2022</v>
      </c>
      <c r="BC493" s="214"/>
      <c r="BD493" s="214"/>
      <c r="BE493" s="214">
        <v>229.2</v>
      </c>
    </row>
    <row r="494" spans="1:57" x14ac:dyDescent="0.3">
      <c r="A494" s="211">
        <v>46260</v>
      </c>
      <c r="B494" s="216" t="s">
        <v>142</v>
      </c>
      <c r="C494" s="216" t="s">
        <v>349</v>
      </c>
      <c r="D494" s="216" t="s">
        <v>279</v>
      </c>
      <c r="E494" s="216" t="s">
        <v>192</v>
      </c>
      <c r="F494" s="216" t="s">
        <v>310</v>
      </c>
      <c r="G494" s="216" t="s">
        <v>1249</v>
      </c>
      <c r="H494" s="216" t="s">
        <v>1505</v>
      </c>
      <c r="I494" s="216" t="s">
        <v>406</v>
      </c>
      <c r="J494" s="214">
        <v>13</v>
      </c>
      <c r="K494" s="214">
        <v>13</v>
      </c>
      <c r="L494" s="216" t="s">
        <v>1250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6"/>
      <c r="S494" s="216" t="s">
        <v>401</v>
      </c>
      <c r="T494" s="216"/>
      <c r="U494" s="216"/>
      <c r="V494" s="216" t="s">
        <v>368</v>
      </c>
      <c r="W494" s="214">
        <v>2011</v>
      </c>
      <c r="X494" s="216" t="s">
        <v>357</v>
      </c>
      <c r="Y494" s="216" t="s">
        <v>262</v>
      </c>
      <c r="Z494" s="214" t="s">
        <v>1578</v>
      </c>
      <c r="AA494" s="214"/>
      <c r="AB494" s="216" t="s">
        <v>353</v>
      </c>
      <c r="AC494" s="214" t="s">
        <v>7</v>
      </c>
      <c r="AD494" s="216" t="s">
        <v>7</v>
      </c>
      <c r="AE494" s="216" t="s">
        <v>7</v>
      </c>
      <c r="AF494" s="214" t="s">
        <v>2128</v>
      </c>
      <c r="AG494" s="214" t="s">
        <v>249</v>
      </c>
      <c r="AH494" s="214">
        <v>2</v>
      </c>
      <c r="AI494" s="216" t="s">
        <v>250</v>
      </c>
      <c r="AJ494" s="216" t="s">
        <v>248</v>
      </c>
      <c r="AK494" s="214" t="s">
        <v>2020</v>
      </c>
      <c r="AL494" s="216" t="s">
        <v>156</v>
      </c>
      <c r="AM494" s="214" t="s">
        <v>2054</v>
      </c>
      <c r="AN494" s="214">
        <v>4</v>
      </c>
      <c r="AO494" s="214">
        <v>46274</v>
      </c>
      <c r="AP494" s="214">
        <v>0.61217592592592596</v>
      </c>
      <c r="AQ494" s="214">
        <v>46275</v>
      </c>
      <c r="AR494" s="214">
        <v>0.43888888888888888</v>
      </c>
      <c r="AS494" s="214" t="s">
        <v>201</v>
      </c>
      <c r="AT494" s="214" t="s">
        <v>514</v>
      </c>
      <c r="AU494" s="214" t="s">
        <v>1433</v>
      </c>
      <c r="AV494" s="214" t="s">
        <v>1596</v>
      </c>
      <c r="AW494" s="214">
        <v>1</v>
      </c>
      <c r="AX494" s="214">
        <v>13</v>
      </c>
      <c r="AY494" s="216" t="s">
        <v>125</v>
      </c>
      <c r="AZ494" s="216" t="s">
        <v>122</v>
      </c>
      <c r="BA494" s="216" t="s">
        <v>232</v>
      </c>
      <c r="BB494" s="214" t="s">
        <v>2022</v>
      </c>
      <c r="BC494" s="214"/>
      <c r="BD494" s="214"/>
      <c r="BE494" s="214">
        <v>1.3</v>
      </c>
    </row>
    <row r="495" spans="1:57" x14ac:dyDescent="0.3">
      <c r="A495" s="211">
        <v>46266</v>
      </c>
      <c r="B495" s="216" t="s">
        <v>142</v>
      </c>
      <c r="C495" s="216" t="s">
        <v>349</v>
      </c>
      <c r="D495" s="216" t="s">
        <v>45</v>
      </c>
      <c r="E495" s="216" t="s">
        <v>68</v>
      </c>
      <c r="F495" s="216" t="s">
        <v>310</v>
      </c>
      <c r="G495" s="216" t="s">
        <v>1312</v>
      </c>
      <c r="H495" s="216" t="s">
        <v>2032</v>
      </c>
      <c r="I495" s="216" t="s">
        <v>1259</v>
      </c>
      <c r="J495" s="214">
        <v>1</v>
      </c>
      <c r="K495" s="214">
        <v>1</v>
      </c>
      <c r="L495" s="216" t="s">
        <v>1284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6"/>
      <c r="S495" s="216" t="s">
        <v>401</v>
      </c>
      <c r="T495" s="216" t="s">
        <v>2073</v>
      </c>
      <c r="U495" s="216" t="s">
        <v>2129</v>
      </c>
      <c r="V495" s="216" t="s">
        <v>368</v>
      </c>
      <c r="W495" s="214">
        <v>2011</v>
      </c>
      <c r="X495" s="216" t="s">
        <v>357</v>
      </c>
      <c r="Y495" s="216" t="s">
        <v>262</v>
      </c>
      <c r="Z495" s="214" t="s">
        <v>1429</v>
      </c>
      <c r="AA495" s="214"/>
      <c r="AB495" s="216" t="s">
        <v>353</v>
      </c>
      <c r="AC495" s="214" t="s">
        <v>353</v>
      </c>
      <c r="AD495" s="216" t="s">
        <v>379</v>
      </c>
      <c r="AE495" s="216" t="s">
        <v>262</v>
      </c>
      <c r="AF495" s="214" t="s">
        <v>2130</v>
      </c>
      <c r="AG495" s="214" t="s">
        <v>249</v>
      </c>
      <c r="AH495" s="214">
        <v>1</v>
      </c>
      <c r="AI495" s="216" t="s">
        <v>250</v>
      </c>
      <c r="AJ495" s="216" t="s">
        <v>248</v>
      </c>
      <c r="AK495" s="214" t="s">
        <v>2020</v>
      </c>
      <c r="AL495" s="216" t="s">
        <v>156</v>
      </c>
      <c r="AM495" s="214" t="s">
        <v>2035</v>
      </c>
      <c r="AN495" s="214">
        <v>2</v>
      </c>
      <c r="AO495" s="214">
        <v>46153</v>
      </c>
      <c r="AP495" s="214">
        <v>0.36527777777777776</v>
      </c>
      <c r="AQ495" s="214">
        <v>46154</v>
      </c>
      <c r="AR495" s="214">
        <v>0.5</v>
      </c>
      <c r="AS495" s="214" t="s">
        <v>201</v>
      </c>
      <c r="AT495" s="214" t="s">
        <v>514</v>
      </c>
      <c r="AU495" s="214" t="s">
        <v>1433</v>
      </c>
      <c r="AV495" s="214" t="s">
        <v>1434</v>
      </c>
      <c r="AW495" s="214"/>
      <c r="AX495" s="214">
        <v>1</v>
      </c>
      <c r="AY495" s="216" t="s">
        <v>89</v>
      </c>
      <c r="AZ495" s="216" t="s">
        <v>67</v>
      </c>
      <c r="BA495" s="216" t="s">
        <v>217</v>
      </c>
      <c r="BB495" s="214" t="s">
        <v>2036</v>
      </c>
      <c r="BC495" s="214">
        <v>63.4</v>
      </c>
      <c r="BD495" s="214"/>
      <c r="BE495" s="214"/>
    </row>
    <row r="496" spans="1:57" x14ac:dyDescent="0.3">
      <c r="A496" s="211">
        <v>46266</v>
      </c>
      <c r="B496" s="216" t="s">
        <v>142</v>
      </c>
      <c r="C496" s="216" t="s">
        <v>349</v>
      </c>
      <c r="D496" s="216" t="s">
        <v>45</v>
      </c>
      <c r="E496" s="216" t="s">
        <v>68</v>
      </c>
      <c r="F496" s="216" t="s">
        <v>310</v>
      </c>
      <c r="G496" s="216" t="s">
        <v>1313</v>
      </c>
      <c r="H496" s="216" t="s">
        <v>2032</v>
      </c>
      <c r="I496" s="216" t="s">
        <v>1259</v>
      </c>
      <c r="J496" s="214">
        <v>1</v>
      </c>
      <c r="K496" s="214">
        <v>1</v>
      </c>
      <c r="L496" s="216" t="s">
        <v>1284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6"/>
      <c r="S496" s="216" t="s">
        <v>401</v>
      </c>
      <c r="T496" s="216" t="s">
        <v>2073</v>
      </c>
      <c r="U496" s="216" t="s">
        <v>2131</v>
      </c>
      <c r="V496" s="216" t="s">
        <v>368</v>
      </c>
      <c r="W496" s="214">
        <v>2011</v>
      </c>
      <c r="X496" s="216" t="s">
        <v>357</v>
      </c>
      <c r="Y496" s="216" t="s">
        <v>262</v>
      </c>
      <c r="Z496" s="214" t="s">
        <v>1429</v>
      </c>
      <c r="AA496" s="214"/>
      <c r="AB496" s="216" t="s">
        <v>353</v>
      </c>
      <c r="AC496" s="214" t="s">
        <v>353</v>
      </c>
      <c r="AD496" s="216" t="s">
        <v>379</v>
      </c>
      <c r="AE496" s="216" t="s">
        <v>262</v>
      </c>
      <c r="AF496" s="214" t="s">
        <v>2132</v>
      </c>
      <c r="AG496" s="214" t="s">
        <v>249</v>
      </c>
      <c r="AH496" s="214">
        <v>1</v>
      </c>
      <c r="AI496" s="216" t="s">
        <v>250</v>
      </c>
      <c r="AJ496" s="216" t="s">
        <v>248</v>
      </c>
      <c r="AK496" s="214" t="s">
        <v>2020</v>
      </c>
      <c r="AL496" s="216" t="s">
        <v>156</v>
      </c>
      <c r="AM496" s="214" t="s">
        <v>2035</v>
      </c>
      <c r="AN496" s="214">
        <v>2</v>
      </c>
      <c r="AO496" s="214">
        <v>46153</v>
      </c>
      <c r="AP496" s="214">
        <v>0.36527777777777776</v>
      </c>
      <c r="AQ496" s="214">
        <v>46154</v>
      </c>
      <c r="AR496" s="214">
        <v>0.5</v>
      </c>
      <c r="AS496" s="214" t="s">
        <v>201</v>
      </c>
      <c r="AT496" s="214" t="s">
        <v>514</v>
      </c>
      <c r="AU496" s="214" t="s">
        <v>1433</v>
      </c>
      <c r="AV496" s="214" t="s">
        <v>1434</v>
      </c>
      <c r="AW496" s="214"/>
      <c r="AX496" s="214">
        <v>1</v>
      </c>
      <c r="AY496" s="216" t="s">
        <v>89</v>
      </c>
      <c r="AZ496" s="216" t="s">
        <v>67</v>
      </c>
      <c r="BA496" s="216" t="s">
        <v>217</v>
      </c>
      <c r="BB496" s="214" t="s">
        <v>2036</v>
      </c>
      <c r="BC496" s="214">
        <v>63.4</v>
      </c>
      <c r="BD496" s="214"/>
      <c r="BE496" s="214"/>
    </row>
    <row r="497" spans="1:57" x14ac:dyDescent="0.3">
      <c r="A497" s="211">
        <v>46266</v>
      </c>
      <c r="B497" s="216" t="s">
        <v>142</v>
      </c>
      <c r="C497" s="216" t="s">
        <v>349</v>
      </c>
      <c r="D497" s="216" t="s">
        <v>45</v>
      </c>
      <c r="E497" s="216" t="s">
        <v>68</v>
      </c>
      <c r="F497" s="216" t="s">
        <v>310</v>
      </c>
      <c r="G497" s="216" t="s">
        <v>1314</v>
      </c>
      <c r="H497" s="216" t="s">
        <v>2032</v>
      </c>
      <c r="I497" s="216" t="s">
        <v>1259</v>
      </c>
      <c r="J497" s="214">
        <v>1</v>
      </c>
      <c r="K497" s="214">
        <v>1</v>
      </c>
      <c r="L497" s="216" t="s">
        <v>1284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6"/>
      <c r="S497" s="216" t="s">
        <v>401</v>
      </c>
      <c r="T497" s="216" t="s">
        <v>2073</v>
      </c>
      <c r="U497" s="216" t="s">
        <v>2133</v>
      </c>
      <c r="V497" s="216" t="s">
        <v>368</v>
      </c>
      <c r="W497" s="214">
        <v>2011</v>
      </c>
      <c r="X497" s="216" t="s">
        <v>357</v>
      </c>
      <c r="Y497" s="216" t="s">
        <v>262</v>
      </c>
      <c r="Z497" s="214" t="s">
        <v>1429</v>
      </c>
      <c r="AA497" s="214"/>
      <c r="AB497" s="216" t="s">
        <v>353</v>
      </c>
      <c r="AC497" s="214" t="s">
        <v>353</v>
      </c>
      <c r="AD497" s="216" t="s">
        <v>379</v>
      </c>
      <c r="AE497" s="216" t="s">
        <v>262</v>
      </c>
      <c r="AF497" s="214" t="s">
        <v>2134</v>
      </c>
      <c r="AG497" s="214" t="s">
        <v>249</v>
      </c>
      <c r="AH497" s="214">
        <v>1</v>
      </c>
      <c r="AI497" s="216" t="s">
        <v>250</v>
      </c>
      <c r="AJ497" s="216" t="s">
        <v>248</v>
      </c>
      <c r="AK497" s="214" t="s">
        <v>2020</v>
      </c>
      <c r="AL497" s="216" t="s">
        <v>156</v>
      </c>
      <c r="AM497" s="214" t="s">
        <v>2035</v>
      </c>
      <c r="AN497" s="214">
        <v>2</v>
      </c>
      <c r="AO497" s="214">
        <v>46153</v>
      </c>
      <c r="AP497" s="214">
        <v>0.36527777777777776</v>
      </c>
      <c r="AQ497" s="214">
        <v>46154</v>
      </c>
      <c r="AR497" s="214">
        <v>0.5</v>
      </c>
      <c r="AS497" s="214" t="s">
        <v>201</v>
      </c>
      <c r="AT497" s="214" t="s">
        <v>514</v>
      </c>
      <c r="AU497" s="214" t="s">
        <v>1433</v>
      </c>
      <c r="AV497" s="214" t="s">
        <v>1434</v>
      </c>
      <c r="AW497" s="214"/>
      <c r="AX497" s="214">
        <v>1</v>
      </c>
      <c r="AY497" s="216" t="s">
        <v>89</v>
      </c>
      <c r="AZ497" s="216" t="s">
        <v>67</v>
      </c>
      <c r="BA497" s="216" t="s">
        <v>217</v>
      </c>
      <c r="BB497" s="214" t="s">
        <v>2036</v>
      </c>
      <c r="BC497" s="214">
        <v>63.4</v>
      </c>
      <c r="BD497" s="214"/>
      <c r="BE497" s="214"/>
    </row>
    <row r="498" spans="1:57" x14ac:dyDescent="0.3">
      <c r="A498" s="211">
        <v>46260</v>
      </c>
      <c r="B498" s="216" t="s">
        <v>142</v>
      </c>
      <c r="C498" s="216" t="s">
        <v>349</v>
      </c>
      <c r="D498" s="216" t="s">
        <v>279</v>
      </c>
      <c r="E498" s="216" t="s">
        <v>192</v>
      </c>
      <c r="F498" s="216" t="s">
        <v>310</v>
      </c>
      <c r="G498" s="216" t="s">
        <v>1310</v>
      </c>
      <c r="H498" s="216" t="s">
        <v>2051</v>
      </c>
      <c r="I498" s="216" t="s">
        <v>410</v>
      </c>
      <c r="J498" s="214">
        <v>487</v>
      </c>
      <c r="K498" s="214">
        <v>487</v>
      </c>
      <c r="L498" s="216" t="s">
        <v>1311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6"/>
      <c r="S498" s="216" t="s">
        <v>401</v>
      </c>
      <c r="T498" s="216"/>
      <c r="U498" s="216"/>
      <c r="V498" s="216" t="s">
        <v>368</v>
      </c>
      <c r="W498" s="214">
        <v>2011</v>
      </c>
      <c r="X498" s="216" t="s">
        <v>357</v>
      </c>
      <c r="Y498" s="216" t="s">
        <v>262</v>
      </c>
      <c r="Z498" s="214" t="s">
        <v>1578</v>
      </c>
      <c r="AA498" s="214"/>
      <c r="AB498" s="216" t="s">
        <v>353</v>
      </c>
      <c r="AC498" s="214" t="s">
        <v>7</v>
      </c>
      <c r="AD498" s="216" t="s">
        <v>7</v>
      </c>
      <c r="AE498" s="216" t="s">
        <v>7</v>
      </c>
      <c r="AF498" s="214" t="s">
        <v>2135</v>
      </c>
      <c r="AG498" s="214" t="s">
        <v>249</v>
      </c>
      <c r="AH498" s="214">
        <v>2</v>
      </c>
      <c r="AI498" s="216" t="s">
        <v>250</v>
      </c>
      <c r="AJ498" s="216" t="s">
        <v>248</v>
      </c>
      <c r="AK498" s="214" t="s">
        <v>2020</v>
      </c>
      <c r="AL498" s="216" t="s">
        <v>156</v>
      </c>
      <c r="AM498" s="214" t="s">
        <v>2054</v>
      </c>
      <c r="AN498" s="214">
        <v>4</v>
      </c>
      <c r="AO498" s="214">
        <v>46282</v>
      </c>
      <c r="AP498" s="214">
        <v>0.60824074074074075</v>
      </c>
      <c r="AQ498" s="214">
        <v>46283</v>
      </c>
      <c r="AR498" s="214">
        <v>0.65</v>
      </c>
      <c r="AS498" s="214" t="s">
        <v>201</v>
      </c>
      <c r="AT498" s="214" t="s">
        <v>514</v>
      </c>
      <c r="AU498" s="214" t="s">
        <v>1433</v>
      </c>
      <c r="AV498" s="214" t="s">
        <v>1596</v>
      </c>
      <c r="AW498" s="214">
        <v>1</v>
      </c>
      <c r="AX498" s="214">
        <v>487</v>
      </c>
      <c r="AY498" s="216" t="s">
        <v>125</v>
      </c>
      <c r="AZ498" s="216" t="s">
        <v>122</v>
      </c>
      <c r="BA498" s="216" t="s">
        <v>232</v>
      </c>
      <c r="BB498" s="214" t="s">
        <v>2022</v>
      </c>
      <c r="BC498" s="214"/>
      <c r="BD498" s="214"/>
      <c r="BE498" s="214"/>
    </row>
    <row r="499" spans="1:57" x14ac:dyDescent="0.3">
      <c r="A499" s="211">
        <v>46260</v>
      </c>
      <c r="B499" s="216" t="s">
        <v>142</v>
      </c>
      <c r="C499" s="216" t="s">
        <v>349</v>
      </c>
      <c r="D499" s="216" t="s">
        <v>57</v>
      </c>
      <c r="E499" s="216" t="s">
        <v>117</v>
      </c>
      <c r="F499" s="216" t="s">
        <v>310</v>
      </c>
      <c r="G499" s="216" t="s">
        <v>1310</v>
      </c>
      <c r="H499" s="216" t="s">
        <v>2051</v>
      </c>
      <c r="I499" s="216" t="s">
        <v>410</v>
      </c>
      <c r="J499" s="214">
        <v>7</v>
      </c>
      <c r="K499" s="214">
        <v>7</v>
      </c>
      <c r="L499" s="216" t="s">
        <v>1311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6"/>
      <c r="S499" s="216" t="s">
        <v>401</v>
      </c>
      <c r="T499" s="216"/>
      <c r="U499" s="216"/>
      <c r="V499" s="216" t="s">
        <v>368</v>
      </c>
      <c r="W499" s="214">
        <v>2011</v>
      </c>
      <c r="X499" s="216" t="s">
        <v>357</v>
      </c>
      <c r="Y499" s="216" t="s">
        <v>262</v>
      </c>
      <c r="Z499" s="214" t="s">
        <v>1578</v>
      </c>
      <c r="AA499" s="214"/>
      <c r="AB499" s="216" t="s">
        <v>353</v>
      </c>
      <c r="AC499" s="214" t="s">
        <v>7</v>
      </c>
      <c r="AD499" s="216" t="s">
        <v>7</v>
      </c>
      <c r="AE499" s="216" t="s">
        <v>7</v>
      </c>
      <c r="AF499" s="214" t="s">
        <v>2136</v>
      </c>
      <c r="AG499" s="214" t="s">
        <v>249</v>
      </c>
      <c r="AH499" s="214">
        <v>2</v>
      </c>
      <c r="AI499" s="216" t="s">
        <v>250</v>
      </c>
      <c r="AJ499" s="216" t="s">
        <v>251</v>
      </c>
      <c r="AK499" s="214" t="s">
        <v>2020</v>
      </c>
      <c r="AL499" s="216" t="s">
        <v>156</v>
      </c>
      <c r="AM499" s="214" t="s">
        <v>2021</v>
      </c>
      <c r="AN499" s="214"/>
      <c r="AO499" s="214">
        <v>46282</v>
      </c>
      <c r="AP499" s="214">
        <v>0.60824074074074075</v>
      </c>
      <c r="AQ499" s="214">
        <v>46283</v>
      </c>
      <c r="AR499" s="214">
        <v>0.65</v>
      </c>
      <c r="AS499" s="214" t="s">
        <v>201</v>
      </c>
      <c r="AT499" s="214" t="s">
        <v>514</v>
      </c>
      <c r="AU499" s="214" t="s">
        <v>1433</v>
      </c>
      <c r="AV499" s="214" t="s">
        <v>1610</v>
      </c>
      <c r="AW499" s="214"/>
      <c r="AX499" s="214">
        <v>1</v>
      </c>
      <c r="AY499" s="216" t="s">
        <v>126</v>
      </c>
      <c r="AZ499" s="216" t="s">
        <v>127</v>
      </c>
      <c r="BA499" s="216" t="s">
        <v>233</v>
      </c>
      <c r="BB499" s="214" t="s">
        <v>2022</v>
      </c>
      <c r="BC499" s="214"/>
      <c r="BD499" s="214"/>
      <c r="BE499" s="214"/>
    </row>
    <row r="500" spans="1:57" x14ac:dyDescent="0.3">
      <c r="A500" s="211">
        <v>46260</v>
      </c>
      <c r="B500" s="216" t="s">
        <v>142</v>
      </c>
      <c r="C500" s="216" t="s">
        <v>349</v>
      </c>
      <c r="D500" s="216" t="s">
        <v>285</v>
      </c>
      <c r="E500" s="216" t="s">
        <v>95</v>
      </c>
      <c r="F500" s="216" t="s">
        <v>310</v>
      </c>
      <c r="G500" s="216" t="s">
        <v>1315</v>
      </c>
      <c r="H500" s="216" t="s">
        <v>1625</v>
      </c>
      <c r="I500" s="216" t="s">
        <v>410</v>
      </c>
      <c r="J500" s="214">
        <v>10</v>
      </c>
      <c r="K500" s="214">
        <v>10</v>
      </c>
      <c r="L500" s="216" t="s">
        <v>1316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6"/>
      <c r="S500" s="216" t="s">
        <v>401</v>
      </c>
      <c r="T500" s="216"/>
      <c r="U500" s="216"/>
      <c r="V500" s="216" t="s">
        <v>368</v>
      </c>
      <c r="W500" s="214">
        <v>2011</v>
      </c>
      <c r="X500" s="216" t="s">
        <v>357</v>
      </c>
      <c r="Y500" s="216" t="s">
        <v>262</v>
      </c>
      <c r="Z500" s="214" t="s">
        <v>1578</v>
      </c>
      <c r="AA500" s="214"/>
      <c r="AB500" s="216" t="s">
        <v>353</v>
      </c>
      <c r="AC500" s="214" t="s">
        <v>7</v>
      </c>
      <c r="AD500" s="216" t="s">
        <v>7</v>
      </c>
      <c r="AE500" s="216" t="s">
        <v>7</v>
      </c>
      <c r="AF500" s="214" t="s">
        <v>2348</v>
      </c>
      <c r="AG500" s="214" t="s">
        <v>249</v>
      </c>
      <c r="AH500" s="214">
        <v>1</v>
      </c>
      <c r="AI500" s="216" t="s">
        <v>250</v>
      </c>
      <c r="AJ500" s="216" t="s">
        <v>248</v>
      </c>
      <c r="AK500" s="214" t="s">
        <v>2020</v>
      </c>
      <c r="AL500" s="216" t="s">
        <v>156</v>
      </c>
      <c r="AM500" s="214" t="s">
        <v>2337</v>
      </c>
      <c r="AN500" s="214">
        <v>1</v>
      </c>
      <c r="AO500" s="214">
        <v>46274</v>
      </c>
      <c r="AP500" s="214">
        <v>0.37291666666666667</v>
      </c>
      <c r="AQ500" s="214">
        <v>46274</v>
      </c>
      <c r="AR500" s="214">
        <v>0.61527777777777781</v>
      </c>
      <c r="AS500" s="214" t="s">
        <v>201</v>
      </c>
      <c r="AT500" s="214" t="s">
        <v>514</v>
      </c>
      <c r="AU500" s="214" t="s">
        <v>1433</v>
      </c>
      <c r="AV500" s="214" t="s">
        <v>1593</v>
      </c>
      <c r="AW500" s="214"/>
      <c r="AX500" s="214">
        <v>10</v>
      </c>
      <c r="AY500" s="216" t="s">
        <v>103</v>
      </c>
      <c r="AZ500" s="216" t="s">
        <v>96</v>
      </c>
      <c r="BA500" s="216" t="s">
        <v>220</v>
      </c>
      <c r="BB500" s="214" t="s">
        <v>2022</v>
      </c>
      <c r="BC500" s="214"/>
      <c r="BD500" s="214"/>
      <c r="BE500" s="214">
        <v>2.1</v>
      </c>
    </row>
    <row r="501" spans="1:57" x14ac:dyDescent="0.3">
      <c r="A501" s="211">
        <v>46260</v>
      </c>
      <c r="B501" s="216" t="s">
        <v>142</v>
      </c>
      <c r="C501" s="216" t="s">
        <v>349</v>
      </c>
      <c r="D501" s="216" t="s">
        <v>279</v>
      </c>
      <c r="E501" s="216" t="s">
        <v>192</v>
      </c>
      <c r="F501" s="216" t="s">
        <v>310</v>
      </c>
      <c r="G501" s="216" t="s">
        <v>1317</v>
      </c>
      <c r="H501" s="216" t="s">
        <v>2051</v>
      </c>
      <c r="I501" s="216" t="s">
        <v>410</v>
      </c>
      <c r="J501" s="214">
        <v>829</v>
      </c>
      <c r="K501" s="214">
        <v>829</v>
      </c>
      <c r="L501" s="216" t="s">
        <v>1318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6"/>
      <c r="S501" s="216" t="s">
        <v>401</v>
      </c>
      <c r="T501" s="216"/>
      <c r="U501" s="216" t="s">
        <v>2137</v>
      </c>
      <c r="V501" s="216" t="s">
        <v>368</v>
      </c>
      <c r="W501" s="214">
        <v>2011</v>
      </c>
      <c r="X501" s="216" t="s">
        <v>357</v>
      </c>
      <c r="Y501" s="216" t="s">
        <v>262</v>
      </c>
      <c r="Z501" s="214" t="s">
        <v>1578</v>
      </c>
      <c r="AA501" s="214"/>
      <c r="AB501" s="216" t="s">
        <v>353</v>
      </c>
      <c r="AC501" s="214" t="s">
        <v>7</v>
      </c>
      <c r="AD501" s="216" t="s">
        <v>7</v>
      </c>
      <c r="AE501" s="216" t="s">
        <v>7</v>
      </c>
      <c r="AF501" s="214" t="s">
        <v>2138</v>
      </c>
      <c r="AG501" s="214" t="s">
        <v>249</v>
      </c>
      <c r="AH501" s="214">
        <v>2</v>
      </c>
      <c r="AI501" s="216" t="s">
        <v>250</v>
      </c>
      <c r="AJ501" s="216" t="s">
        <v>248</v>
      </c>
      <c r="AK501" s="214" t="s">
        <v>2020</v>
      </c>
      <c r="AL501" s="216" t="s">
        <v>156</v>
      </c>
      <c r="AM501" s="214" t="s">
        <v>2054</v>
      </c>
      <c r="AN501" s="214">
        <v>4</v>
      </c>
      <c r="AO501" s="214">
        <v>46289</v>
      </c>
      <c r="AP501" s="214">
        <v>0.48958333333333331</v>
      </c>
      <c r="AQ501" s="214">
        <v>46289</v>
      </c>
      <c r="AR501" s="214">
        <v>0.67777777777777781</v>
      </c>
      <c r="AS501" s="214" t="s">
        <v>201</v>
      </c>
      <c r="AT501" s="214" t="s">
        <v>514</v>
      </c>
      <c r="AU501" s="214" t="s">
        <v>1433</v>
      </c>
      <c r="AV501" s="214" t="s">
        <v>1596</v>
      </c>
      <c r="AW501" s="214">
        <v>1</v>
      </c>
      <c r="AX501" s="214">
        <v>829</v>
      </c>
      <c r="AY501" s="216" t="s">
        <v>125</v>
      </c>
      <c r="AZ501" s="216" t="s">
        <v>122</v>
      </c>
      <c r="BA501" s="216" t="s">
        <v>232</v>
      </c>
      <c r="BB501" s="214" t="s">
        <v>2022</v>
      </c>
      <c r="BC501" s="214"/>
      <c r="BD501" s="214"/>
      <c r="BE501" s="214"/>
    </row>
    <row r="502" spans="1:57" x14ac:dyDescent="0.3">
      <c r="A502" s="211">
        <v>46260</v>
      </c>
      <c r="B502" s="216" t="s">
        <v>142</v>
      </c>
      <c r="C502" s="216" t="s">
        <v>349</v>
      </c>
      <c r="D502" s="216" t="s">
        <v>279</v>
      </c>
      <c r="E502" s="216" t="s">
        <v>192</v>
      </c>
      <c r="F502" s="216" t="s">
        <v>310</v>
      </c>
      <c r="G502" s="216" t="s">
        <v>1315</v>
      </c>
      <c r="H502" s="216" t="s">
        <v>1625</v>
      </c>
      <c r="I502" s="216" t="s">
        <v>410</v>
      </c>
      <c r="J502" s="214">
        <v>740</v>
      </c>
      <c r="K502" s="214">
        <v>740</v>
      </c>
      <c r="L502" s="216" t="s">
        <v>1316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6"/>
      <c r="S502" s="216" t="s">
        <v>401</v>
      </c>
      <c r="T502" s="216"/>
      <c r="U502" s="216"/>
      <c r="V502" s="216" t="s">
        <v>368</v>
      </c>
      <c r="W502" s="214">
        <v>2011</v>
      </c>
      <c r="X502" s="216" t="s">
        <v>357</v>
      </c>
      <c r="Y502" s="216" t="s">
        <v>262</v>
      </c>
      <c r="Z502" s="214" t="s">
        <v>1578</v>
      </c>
      <c r="AA502" s="214"/>
      <c r="AB502" s="216" t="s">
        <v>353</v>
      </c>
      <c r="AC502" s="214" t="s">
        <v>7</v>
      </c>
      <c r="AD502" s="216" t="s">
        <v>7</v>
      </c>
      <c r="AE502" s="216" t="s">
        <v>7</v>
      </c>
      <c r="AF502" s="214" t="s">
        <v>2139</v>
      </c>
      <c r="AG502" s="214" t="s">
        <v>249</v>
      </c>
      <c r="AH502" s="214">
        <v>2</v>
      </c>
      <c r="AI502" s="216" t="s">
        <v>250</v>
      </c>
      <c r="AJ502" s="216" t="s">
        <v>248</v>
      </c>
      <c r="AK502" s="214" t="s">
        <v>2020</v>
      </c>
      <c r="AL502" s="216" t="s">
        <v>156</v>
      </c>
      <c r="AM502" s="214" t="s">
        <v>2054</v>
      </c>
      <c r="AN502" s="214">
        <v>4</v>
      </c>
      <c r="AO502" s="214">
        <v>46274</v>
      </c>
      <c r="AP502" s="214">
        <v>0.37291666666666667</v>
      </c>
      <c r="AQ502" s="214">
        <v>46274</v>
      </c>
      <c r="AR502" s="214">
        <v>0.61527777777777781</v>
      </c>
      <c r="AS502" s="214" t="s">
        <v>201</v>
      </c>
      <c r="AT502" s="214" t="s">
        <v>514</v>
      </c>
      <c r="AU502" s="214" t="s">
        <v>1433</v>
      </c>
      <c r="AV502" s="214" t="s">
        <v>1596</v>
      </c>
      <c r="AW502" s="214">
        <v>1</v>
      </c>
      <c r="AX502" s="214">
        <v>740</v>
      </c>
      <c r="AY502" s="216" t="s">
        <v>125</v>
      </c>
      <c r="AZ502" s="216" t="s">
        <v>122</v>
      </c>
      <c r="BA502" s="216" t="s">
        <v>232</v>
      </c>
      <c r="BB502" s="214" t="s">
        <v>2022</v>
      </c>
      <c r="BC502" s="214"/>
      <c r="BD502" s="214"/>
      <c r="BE502" s="214">
        <v>170.9</v>
      </c>
    </row>
    <row r="503" spans="1:57" x14ac:dyDescent="0.3">
      <c r="A503" s="211">
        <v>46260</v>
      </c>
      <c r="B503" s="216" t="s">
        <v>142</v>
      </c>
      <c r="C503" s="216" t="s">
        <v>349</v>
      </c>
      <c r="D503" s="216" t="s">
        <v>45</v>
      </c>
      <c r="E503" s="216" t="s">
        <v>73</v>
      </c>
      <c r="F503" s="216" t="s">
        <v>310</v>
      </c>
      <c r="G503" s="216" t="s">
        <v>1319</v>
      </c>
      <c r="H503" s="216" t="s">
        <v>2140</v>
      </c>
      <c r="I503" s="216" t="s">
        <v>426</v>
      </c>
      <c r="J503" s="214">
        <v>10</v>
      </c>
      <c r="K503" s="214">
        <v>10</v>
      </c>
      <c r="L503" s="216" t="s">
        <v>1320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6"/>
      <c r="S503" s="216" t="s">
        <v>400</v>
      </c>
      <c r="T503" s="216"/>
      <c r="U503" s="216" t="s">
        <v>2141</v>
      </c>
      <c r="V503" s="216" t="s">
        <v>400</v>
      </c>
      <c r="W503" s="214"/>
      <c r="X503" s="216" t="s">
        <v>381</v>
      </c>
      <c r="Y503" s="216" t="s">
        <v>295</v>
      </c>
      <c r="Z503" s="214" t="s">
        <v>1429</v>
      </c>
      <c r="AA503" s="214"/>
      <c r="AB503" s="216" t="s">
        <v>353</v>
      </c>
      <c r="AC503" s="214" t="s">
        <v>353</v>
      </c>
      <c r="AD503" s="216" t="s">
        <v>379</v>
      </c>
      <c r="AE503" s="216" t="s">
        <v>262</v>
      </c>
      <c r="AF503" s="214" t="s">
        <v>2142</v>
      </c>
      <c r="AG503" s="214" t="s">
        <v>249</v>
      </c>
      <c r="AH503" s="214">
        <v>1</v>
      </c>
      <c r="AI503" s="216" t="s">
        <v>250</v>
      </c>
      <c r="AJ503" s="216" t="s">
        <v>248</v>
      </c>
      <c r="AK503" s="214" t="s">
        <v>2076</v>
      </c>
      <c r="AL503" s="216" t="s">
        <v>204</v>
      </c>
      <c r="AM503" s="214" t="s">
        <v>2077</v>
      </c>
      <c r="AN503" s="214">
        <v>3</v>
      </c>
      <c r="AO503" s="214">
        <v>46268</v>
      </c>
      <c r="AP503" s="214">
        <v>0.67777777777777781</v>
      </c>
      <c r="AQ503" s="214">
        <v>46274</v>
      </c>
      <c r="AR503" s="214">
        <v>0.49652777777777779</v>
      </c>
      <c r="AS503" s="214"/>
      <c r="AT503" s="214"/>
      <c r="AU503" s="214" t="s">
        <v>1493</v>
      </c>
      <c r="AV503" s="214" t="s">
        <v>2143</v>
      </c>
      <c r="AW503" s="214"/>
      <c r="AX503" s="214">
        <v>1</v>
      </c>
      <c r="AY503" s="216" t="s">
        <v>89</v>
      </c>
      <c r="AZ503" s="216" t="s">
        <v>67</v>
      </c>
      <c r="BA503" s="216" t="s">
        <v>217</v>
      </c>
      <c r="BB503" s="214" t="s">
        <v>2078</v>
      </c>
      <c r="BC503" s="214"/>
      <c r="BD503" s="214"/>
      <c r="BE503" s="214">
        <v>1</v>
      </c>
    </row>
    <row r="504" spans="1:57" x14ac:dyDescent="0.3">
      <c r="A504" s="211">
        <v>46260</v>
      </c>
      <c r="B504" s="216" t="s">
        <v>142</v>
      </c>
      <c r="C504" s="216" t="s">
        <v>349</v>
      </c>
      <c r="D504" s="216" t="s">
        <v>45</v>
      </c>
      <c r="E504" s="216" t="s">
        <v>68</v>
      </c>
      <c r="F504" s="216" t="s">
        <v>310</v>
      </c>
      <c r="G504" s="216" t="s">
        <v>1321</v>
      </c>
      <c r="H504" s="216" t="s">
        <v>2144</v>
      </c>
      <c r="I504" s="216" t="s">
        <v>426</v>
      </c>
      <c r="J504" s="214">
        <v>3</v>
      </c>
      <c r="K504" s="214">
        <v>3</v>
      </c>
      <c r="L504" s="216" t="s">
        <v>1322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6"/>
      <c r="S504" s="216" t="s">
        <v>400</v>
      </c>
      <c r="T504" s="216"/>
      <c r="U504" s="216" t="s">
        <v>2145</v>
      </c>
      <c r="V504" s="216" t="s">
        <v>400</v>
      </c>
      <c r="W504" s="214"/>
      <c r="X504" s="216" t="s">
        <v>381</v>
      </c>
      <c r="Y504" s="216" t="s">
        <v>295</v>
      </c>
      <c r="Z504" s="214" t="s">
        <v>1429</v>
      </c>
      <c r="AA504" s="214"/>
      <c r="AB504" s="216" t="s">
        <v>353</v>
      </c>
      <c r="AC504" s="214" t="s">
        <v>353</v>
      </c>
      <c r="AD504" s="216" t="s">
        <v>379</v>
      </c>
      <c r="AE504" s="216" t="s">
        <v>262</v>
      </c>
      <c r="AF504" s="214" t="s">
        <v>2146</v>
      </c>
      <c r="AG504" s="214" t="s">
        <v>249</v>
      </c>
      <c r="AH504" s="214">
        <v>1</v>
      </c>
      <c r="AI504" s="216" t="s">
        <v>250</v>
      </c>
      <c r="AJ504" s="216" t="s">
        <v>248</v>
      </c>
      <c r="AK504" s="214" t="s">
        <v>2076</v>
      </c>
      <c r="AL504" s="216" t="s">
        <v>204</v>
      </c>
      <c r="AM504" s="214" t="s">
        <v>2077</v>
      </c>
      <c r="AN504" s="214">
        <v>3</v>
      </c>
      <c r="AO504" s="214">
        <v>46269</v>
      </c>
      <c r="AP504" s="214">
        <v>0.46319444444444446</v>
      </c>
      <c r="AQ504" s="214">
        <v>46274</v>
      </c>
      <c r="AR504" s="214">
        <v>0.49652777777777779</v>
      </c>
      <c r="AS504" s="214"/>
      <c r="AT504" s="214"/>
      <c r="AU504" s="214" t="s">
        <v>1493</v>
      </c>
      <c r="AV504" s="214" t="s">
        <v>1434</v>
      </c>
      <c r="AW504" s="214"/>
      <c r="AX504" s="214">
        <v>1</v>
      </c>
      <c r="AY504" s="216" t="s">
        <v>89</v>
      </c>
      <c r="AZ504" s="216" t="s">
        <v>67</v>
      </c>
      <c r="BA504" s="216" t="s">
        <v>217</v>
      </c>
      <c r="BB504" s="214" t="s">
        <v>2078</v>
      </c>
      <c r="BC504" s="214"/>
      <c r="BD504" s="214"/>
      <c r="BE504" s="214"/>
    </row>
    <row r="505" spans="1:57" x14ac:dyDescent="0.3">
      <c r="A505" s="211">
        <v>46260</v>
      </c>
      <c r="B505" s="216" t="s">
        <v>142</v>
      </c>
      <c r="C505" s="216" t="s">
        <v>349</v>
      </c>
      <c r="D505" s="216" t="s">
        <v>285</v>
      </c>
      <c r="E505" s="216" t="s">
        <v>95</v>
      </c>
      <c r="F505" s="216" t="s">
        <v>310</v>
      </c>
      <c r="G505" s="216" t="s">
        <v>1323</v>
      </c>
      <c r="H505" s="216" t="s">
        <v>2051</v>
      </c>
      <c r="I505" s="216" t="s">
        <v>410</v>
      </c>
      <c r="J505" s="214">
        <v>11</v>
      </c>
      <c r="K505" s="214">
        <v>11</v>
      </c>
      <c r="L505" s="216" t="s">
        <v>1324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6"/>
      <c r="S505" s="216" t="s">
        <v>401</v>
      </c>
      <c r="T505" s="216"/>
      <c r="U505" s="216" t="s">
        <v>2147</v>
      </c>
      <c r="V505" s="216" t="s">
        <v>368</v>
      </c>
      <c r="W505" s="214">
        <v>2011</v>
      </c>
      <c r="X505" s="216" t="s">
        <v>357</v>
      </c>
      <c r="Y505" s="216" t="s">
        <v>262</v>
      </c>
      <c r="Z505" s="214" t="s">
        <v>1578</v>
      </c>
      <c r="AA505" s="214"/>
      <c r="AB505" s="216" t="s">
        <v>353</v>
      </c>
      <c r="AC505" s="214" t="s">
        <v>7</v>
      </c>
      <c r="AD505" s="216" t="s">
        <v>7</v>
      </c>
      <c r="AE505" s="216" t="s">
        <v>7</v>
      </c>
      <c r="AF505" s="214" t="s">
        <v>2349</v>
      </c>
      <c r="AG505" s="214" t="s">
        <v>249</v>
      </c>
      <c r="AH505" s="214">
        <v>1</v>
      </c>
      <c r="AI505" s="216" t="s">
        <v>250</v>
      </c>
      <c r="AJ505" s="216" t="s">
        <v>248</v>
      </c>
      <c r="AK505" s="214" t="s">
        <v>2020</v>
      </c>
      <c r="AL505" s="216" t="s">
        <v>156</v>
      </c>
      <c r="AM505" s="214" t="s">
        <v>2337</v>
      </c>
      <c r="AN505" s="214">
        <v>1</v>
      </c>
      <c r="AO505" s="214">
        <v>46274</v>
      </c>
      <c r="AP505" s="214">
        <v>0.3527777777777778</v>
      </c>
      <c r="AQ505" s="214">
        <v>46274</v>
      </c>
      <c r="AR505" s="214">
        <v>0.52708333333333335</v>
      </c>
      <c r="AS505" s="214" t="s">
        <v>201</v>
      </c>
      <c r="AT505" s="214" t="s">
        <v>514</v>
      </c>
      <c r="AU505" s="214" t="s">
        <v>1433</v>
      </c>
      <c r="AV505" s="214" t="s">
        <v>1593</v>
      </c>
      <c r="AW505" s="214"/>
      <c r="AX505" s="214">
        <v>11</v>
      </c>
      <c r="AY505" s="216" t="s">
        <v>103</v>
      </c>
      <c r="AZ505" s="216" t="s">
        <v>96</v>
      </c>
      <c r="BA505" s="216" t="s">
        <v>220</v>
      </c>
      <c r="BB505" s="214" t="s">
        <v>2022</v>
      </c>
      <c r="BC505" s="214"/>
      <c r="BD505" s="214"/>
      <c r="BE505" s="214"/>
    </row>
    <row r="506" spans="1:57" x14ac:dyDescent="0.3">
      <c r="A506" s="211">
        <v>46260</v>
      </c>
      <c r="B506" s="216" t="s">
        <v>142</v>
      </c>
      <c r="C506" s="216" t="s">
        <v>349</v>
      </c>
      <c r="D506" s="216" t="s">
        <v>45</v>
      </c>
      <c r="E506" s="216" t="s">
        <v>68</v>
      </c>
      <c r="F506" s="216" t="s">
        <v>310</v>
      </c>
      <c r="G506" s="216" t="s">
        <v>1325</v>
      </c>
      <c r="H506" s="216" t="s">
        <v>2148</v>
      </c>
      <c r="I506" s="216" t="s">
        <v>407</v>
      </c>
      <c r="J506" s="214">
        <v>22</v>
      </c>
      <c r="K506" s="214">
        <v>22</v>
      </c>
      <c r="L506" s="216" t="s">
        <v>1326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6"/>
      <c r="S506" s="216" t="s">
        <v>401</v>
      </c>
      <c r="T506" s="216"/>
      <c r="U506" s="216" t="s">
        <v>2149</v>
      </c>
      <c r="V506" s="216" t="s">
        <v>368</v>
      </c>
      <c r="W506" s="214">
        <v>2011</v>
      </c>
      <c r="X506" s="216" t="s">
        <v>357</v>
      </c>
      <c r="Y506" s="216" t="s">
        <v>262</v>
      </c>
      <c r="Z506" s="214" t="s">
        <v>1429</v>
      </c>
      <c r="AA506" s="214"/>
      <c r="AB506" s="216" t="s">
        <v>353</v>
      </c>
      <c r="AC506" s="214" t="s">
        <v>353</v>
      </c>
      <c r="AD506" s="216" t="s">
        <v>379</v>
      </c>
      <c r="AE506" s="216" t="s">
        <v>262</v>
      </c>
      <c r="AF506" s="214" t="s">
        <v>2150</v>
      </c>
      <c r="AG506" s="214" t="s">
        <v>249</v>
      </c>
      <c r="AH506" s="214">
        <v>1</v>
      </c>
      <c r="AI506" s="216" t="s">
        <v>250</v>
      </c>
      <c r="AJ506" s="216" t="s">
        <v>248</v>
      </c>
      <c r="AK506" s="214" t="s">
        <v>2020</v>
      </c>
      <c r="AL506" s="216" t="s">
        <v>156</v>
      </c>
      <c r="AM506" s="214" t="s">
        <v>2035</v>
      </c>
      <c r="AN506" s="214">
        <v>2</v>
      </c>
      <c r="AO506" s="214">
        <v>46280</v>
      </c>
      <c r="AP506" s="214">
        <v>0.42499999999999999</v>
      </c>
      <c r="AQ506" s="214">
        <v>46286</v>
      </c>
      <c r="AR506" s="214">
        <v>0.54236111111111107</v>
      </c>
      <c r="AS506" s="214" t="s">
        <v>201</v>
      </c>
      <c r="AT506" s="214" t="s">
        <v>513</v>
      </c>
      <c r="AU506" s="214" t="s">
        <v>1433</v>
      </c>
      <c r="AV506" s="214" t="s">
        <v>1434</v>
      </c>
      <c r="AW506" s="214"/>
      <c r="AX506" s="214">
        <v>2.2000000000000002</v>
      </c>
      <c r="AY506" s="216" t="s">
        <v>89</v>
      </c>
      <c r="AZ506" s="216" t="s">
        <v>67</v>
      </c>
      <c r="BA506" s="216" t="s">
        <v>217</v>
      </c>
      <c r="BB506" s="214" t="s">
        <v>2036</v>
      </c>
      <c r="BC506" s="214">
        <v>63.4</v>
      </c>
      <c r="BD506" s="214">
        <v>0</v>
      </c>
      <c r="BE506" s="214">
        <v>1</v>
      </c>
    </row>
    <row r="507" spans="1:57" x14ac:dyDescent="0.3">
      <c r="A507" s="211">
        <v>46260</v>
      </c>
      <c r="B507" s="216" t="s">
        <v>142</v>
      </c>
      <c r="C507" s="216" t="s">
        <v>349</v>
      </c>
      <c r="D507" s="216" t="s">
        <v>45</v>
      </c>
      <c r="E507" s="216" t="s">
        <v>68</v>
      </c>
      <c r="F507" s="216" t="s">
        <v>310</v>
      </c>
      <c r="G507" s="216" t="s">
        <v>1327</v>
      </c>
      <c r="H507" s="216" t="s">
        <v>2148</v>
      </c>
      <c r="I507" s="216" t="s">
        <v>407</v>
      </c>
      <c r="J507" s="214">
        <v>14</v>
      </c>
      <c r="K507" s="214">
        <v>14</v>
      </c>
      <c r="L507" s="216" t="s">
        <v>1326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6"/>
      <c r="S507" s="216" t="s">
        <v>401</v>
      </c>
      <c r="T507" s="216"/>
      <c r="U507" s="216" t="s">
        <v>2151</v>
      </c>
      <c r="V507" s="216" t="s">
        <v>368</v>
      </c>
      <c r="W507" s="214">
        <v>2011</v>
      </c>
      <c r="X507" s="216" t="s">
        <v>357</v>
      </c>
      <c r="Y507" s="216" t="s">
        <v>262</v>
      </c>
      <c r="Z507" s="214" t="s">
        <v>1429</v>
      </c>
      <c r="AA507" s="214"/>
      <c r="AB507" s="216" t="s">
        <v>353</v>
      </c>
      <c r="AC507" s="214" t="s">
        <v>353</v>
      </c>
      <c r="AD507" s="216" t="s">
        <v>379</v>
      </c>
      <c r="AE507" s="216" t="s">
        <v>262</v>
      </c>
      <c r="AF507" s="214" t="s">
        <v>2152</v>
      </c>
      <c r="AG507" s="214" t="s">
        <v>249</v>
      </c>
      <c r="AH507" s="214">
        <v>1</v>
      </c>
      <c r="AI507" s="216" t="s">
        <v>250</v>
      </c>
      <c r="AJ507" s="216" t="s">
        <v>248</v>
      </c>
      <c r="AK507" s="214" t="s">
        <v>2020</v>
      </c>
      <c r="AL507" s="216" t="s">
        <v>156</v>
      </c>
      <c r="AM507" s="214" t="s">
        <v>2035</v>
      </c>
      <c r="AN507" s="214">
        <v>2</v>
      </c>
      <c r="AO507" s="214">
        <v>46280</v>
      </c>
      <c r="AP507" s="214">
        <v>0.42499999999999999</v>
      </c>
      <c r="AQ507" s="214">
        <v>46286</v>
      </c>
      <c r="AR507" s="214">
        <v>0.54236111111111107</v>
      </c>
      <c r="AS507" s="214" t="s">
        <v>201</v>
      </c>
      <c r="AT507" s="214" t="s">
        <v>513</v>
      </c>
      <c r="AU507" s="214" t="s">
        <v>1433</v>
      </c>
      <c r="AV507" s="214" t="s">
        <v>1434</v>
      </c>
      <c r="AW507" s="214"/>
      <c r="AX507" s="214">
        <v>1.4</v>
      </c>
      <c r="AY507" s="216" t="s">
        <v>89</v>
      </c>
      <c r="AZ507" s="216" t="s">
        <v>67</v>
      </c>
      <c r="BA507" s="216" t="s">
        <v>217</v>
      </c>
      <c r="BB507" s="214" t="s">
        <v>2036</v>
      </c>
      <c r="BC507" s="214">
        <v>63.4</v>
      </c>
      <c r="BD507" s="214"/>
      <c r="BE507" s="214"/>
    </row>
    <row r="508" spans="1:57" x14ac:dyDescent="0.3">
      <c r="A508" s="211">
        <v>46260</v>
      </c>
      <c r="B508" s="216" t="s">
        <v>142</v>
      </c>
      <c r="C508" s="216" t="s">
        <v>349</v>
      </c>
      <c r="D508" s="216" t="s">
        <v>57</v>
      </c>
      <c r="E508" s="216" t="s">
        <v>117</v>
      </c>
      <c r="F508" s="216" t="s">
        <v>310</v>
      </c>
      <c r="G508" s="216" t="s">
        <v>1323</v>
      </c>
      <c r="H508" s="216" t="s">
        <v>2051</v>
      </c>
      <c r="I508" s="216" t="s">
        <v>410</v>
      </c>
      <c r="J508" s="214">
        <v>11</v>
      </c>
      <c r="K508" s="214">
        <v>11</v>
      </c>
      <c r="L508" s="216" t="s">
        <v>1324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6"/>
      <c r="S508" s="216" t="s">
        <v>401</v>
      </c>
      <c r="T508" s="216"/>
      <c r="U508" s="216" t="s">
        <v>2147</v>
      </c>
      <c r="V508" s="216" t="s">
        <v>368</v>
      </c>
      <c r="W508" s="214">
        <v>2011</v>
      </c>
      <c r="X508" s="216" t="s">
        <v>357</v>
      </c>
      <c r="Y508" s="216" t="s">
        <v>262</v>
      </c>
      <c r="Z508" s="214" t="s">
        <v>1578</v>
      </c>
      <c r="AA508" s="214"/>
      <c r="AB508" s="216" t="s">
        <v>353</v>
      </c>
      <c r="AC508" s="214" t="s">
        <v>7</v>
      </c>
      <c r="AD508" s="216" t="s">
        <v>7</v>
      </c>
      <c r="AE508" s="216" t="s">
        <v>7</v>
      </c>
      <c r="AF508" s="214" t="s">
        <v>2153</v>
      </c>
      <c r="AG508" s="214" t="s">
        <v>249</v>
      </c>
      <c r="AH508" s="214">
        <v>2</v>
      </c>
      <c r="AI508" s="216" t="s">
        <v>250</v>
      </c>
      <c r="AJ508" s="216" t="s">
        <v>251</v>
      </c>
      <c r="AK508" s="214" t="s">
        <v>2020</v>
      </c>
      <c r="AL508" s="216" t="s">
        <v>156</v>
      </c>
      <c r="AM508" s="214" t="s">
        <v>2021</v>
      </c>
      <c r="AN508" s="214"/>
      <c r="AO508" s="214">
        <v>46274</v>
      </c>
      <c r="AP508" s="214">
        <v>0.3527777777777778</v>
      </c>
      <c r="AQ508" s="214">
        <v>46274</v>
      </c>
      <c r="AR508" s="214">
        <v>0.52708333333333335</v>
      </c>
      <c r="AS508" s="214" t="s">
        <v>201</v>
      </c>
      <c r="AT508" s="214" t="s">
        <v>514</v>
      </c>
      <c r="AU508" s="214" t="s">
        <v>1433</v>
      </c>
      <c r="AV508" s="214" t="s">
        <v>1610</v>
      </c>
      <c r="AW508" s="214"/>
      <c r="AX508" s="214">
        <v>1.1000000000000001</v>
      </c>
      <c r="AY508" s="216" t="s">
        <v>126</v>
      </c>
      <c r="AZ508" s="216" t="s">
        <v>127</v>
      </c>
      <c r="BA508" s="216" t="s">
        <v>233</v>
      </c>
      <c r="BB508" s="214" t="s">
        <v>2022</v>
      </c>
      <c r="BC508" s="214"/>
      <c r="BD508" s="214"/>
      <c r="BE508" s="214">
        <v>1</v>
      </c>
    </row>
    <row r="509" spans="1:57" x14ac:dyDescent="0.3">
      <c r="A509" s="211">
        <v>46260</v>
      </c>
      <c r="B509" s="216" t="s">
        <v>142</v>
      </c>
      <c r="C509" s="216" t="s">
        <v>349</v>
      </c>
      <c r="D509" s="216" t="s">
        <v>279</v>
      </c>
      <c r="E509" s="216" t="s">
        <v>192</v>
      </c>
      <c r="F509" s="216" t="s">
        <v>310</v>
      </c>
      <c r="G509" s="216" t="s">
        <v>1323</v>
      </c>
      <c r="H509" s="216" t="s">
        <v>2051</v>
      </c>
      <c r="I509" s="216" t="s">
        <v>410</v>
      </c>
      <c r="J509" s="214">
        <v>969</v>
      </c>
      <c r="K509" s="214">
        <v>969</v>
      </c>
      <c r="L509" s="216" t="s">
        <v>1324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6"/>
      <c r="S509" s="216" t="s">
        <v>401</v>
      </c>
      <c r="T509" s="216"/>
      <c r="U509" s="216" t="s">
        <v>2147</v>
      </c>
      <c r="V509" s="216" t="s">
        <v>368</v>
      </c>
      <c r="W509" s="214">
        <v>2011</v>
      </c>
      <c r="X509" s="216" t="s">
        <v>357</v>
      </c>
      <c r="Y509" s="216" t="s">
        <v>262</v>
      </c>
      <c r="Z509" s="214" t="s">
        <v>1578</v>
      </c>
      <c r="AA509" s="214"/>
      <c r="AB509" s="216" t="s">
        <v>353</v>
      </c>
      <c r="AC509" s="214" t="s">
        <v>7</v>
      </c>
      <c r="AD509" s="216" t="s">
        <v>7</v>
      </c>
      <c r="AE509" s="216" t="s">
        <v>7</v>
      </c>
      <c r="AF509" s="214" t="s">
        <v>2154</v>
      </c>
      <c r="AG509" s="214" t="s">
        <v>249</v>
      </c>
      <c r="AH509" s="214">
        <v>2</v>
      </c>
      <c r="AI509" s="216" t="s">
        <v>250</v>
      </c>
      <c r="AJ509" s="216" t="s">
        <v>248</v>
      </c>
      <c r="AK509" s="214" t="s">
        <v>2020</v>
      </c>
      <c r="AL509" s="216" t="s">
        <v>156</v>
      </c>
      <c r="AM509" s="214" t="s">
        <v>2054</v>
      </c>
      <c r="AN509" s="214">
        <v>4</v>
      </c>
      <c r="AO509" s="214">
        <v>46274</v>
      </c>
      <c r="AP509" s="214">
        <v>0.3527777777777778</v>
      </c>
      <c r="AQ509" s="214">
        <v>46274</v>
      </c>
      <c r="AR509" s="214">
        <v>0.52708333333333335</v>
      </c>
      <c r="AS509" s="214" t="s">
        <v>201</v>
      </c>
      <c r="AT509" s="214" t="s">
        <v>514</v>
      </c>
      <c r="AU509" s="214" t="s">
        <v>1433</v>
      </c>
      <c r="AV509" s="214" t="s">
        <v>1596</v>
      </c>
      <c r="AW509" s="214">
        <v>1</v>
      </c>
      <c r="AX509" s="214">
        <v>969</v>
      </c>
      <c r="AY509" s="216" t="s">
        <v>125</v>
      </c>
      <c r="AZ509" s="216" t="s">
        <v>122</v>
      </c>
      <c r="BA509" s="216" t="s">
        <v>232</v>
      </c>
      <c r="BB509" s="214" t="s">
        <v>2022</v>
      </c>
      <c r="BC509" s="214"/>
      <c r="BD509" s="214"/>
      <c r="BE509" s="214"/>
    </row>
    <row r="510" spans="1:57" x14ac:dyDescent="0.3">
      <c r="A510" s="211">
        <v>46260</v>
      </c>
      <c r="B510" s="216" t="s">
        <v>142</v>
      </c>
      <c r="C510" s="216" t="s">
        <v>349</v>
      </c>
      <c r="D510" s="216" t="s">
        <v>45</v>
      </c>
      <c r="E510" s="216" t="s">
        <v>68</v>
      </c>
      <c r="F510" s="216" t="s">
        <v>310</v>
      </c>
      <c r="G510" s="216" t="s">
        <v>1328</v>
      </c>
      <c r="H510" s="216" t="s">
        <v>2155</v>
      </c>
      <c r="I510" s="216" t="s">
        <v>1329</v>
      </c>
      <c r="J510" s="214">
        <v>8</v>
      </c>
      <c r="K510" s="214">
        <v>8</v>
      </c>
      <c r="L510" s="216" t="s">
        <v>1330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6"/>
      <c r="S510" s="216" t="s">
        <v>400</v>
      </c>
      <c r="T510" s="216"/>
      <c r="U510" s="216" t="s">
        <v>2156</v>
      </c>
      <c r="V510" s="216" t="s">
        <v>400</v>
      </c>
      <c r="W510" s="214"/>
      <c r="X510" s="216" t="s">
        <v>381</v>
      </c>
      <c r="Y510" s="216" t="s">
        <v>295</v>
      </c>
      <c r="Z510" s="214" t="s">
        <v>1429</v>
      </c>
      <c r="AA510" s="214"/>
      <c r="AB510" s="216" t="s">
        <v>353</v>
      </c>
      <c r="AC510" s="214" t="s">
        <v>353</v>
      </c>
      <c r="AD510" s="216" t="s">
        <v>379</v>
      </c>
      <c r="AE510" s="216" t="s">
        <v>262</v>
      </c>
      <c r="AF510" s="214" t="s">
        <v>2157</v>
      </c>
      <c r="AG510" s="214" t="s">
        <v>249</v>
      </c>
      <c r="AH510" s="214">
        <v>1</v>
      </c>
      <c r="AI510" s="216" t="s">
        <v>250</v>
      </c>
      <c r="AJ510" s="216" t="s">
        <v>248</v>
      </c>
      <c r="AK510" s="214" t="s">
        <v>2076</v>
      </c>
      <c r="AL510" s="216" t="s">
        <v>204</v>
      </c>
      <c r="AM510" s="214" t="s">
        <v>2077</v>
      </c>
      <c r="AN510" s="214">
        <v>3</v>
      </c>
      <c r="AO510" s="214">
        <v>46268</v>
      </c>
      <c r="AP510" s="214">
        <v>0.69166666666666665</v>
      </c>
      <c r="AQ510" s="214">
        <v>46274</v>
      </c>
      <c r="AR510" s="214">
        <v>0.49652777777777779</v>
      </c>
      <c r="AS510" s="214"/>
      <c r="AT510" s="214"/>
      <c r="AU510" s="214" t="s">
        <v>1493</v>
      </c>
      <c r="AV510" s="214" t="s">
        <v>1434</v>
      </c>
      <c r="AW510" s="214"/>
      <c r="AX510" s="214">
        <v>1</v>
      </c>
      <c r="AY510" s="216" t="s">
        <v>89</v>
      </c>
      <c r="AZ510" s="216" t="s">
        <v>67</v>
      </c>
      <c r="BA510" s="216" t="s">
        <v>217</v>
      </c>
      <c r="BB510" s="214" t="s">
        <v>2078</v>
      </c>
      <c r="BC510" s="214"/>
      <c r="BD510" s="214"/>
      <c r="BE510" s="214"/>
    </row>
    <row r="511" spans="1:57" x14ac:dyDescent="0.3">
      <c r="A511" s="211">
        <v>46260</v>
      </c>
      <c r="B511" s="216" t="s">
        <v>142</v>
      </c>
      <c r="C511" s="216" t="s">
        <v>349</v>
      </c>
      <c r="D511" s="216" t="s">
        <v>285</v>
      </c>
      <c r="E511" s="216" t="s">
        <v>95</v>
      </c>
      <c r="F511" s="216" t="s">
        <v>310</v>
      </c>
      <c r="G511" s="216" t="s">
        <v>1331</v>
      </c>
      <c r="H511" s="216" t="s">
        <v>1625</v>
      </c>
      <c r="I511" s="216" t="s">
        <v>410</v>
      </c>
      <c r="J511" s="214">
        <v>5</v>
      </c>
      <c r="K511" s="214">
        <v>5</v>
      </c>
      <c r="L511" s="216" t="s">
        <v>1332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6"/>
      <c r="S511" s="216" t="s">
        <v>400</v>
      </c>
      <c r="T511" s="216"/>
      <c r="U511" s="216" t="s">
        <v>2158</v>
      </c>
      <c r="V511" s="216" t="s">
        <v>400</v>
      </c>
      <c r="W511" s="214"/>
      <c r="X511" s="216" t="s">
        <v>381</v>
      </c>
      <c r="Y511" s="216" t="s">
        <v>295</v>
      </c>
      <c r="Z511" s="214" t="s">
        <v>1578</v>
      </c>
      <c r="AA511" s="214"/>
      <c r="AB511" s="216" t="s">
        <v>353</v>
      </c>
      <c r="AC511" s="214" t="s">
        <v>7</v>
      </c>
      <c r="AD511" s="216" t="s">
        <v>7</v>
      </c>
      <c r="AE511" s="216" t="s">
        <v>7</v>
      </c>
      <c r="AF511" s="214" t="s">
        <v>2350</v>
      </c>
      <c r="AG511" s="214" t="s">
        <v>249</v>
      </c>
      <c r="AH511" s="214">
        <v>1</v>
      </c>
      <c r="AI511" s="216" t="s">
        <v>250</v>
      </c>
      <c r="AJ511" s="216" t="s">
        <v>248</v>
      </c>
      <c r="AK511" s="214" t="s">
        <v>2076</v>
      </c>
      <c r="AL511" s="216" t="s">
        <v>204</v>
      </c>
      <c r="AM511" s="214" t="s">
        <v>2351</v>
      </c>
      <c r="AN511" s="214">
        <v>1</v>
      </c>
      <c r="AO511" s="214">
        <v>46267</v>
      </c>
      <c r="AP511" s="214">
        <v>0.37688657407407405</v>
      </c>
      <c r="AQ511" s="214">
        <v>46267</v>
      </c>
      <c r="AR511" s="214">
        <v>0.5</v>
      </c>
      <c r="AS511" s="214" t="s">
        <v>201</v>
      </c>
      <c r="AT511" s="214" t="s">
        <v>514</v>
      </c>
      <c r="AU511" s="214" t="s">
        <v>1433</v>
      </c>
      <c r="AV511" s="214" t="s">
        <v>1593</v>
      </c>
      <c r="AW511" s="214"/>
      <c r="AX511" s="214">
        <v>5</v>
      </c>
      <c r="AY511" s="216" t="s">
        <v>103</v>
      </c>
      <c r="AZ511" s="216" t="s">
        <v>96</v>
      </c>
      <c r="BA511" s="216" t="s">
        <v>220</v>
      </c>
      <c r="BB511" s="214" t="s">
        <v>2159</v>
      </c>
      <c r="BC511" s="214"/>
      <c r="BD511" s="214"/>
      <c r="BE511" s="214">
        <v>1</v>
      </c>
    </row>
    <row r="512" spans="1:57" x14ac:dyDescent="0.3">
      <c r="A512" s="211">
        <v>46260</v>
      </c>
      <c r="B512" s="216" t="s">
        <v>142</v>
      </c>
      <c r="C512" s="216" t="s">
        <v>349</v>
      </c>
      <c r="D512" s="216" t="s">
        <v>279</v>
      </c>
      <c r="E512" s="216" t="s">
        <v>192</v>
      </c>
      <c r="F512" s="216" t="s">
        <v>310</v>
      </c>
      <c r="G512" s="216" t="s">
        <v>1331</v>
      </c>
      <c r="H512" s="216" t="s">
        <v>1625</v>
      </c>
      <c r="I512" s="216" t="s">
        <v>410</v>
      </c>
      <c r="J512" s="214">
        <v>393</v>
      </c>
      <c r="K512" s="214">
        <v>393</v>
      </c>
      <c r="L512" s="216" t="s">
        <v>1332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6"/>
      <c r="S512" s="216" t="s">
        <v>400</v>
      </c>
      <c r="T512" s="216"/>
      <c r="U512" s="216" t="s">
        <v>2158</v>
      </c>
      <c r="V512" s="216" t="s">
        <v>400</v>
      </c>
      <c r="W512" s="214"/>
      <c r="X512" s="216" t="s">
        <v>381</v>
      </c>
      <c r="Y512" s="216" t="s">
        <v>295</v>
      </c>
      <c r="Z512" s="214" t="s">
        <v>1578</v>
      </c>
      <c r="AA512" s="214"/>
      <c r="AB512" s="216" t="s">
        <v>353</v>
      </c>
      <c r="AC512" s="214" t="s">
        <v>7</v>
      </c>
      <c r="AD512" s="216" t="s">
        <v>7</v>
      </c>
      <c r="AE512" s="216" t="s">
        <v>7</v>
      </c>
      <c r="AF512" s="214" t="s">
        <v>2160</v>
      </c>
      <c r="AG512" s="214" t="s">
        <v>249</v>
      </c>
      <c r="AH512" s="214">
        <v>2</v>
      </c>
      <c r="AI512" s="216" t="s">
        <v>250</v>
      </c>
      <c r="AJ512" s="216" t="s">
        <v>248</v>
      </c>
      <c r="AK512" s="214" t="s">
        <v>2076</v>
      </c>
      <c r="AL512" s="216" t="s">
        <v>204</v>
      </c>
      <c r="AM512" s="214" t="s">
        <v>2161</v>
      </c>
      <c r="AN512" s="214">
        <v>4</v>
      </c>
      <c r="AO512" s="214">
        <v>46267</v>
      </c>
      <c r="AP512" s="214">
        <v>0.37688657407407405</v>
      </c>
      <c r="AQ512" s="214">
        <v>46267</v>
      </c>
      <c r="AR512" s="214">
        <v>0.5</v>
      </c>
      <c r="AS512" s="214"/>
      <c r="AT512" s="214"/>
      <c r="AU512" s="214" t="s">
        <v>1493</v>
      </c>
      <c r="AV512" s="214" t="s">
        <v>1596</v>
      </c>
      <c r="AW512" s="214">
        <v>1</v>
      </c>
      <c r="AX512" s="214">
        <v>393</v>
      </c>
      <c r="AY512" s="216" t="s">
        <v>125</v>
      </c>
      <c r="AZ512" s="216" t="s">
        <v>122</v>
      </c>
      <c r="BA512" s="216" t="s">
        <v>232</v>
      </c>
      <c r="BB512" s="214" t="s">
        <v>2159</v>
      </c>
      <c r="BC512" s="214"/>
      <c r="BD512" s="214"/>
      <c r="BE512" s="214">
        <v>39.299999999999997</v>
      </c>
    </row>
    <row r="513" spans="1:57" x14ac:dyDescent="0.3">
      <c r="A513" s="211">
        <v>46260</v>
      </c>
      <c r="B513" s="216" t="s">
        <v>142</v>
      </c>
      <c r="C513" s="216" t="s">
        <v>349</v>
      </c>
      <c r="D513" s="216" t="s">
        <v>285</v>
      </c>
      <c r="E513" s="216" t="s">
        <v>95</v>
      </c>
      <c r="F513" s="216" t="s">
        <v>310</v>
      </c>
      <c r="G513" s="216" t="s">
        <v>1333</v>
      </c>
      <c r="H513" s="216" t="s">
        <v>2051</v>
      </c>
      <c r="I513" s="216" t="s">
        <v>410</v>
      </c>
      <c r="J513" s="214">
        <v>8</v>
      </c>
      <c r="K513" s="214">
        <v>8</v>
      </c>
      <c r="L513" s="216" t="s">
        <v>1334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6"/>
      <c r="S513" s="216" t="s">
        <v>401</v>
      </c>
      <c r="T513" s="216"/>
      <c r="U513" s="216" t="s">
        <v>2162</v>
      </c>
      <c r="V513" s="216" t="s">
        <v>368</v>
      </c>
      <c r="W513" s="214">
        <v>2011</v>
      </c>
      <c r="X513" s="216" t="s">
        <v>357</v>
      </c>
      <c r="Y513" s="216" t="s">
        <v>262</v>
      </c>
      <c r="Z513" s="214" t="s">
        <v>1578</v>
      </c>
      <c r="AA513" s="214"/>
      <c r="AB513" s="216" t="s">
        <v>353</v>
      </c>
      <c r="AC513" s="214" t="s">
        <v>7</v>
      </c>
      <c r="AD513" s="216" t="s">
        <v>7</v>
      </c>
      <c r="AE513" s="216" t="s">
        <v>7</v>
      </c>
      <c r="AF513" s="214" t="s">
        <v>2352</v>
      </c>
      <c r="AG513" s="214" t="s">
        <v>249</v>
      </c>
      <c r="AH513" s="214">
        <v>1</v>
      </c>
      <c r="AI513" s="216" t="s">
        <v>250</v>
      </c>
      <c r="AJ513" s="216" t="s">
        <v>248</v>
      </c>
      <c r="AK513" s="214" t="s">
        <v>2020</v>
      </c>
      <c r="AL513" s="216" t="s">
        <v>156</v>
      </c>
      <c r="AM513" s="214" t="s">
        <v>2337</v>
      </c>
      <c r="AN513" s="214">
        <v>1</v>
      </c>
      <c r="AO513" s="214">
        <v>46265</v>
      </c>
      <c r="AP513" s="214">
        <v>0.64774305555555556</v>
      </c>
      <c r="AQ513" s="214">
        <v>46266</v>
      </c>
      <c r="AR513" s="214">
        <v>0.58263888888888893</v>
      </c>
      <c r="AS513" s="214" t="s">
        <v>201</v>
      </c>
      <c r="AT513" s="214" t="s">
        <v>514</v>
      </c>
      <c r="AU513" s="214" t="s">
        <v>1433</v>
      </c>
      <c r="AV513" s="214" t="s">
        <v>1593</v>
      </c>
      <c r="AW513" s="214"/>
      <c r="AX513" s="214">
        <v>8</v>
      </c>
      <c r="AY513" s="216" t="s">
        <v>103</v>
      </c>
      <c r="AZ513" s="216" t="s">
        <v>96</v>
      </c>
      <c r="BA513" s="216" t="s">
        <v>220</v>
      </c>
      <c r="BB513" s="214" t="s">
        <v>2022</v>
      </c>
      <c r="BC513" s="214"/>
      <c r="BD513" s="214"/>
      <c r="BE513" s="214">
        <v>2.6</v>
      </c>
    </row>
    <row r="514" spans="1:57" x14ac:dyDescent="0.3">
      <c r="A514" s="211">
        <v>46260</v>
      </c>
      <c r="B514" s="216" t="s">
        <v>142</v>
      </c>
      <c r="C514" s="216" t="s">
        <v>349</v>
      </c>
      <c r="D514" s="216" t="s">
        <v>57</v>
      </c>
      <c r="E514" s="216" t="s">
        <v>117</v>
      </c>
      <c r="F514" s="216" t="s">
        <v>310</v>
      </c>
      <c r="G514" s="216" t="s">
        <v>1333</v>
      </c>
      <c r="H514" s="216" t="s">
        <v>2051</v>
      </c>
      <c r="I514" s="216" t="s">
        <v>410</v>
      </c>
      <c r="J514" s="214">
        <v>8</v>
      </c>
      <c r="K514" s="214">
        <v>8</v>
      </c>
      <c r="L514" s="216" t="s">
        <v>1334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6"/>
      <c r="S514" s="216" t="s">
        <v>401</v>
      </c>
      <c r="T514" s="216"/>
      <c r="U514" s="216" t="s">
        <v>2162</v>
      </c>
      <c r="V514" s="216" t="s">
        <v>368</v>
      </c>
      <c r="W514" s="214">
        <v>2011</v>
      </c>
      <c r="X514" s="216" t="s">
        <v>357</v>
      </c>
      <c r="Y514" s="216" t="s">
        <v>262</v>
      </c>
      <c r="Z514" s="214" t="s">
        <v>1578</v>
      </c>
      <c r="AA514" s="214"/>
      <c r="AB514" s="216" t="s">
        <v>353</v>
      </c>
      <c r="AC514" s="214" t="s">
        <v>7</v>
      </c>
      <c r="AD514" s="216" t="s">
        <v>7</v>
      </c>
      <c r="AE514" s="216" t="s">
        <v>7</v>
      </c>
      <c r="AF514" s="214" t="s">
        <v>2163</v>
      </c>
      <c r="AG514" s="214" t="s">
        <v>249</v>
      </c>
      <c r="AH514" s="214">
        <v>2</v>
      </c>
      <c r="AI514" s="216" t="s">
        <v>250</v>
      </c>
      <c r="AJ514" s="216" t="s">
        <v>251</v>
      </c>
      <c r="AK514" s="214" t="s">
        <v>2020</v>
      </c>
      <c r="AL514" s="216" t="s">
        <v>156</v>
      </c>
      <c r="AM514" s="214" t="s">
        <v>2021</v>
      </c>
      <c r="AN514" s="214"/>
      <c r="AO514" s="214">
        <v>46265</v>
      </c>
      <c r="AP514" s="214">
        <v>0.64774305555555556</v>
      </c>
      <c r="AQ514" s="214">
        <v>46266</v>
      </c>
      <c r="AR514" s="214">
        <v>0.58263888888888893</v>
      </c>
      <c r="AS514" s="214" t="s">
        <v>201</v>
      </c>
      <c r="AT514" s="214" t="s">
        <v>514</v>
      </c>
      <c r="AU514" s="214" t="s">
        <v>1433</v>
      </c>
      <c r="AV514" s="214" t="s">
        <v>1610</v>
      </c>
      <c r="AW514" s="214"/>
      <c r="AX514" s="214">
        <v>1</v>
      </c>
      <c r="AY514" s="216" t="s">
        <v>126</v>
      </c>
      <c r="AZ514" s="216" t="s">
        <v>127</v>
      </c>
      <c r="BA514" s="216" t="s">
        <v>233</v>
      </c>
      <c r="BB514" s="214" t="s">
        <v>2022</v>
      </c>
      <c r="BC514" s="214"/>
      <c r="BD514" s="214"/>
      <c r="BE514" s="214">
        <v>1</v>
      </c>
    </row>
    <row r="515" spans="1:57" x14ac:dyDescent="0.3">
      <c r="A515" s="211">
        <v>46260</v>
      </c>
      <c r="B515" s="216" t="s">
        <v>142</v>
      </c>
      <c r="C515" s="216" t="s">
        <v>349</v>
      </c>
      <c r="D515" s="216" t="s">
        <v>279</v>
      </c>
      <c r="E515" s="216" t="s">
        <v>192</v>
      </c>
      <c r="F515" s="216" t="s">
        <v>310</v>
      </c>
      <c r="G515" s="216" t="s">
        <v>1333</v>
      </c>
      <c r="H515" s="216" t="s">
        <v>2051</v>
      </c>
      <c r="I515" s="216" t="s">
        <v>410</v>
      </c>
      <c r="J515" s="214">
        <v>675</v>
      </c>
      <c r="K515" s="214">
        <v>675</v>
      </c>
      <c r="L515" s="216" t="s">
        <v>1334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6"/>
      <c r="S515" s="216" t="s">
        <v>401</v>
      </c>
      <c r="T515" s="216"/>
      <c r="U515" s="216" t="s">
        <v>2162</v>
      </c>
      <c r="V515" s="216" t="s">
        <v>368</v>
      </c>
      <c r="W515" s="214">
        <v>2011</v>
      </c>
      <c r="X515" s="216" t="s">
        <v>357</v>
      </c>
      <c r="Y515" s="216" t="s">
        <v>262</v>
      </c>
      <c r="Z515" s="214" t="s">
        <v>1578</v>
      </c>
      <c r="AA515" s="214"/>
      <c r="AB515" s="216" t="s">
        <v>353</v>
      </c>
      <c r="AC515" s="214" t="s">
        <v>7</v>
      </c>
      <c r="AD515" s="216" t="s">
        <v>7</v>
      </c>
      <c r="AE515" s="216" t="s">
        <v>7</v>
      </c>
      <c r="AF515" s="214" t="s">
        <v>2164</v>
      </c>
      <c r="AG515" s="214" t="s">
        <v>249</v>
      </c>
      <c r="AH515" s="214">
        <v>2</v>
      </c>
      <c r="AI515" s="216" t="s">
        <v>250</v>
      </c>
      <c r="AJ515" s="216" t="s">
        <v>248</v>
      </c>
      <c r="AK515" s="214" t="s">
        <v>2020</v>
      </c>
      <c r="AL515" s="216" t="s">
        <v>156</v>
      </c>
      <c r="AM515" s="214" t="s">
        <v>2054</v>
      </c>
      <c r="AN515" s="214">
        <v>4</v>
      </c>
      <c r="AO515" s="214">
        <v>46265</v>
      </c>
      <c r="AP515" s="214">
        <v>0.64774305555555556</v>
      </c>
      <c r="AQ515" s="214">
        <v>46266</v>
      </c>
      <c r="AR515" s="214">
        <v>0.58263888888888893</v>
      </c>
      <c r="AS515" s="214" t="s">
        <v>201</v>
      </c>
      <c r="AT515" s="214" t="s">
        <v>514</v>
      </c>
      <c r="AU515" s="214" t="s">
        <v>1433</v>
      </c>
      <c r="AV515" s="214" t="s">
        <v>1596</v>
      </c>
      <c r="AW515" s="214">
        <v>1</v>
      </c>
      <c r="AX515" s="214">
        <v>675</v>
      </c>
      <c r="AY515" s="216" t="s">
        <v>125</v>
      </c>
      <c r="AZ515" s="216" t="s">
        <v>122</v>
      </c>
      <c r="BA515" s="216" t="s">
        <v>232</v>
      </c>
      <c r="BB515" s="214" t="s">
        <v>2022</v>
      </c>
      <c r="BC515" s="214"/>
      <c r="BD515" s="214"/>
      <c r="BE515" s="214">
        <v>154.1</v>
      </c>
    </row>
    <row r="516" spans="1:57" x14ac:dyDescent="0.3">
      <c r="A516" s="211">
        <v>46260</v>
      </c>
      <c r="B516" s="216" t="s">
        <v>142</v>
      </c>
      <c r="C516" s="216" t="s">
        <v>349</v>
      </c>
      <c r="D516" s="216" t="s">
        <v>51</v>
      </c>
      <c r="E516" s="216" t="s">
        <v>258</v>
      </c>
      <c r="F516" s="216" t="s">
        <v>310</v>
      </c>
      <c r="G516" s="216" t="s">
        <v>1335</v>
      </c>
      <c r="H516" s="216" t="s">
        <v>2148</v>
      </c>
      <c r="I516" s="216" t="s">
        <v>407</v>
      </c>
      <c r="J516" s="214">
        <v>320</v>
      </c>
      <c r="K516" s="214">
        <v>320</v>
      </c>
      <c r="L516" s="216" t="s">
        <v>1336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6"/>
      <c r="S516" s="216" t="s">
        <v>401</v>
      </c>
      <c r="T516" s="216" t="s">
        <v>1584</v>
      </c>
      <c r="U516" s="216"/>
      <c r="V516" s="216" t="s">
        <v>368</v>
      </c>
      <c r="W516" s="214">
        <v>2011</v>
      </c>
      <c r="X516" s="216" t="s">
        <v>357</v>
      </c>
      <c r="Y516" s="216" t="s">
        <v>262</v>
      </c>
      <c r="Z516" s="214" t="s">
        <v>1578</v>
      </c>
      <c r="AA516" s="214"/>
      <c r="AB516" s="216" t="s">
        <v>353</v>
      </c>
      <c r="AC516" s="214" t="s">
        <v>7</v>
      </c>
      <c r="AD516" s="216" t="s">
        <v>7</v>
      </c>
      <c r="AE516" s="216" t="s">
        <v>7</v>
      </c>
      <c r="AF516" s="214" t="s">
        <v>2165</v>
      </c>
      <c r="AG516" s="214" t="s">
        <v>249</v>
      </c>
      <c r="AH516" s="214">
        <v>1</v>
      </c>
      <c r="AI516" s="216" t="s">
        <v>250</v>
      </c>
      <c r="AJ516" s="216" t="s">
        <v>248</v>
      </c>
      <c r="AK516" s="214" t="s">
        <v>2020</v>
      </c>
      <c r="AL516" s="216" t="s">
        <v>156</v>
      </c>
      <c r="AM516" s="214" t="s">
        <v>2031</v>
      </c>
      <c r="AN516" s="214">
        <v>2</v>
      </c>
      <c r="AO516" s="214">
        <v>46248</v>
      </c>
      <c r="AP516" s="214">
        <v>0.51249999999999996</v>
      </c>
      <c r="AQ516" s="214">
        <v>46276</v>
      </c>
      <c r="AR516" s="214">
        <v>0.53263888888888888</v>
      </c>
      <c r="AS516" s="214" t="s">
        <v>201</v>
      </c>
      <c r="AT516" s="214" t="s">
        <v>513</v>
      </c>
      <c r="AU516" s="214" t="s">
        <v>1433</v>
      </c>
      <c r="AV516" s="214" t="s">
        <v>1581</v>
      </c>
      <c r="AW516" s="214"/>
      <c r="AX516" s="214"/>
      <c r="AY516" s="216" t="s">
        <v>7</v>
      </c>
      <c r="AZ516" s="216" t="s">
        <v>238</v>
      </c>
      <c r="BA516" s="216" t="s">
        <v>7</v>
      </c>
      <c r="BB516" s="214" t="s">
        <v>2022</v>
      </c>
      <c r="BC516" s="214"/>
      <c r="BD516" s="214"/>
      <c r="BE516" s="214">
        <v>0</v>
      </c>
    </row>
    <row r="517" spans="1:57" x14ac:dyDescent="0.3">
      <c r="A517" s="211">
        <v>46260</v>
      </c>
      <c r="B517" s="216" t="s">
        <v>142</v>
      </c>
      <c r="C517" s="216" t="s">
        <v>349</v>
      </c>
      <c r="D517" s="216" t="s">
        <v>51</v>
      </c>
      <c r="E517" s="216" t="s">
        <v>258</v>
      </c>
      <c r="F517" s="216" t="s">
        <v>310</v>
      </c>
      <c r="G517" s="216" t="s">
        <v>1337</v>
      </c>
      <c r="H517" s="216" t="s">
        <v>2166</v>
      </c>
      <c r="I517" s="216" t="s">
        <v>1338</v>
      </c>
      <c r="J517" s="214">
        <v>10</v>
      </c>
      <c r="K517" s="214">
        <v>10</v>
      </c>
      <c r="L517" s="216" t="s">
        <v>1339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6"/>
      <c r="S517" s="216" t="s">
        <v>401</v>
      </c>
      <c r="T517" s="216"/>
      <c r="U517" s="216"/>
      <c r="V517" s="216" t="s">
        <v>368</v>
      </c>
      <c r="W517" s="214">
        <v>2011</v>
      </c>
      <c r="X517" s="216" t="s">
        <v>357</v>
      </c>
      <c r="Y517" s="216" t="s">
        <v>262</v>
      </c>
      <c r="Z517" s="214" t="s">
        <v>1578</v>
      </c>
      <c r="AA517" s="214"/>
      <c r="AB517" s="216" t="s">
        <v>353</v>
      </c>
      <c r="AC517" s="214" t="s">
        <v>7</v>
      </c>
      <c r="AD517" s="216" t="s">
        <v>7</v>
      </c>
      <c r="AE517" s="216" t="s">
        <v>7</v>
      </c>
      <c r="AF517" s="214" t="s">
        <v>2167</v>
      </c>
      <c r="AG517" s="214" t="s">
        <v>249</v>
      </c>
      <c r="AH517" s="214">
        <v>1</v>
      </c>
      <c r="AI517" s="216" t="s">
        <v>250</v>
      </c>
      <c r="AJ517" s="216" t="s">
        <v>248</v>
      </c>
      <c r="AK517" s="214" t="s">
        <v>2020</v>
      </c>
      <c r="AL517" s="216" t="s">
        <v>156</v>
      </c>
      <c r="AM517" s="214" t="s">
        <v>2031</v>
      </c>
      <c r="AN517" s="214">
        <v>2</v>
      </c>
      <c r="AO517" s="214">
        <v>46269</v>
      </c>
      <c r="AP517" s="214">
        <v>0.49965277777777778</v>
      </c>
      <c r="AQ517" s="214">
        <v>46276</v>
      </c>
      <c r="AR517" s="214">
        <v>0.54791666666666672</v>
      </c>
      <c r="AS517" s="214"/>
      <c r="AT517" s="214"/>
      <c r="AU517" s="214" t="s">
        <v>1493</v>
      </c>
      <c r="AV517" s="214" t="s">
        <v>1581</v>
      </c>
      <c r="AW517" s="214"/>
      <c r="AX517" s="214"/>
      <c r="AY517" s="216" t="s">
        <v>7</v>
      </c>
      <c r="AZ517" s="216" t="s">
        <v>238</v>
      </c>
      <c r="BA517" s="216" t="s">
        <v>7</v>
      </c>
      <c r="BB517" s="214" t="s">
        <v>2022</v>
      </c>
      <c r="BC517" s="214"/>
      <c r="BD517" s="214"/>
      <c r="BE517" s="214"/>
    </row>
    <row r="518" spans="1:57" x14ac:dyDescent="0.3">
      <c r="A518" s="211">
        <v>46260</v>
      </c>
      <c r="B518" s="216" t="s">
        <v>142</v>
      </c>
      <c r="C518" s="216" t="s">
        <v>349</v>
      </c>
      <c r="D518" s="216" t="s">
        <v>51</v>
      </c>
      <c r="E518" s="216" t="s">
        <v>258</v>
      </c>
      <c r="F518" s="216" t="s">
        <v>310</v>
      </c>
      <c r="G518" s="216" t="s">
        <v>1340</v>
      </c>
      <c r="H518" s="216" t="s">
        <v>2168</v>
      </c>
      <c r="I518" s="216" t="s">
        <v>1341</v>
      </c>
      <c r="J518" s="214">
        <v>150</v>
      </c>
      <c r="K518" s="214">
        <v>150</v>
      </c>
      <c r="L518" s="216" t="s">
        <v>1342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6"/>
      <c r="S518" s="216" t="s">
        <v>1344</v>
      </c>
      <c r="T518" s="216" t="s">
        <v>1584</v>
      </c>
      <c r="U518" s="216"/>
      <c r="V518" s="216" t="s">
        <v>1343</v>
      </c>
      <c r="W518" s="214">
        <v>300</v>
      </c>
      <c r="X518" s="216" t="s">
        <v>357</v>
      </c>
      <c r="Y518" s="216" t="s">
        <v>262</v>
      </c>
      <c r="Z518" s="214" t="s">
        <v>1578</v>
      </c>
      <c r="AA518" s="214"/>
      <c r="AB518" s="216" t="s">
        <v>353</v>
      </c>
      <c r="AC518" s="214" t="s">
        <v>7</v>
      </c>
      <c r="AD518" s="216" t="s">
        <v>7</v>
      </c>
      <c r="AE518" s="216" t="s">
        <v>7</v>
      </c>
      <c r="AF518" s="214" t="s">
        <v>2169</v>
      </c>
      <c r="AG518" s="214" t="s">
        <v>249</v>
      </c>
      <c r="AH518" s="214">
        <v>1</v>
      </c>
      <c r="AI518" s="216" t="s">
        <v>250</v>
      </c>
      <c r="AJ518" s="216" t="s">
        <v>248</v>
      </c>
      <c r="AK518" s="214" t="s">
        <v>2020</v>
      </c>
      <c r="AL518" s="216" t="s">
        <v>156</v>
      </c>
      <c r="AM518" s="214" t="s">
        <v>2031</v>
      </c>
      <c r="AN518" s="214">
        <v>2</v>
      </c>
      <c r="AO518" s="214">
        <v>46279</v>
      </c>
      <c r="AP518" s="214">
        <v>0.38750000000000001</v>
      </c>
      <c r="AQ518" s="214">
        <v>46286</v>
      </c>
      <c r="AR518" s="214">
        <v>0.47569444444444442</v>
      </c>
      <c r="AS518" s="214" t="s">
        <v>201</v>
      </c>
      <c r="AT518" s="214" t="s">
        <v>513</v>
      </c>
      <c r="AU518" s="214" t="s">
        <v>1433</v>
      </c>
      <c r="AV518" s="214" t="s">
        <v>1581</v>
      </c>
      <c r="AW518" s="214"/>
      <c r="AX518" s="214"/>
      <c r="AY518" s="216" t="s">
        <v>7</v>
      </c>
      <c r="AZ518" s="216" t="s">
        <v>238</v>
      </c>
      <c r="BA518" s="216" t="s">
        <v>7</v>
      </c>
      <c r="BB518" s="214" t="s">
        <v>2170</v>
      </c>
      <c r="BC518" s="214"/>
      <c r="BD518" s="214"/>
      <c r="BE518" s="214">
        <v>0</v>
      </c>
    </row>
    <row r="519" spans="1:57" x14ac:dyDescent="0.3">
      <c r="A519" s="211">
        <v>46260</v>
      </c>
      <c r="B519" s="216" t="s">
        <v>142</v>
      </c>
      <c r="C519" s="216" t="s">
        <v>349</v>
      </c>
      <c r="D519" s="216" t="s">
        <v>57</v>
      </c>
      <c r="E519" s="216" t="s">
        <v>117</v>
      </c>
      <c r="F519" s="216" t="s">
        <v>310</v>
      </c>
      <c r="G519" s="216" t="s">
        <v>1331</v>
      </c>
      <c r="H519" s="216" t="s">
        <v>1625</v>
      </c>
      <c r="I519" s="216" t="s">
        <v>410</v>
      </c>
      <c r="J519" s="214">
        <v>5</v>
      </c>
      <c r="K519" s="214">
        <v>5</v>
      </c>
      <c r="L519" s="216" t="s">
        <v>1332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6"/>
      <c r="S519" s="216" t="s">
        <v>400</v>
      </c>
      <c r="T519" s="216"/>
      <c r="U519" s="216" t="s">
        <v>2158</v>
      </c>
      <c r="V519" s="216" t="s">
        <v>400</v>
      </c>
      <c r="W519" s="214"/>
      <c r="X519" s="216" t="s">
        <v>381</v>
      </c>
      <c r="Y519" s="216" t="s">
        <v>295</v>
      </c>
      <c r="Z519" s="214" t="s">
        <v>1578</v>
      </c>
      <c r="AA519" s="214"/>
      <c r="AB519" s="216" t="s">
        <v>353</v>
      </c>
      <c r="AC519" s="214" t="s">
        <v>7</v>
      </c>
      <c r="AD519" s="216" t="s">
        <v>7</v>
      </c>
      <c r="AE519" s="216" t="s">
        <v>7</v>
      </c>
      <c r="AF519" s="214" t="s">
        <v>2171</v>
      </c>
      <c r="AG519" s="214" t="s">
        <v>249</v>
      </c>
      <c r="AH519" s="214">
        <v>2</v>
      </c>
      <c r="AI519" s="216" t="s">
        <v>250</v>
      </c>
      <c r="AJ519" s="216" t="s">
        <v>251</v>
      </c>
      <c r="AK519" s="214" t="s">
        <v>2076</v>
      </c>
      <c r="AL519" s="216" t="s">
        <v>204</v>
      </c>
      <c r="AM519" s="214" t="s">
        <v>2172</v>
      </c>
      <c r="AN519" s="214"/>
      <c r="AO519" s="214">
        <v>46267</v>
      </c>
      <c r="AP519" s="214">
        <v>0.37688657407407405</v>
      </c>
      <c r="AQ519" s="214">
        <v>46267</v>
      </c>
      <c r="AR519" s="214">
        <v>0.5</v>
      </c>
      <c r="AS519" s="214" t="s">
        <v>201</v>
      </c>
      <c r="AT519" s="214" t="s">
        <v>514</v>
      </c>
      <c r="AU519" s="214" t="s">
        <v>1433</v>
      </c>
      <c r="AV519" s="214" t="s">
        <v>1610</v>
      </c>
      <c r="AW519" s="214"/>
      <c r="AX519" s="214">
        <v>1</v>
      </c>
      <c r="AY519" s="216" t="s">
        <v>126</v>
      </c>
      <c r="AZ519" s="216" t="s">
        <v>127</v>
      </c>
      <c r="BA519" s="216" t="s">
        <v>233</v>
      </c>
      <c r="BB519" s="214" t="s">
        <v>2159</v>
      </c>
      <c r="BC519" s="214"/>
      <c r="BD519" s="214"/>
      <c r="BE519" s="214">
        <v>1</v>
      </c>
    </row>
    <row r="520" spans="1:57" x14ac:dyDescent="0.3">
      <c r="A520" s="211">
        <v>46260</v>
      </c>
      <c r="B520" s="216" t="s">
        <v>142</v>
      </c>
      <c r="C520" s="216" t="s">
        <v>349</v>
      </c>
      <c r="D520" s="216" t="s">
        <v>45</v>
      </c>
      <c r="E520" s="216" t="s">
        <v>68</v>
      </c>
      <c r="F520" s="216" t="s">
        <v>310</v>
      </c>
      <c r="G520" s="216" t="s">
        <v>1345</v>
      </c>
      <c r="H520" s="216" t="s">
        <v>2140</v>
      </c>
      <c r="I520" s="216" t="s">
        <v>426</v>
      </c>
      <c r="J520" s="214">
        <v>13</v>
      </c>
      <c r="K520" s="214">
        <v>13</v>
      </c>
      <c r="L520" s="216" t="s">
        <v>1346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6"/>
      <c r="S520" s="216" t="s">
        <v>400</v>
      </c>
      <c r="T520" s="216"/>
      <c r="U520" s="216" t="s">
        <v>2173</v>
      </c>
      <c r="V520" s="216" t="s">
        <v>400</v>
      </c>
      <c r="W520" s="214"/>
      <c r="X520" s="216" t="s">
        <v>381</v>
      </c>
      <c r="Y520" s="216" t="s">
        <v>295</v>
      </c>
      <c r="Z520" s="214" t="s">
        <v>1429</v>
      </c>
      <c r="AA520" s="214"/>
      <c r="AB520" s="216" t="s">
        <v>353</v>
      </c>
      <c r="AC520" s="214" t="s">
        <v>353</v>
      </c>
      <c r="AD520" s="216" t="s">
        <v>379</v>
      </c>
      <c r="AE520" s="216" t="s">
        <v>262</v>
      </c>
      <c r="AF520" s="214" t="s">
        <v>2174</v>
      </c>
      <c r="AG520" s="214" t="s">
        <v>249</v>
      </c>
      <c r="AH520" s="214">
        <v>1</v>
      </c>
      <c r="AI520" s="216" t="s">
        <v>250</v>
      </c>
      <c r="AJ520" s="216" t="s">
        <v>248</v>
      </c>
      <c r="AK520" s="214" t="s">
        <v>2076</v>
      </c>
      <c r="AL520" s="216" t="s">
        <v>204</v>
      </c>
      <c r="AM520" s="214" t="s">
        <v>2077</v>
      </c>
      <c r="AN520" s="214">
        <v>3</v>
      </c>
      <c r="AO520" s="214">
        <v>46268</v>
      </c>
      <c r="AP520" s="214">
        <v>0.6875</v>
      </c>
      <c r="AQ520" s="214">
        <v>46274</v>
      </c>
      <c r="AR520" s="214">
        <v>0.49652777777777779</v>
      </c>
      <c r="AS520" s="214"/>
      <c r="AT520" s="214"/>
      <c r="AU520" s="214" t="s">
        <v>1493</v>
      </c>
      <c r="AV520" s="214" t="s">
        <v>1434</v>
      </c>
      <c r="AW520" s="214"/>
      <c r="AX520" s="214">
        <v>1.3</v>
      </c>
      <c r="AY520" s="216" t="s">
        <v>89</v>
      </c>
      <c r="AZ520" s="216" t="s">
        <v>67</v>
      </c>
      <c r="BA520" s="216" t="s">
        <v>217</v>
      </c>
      <c r="BB520" s="214" t="s">
        <v>2078</v>
      </c>
      <c r="BC520" s="214"/>
      <c r="BD520" s="214"/>
      <c r="BE520" s="214"/>
    </row>
    <row r="521" spans="1:57" x14ac:dyDescent="0.3">
      <c r="A521" s="211">
        <v>46260</v>
      </c>
      <c r="B521" s="216" t="s">
        <v>142</v>
      </c>
      <c r="C521" s="216" t="s">
        <v>349</v>
      </c>
      <c r="D521" s="216" t="s">
        <v>45</v>
      </c>
      <c r="E521" s="216" t="s">
        <v>73</v>
      </c>
      <c r="F521" s="216" t="s">
        <v>310</v>
      </c>
      <c r="G521" s="216" t="s">
        <v>1347</v>
      </c>
      <c r="H521" s="216" t="s">
        <v>2140</v>
      </c>
      <c r="I521" s="216" t="s">
        <v>426</v>
      </c>
      <c r="J521" s="214">
        <v>10</v>
      </c>
      <c r="K521" s="214">
        <v>10</v>
      </c>
      <c r="L521" s="216" t="s">
        <v>1348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6"/>
      <c r="S521" s="216" t="s">
        <v>400</v>
      </c>
      <c r="T521" s="216"/>
      <c r="U521" s="216" t="s">
        <v>2175</v>
      </c>
      <c r="V521" s="216" t="s">
        <v>400</v>
      </c>
      <c r="W521" s="214"/>
      <c r="X521" s="216" t="s">
        <v>381</v>
      </c>
      <c r="Y521" s="216" t="s">
        <v>295</v>
      </c>
      <c r="Z521" s="214" t="s">
        <v>1429</v>
      </c>
      <c r="AA521" s="214"/>
      <c r="AB521" s="216" t="s">
        <v>353</v>
      </c>
      <c r="AC521" s="214" t="s">
        <v>353</v>
      </c>
      <c r="AD521" s="216" t="s">
        <v>379</v>
      </c>
      <c r="AE521" s="216" t="s">
        <v>262</v>
      </c>
      <c r="AF521" s="214" t="s">
        <v>2176</v>
      </c>
      <c r="AG521" s="214" t="s">
        <v>249</v>
      </c>
      <c r="AH521" s="214">
        <v>1</v>
      </c>
      <c r="AI521" s="216" t="s">
        <v>250</v>
      </c>
      <c r="AJ521" s="216" t="s">
        <v>248</v>
      </c>
      <c r="AK521" s="214" t="s">
        <v>2076</v>
      </c>
      <c r="AL521" s="216" t="s">
        <v>204</v>
      </c>
      <c r="AM521" s="214" t="s">
        <v>2077</v>
      </c>
      <c r="AN521" s="214">
        <v>3</v>
      </c>
      <c r="AO521" s="214">
        <v>46268</v>
      </c>
      <c r="AP521" s="214">
        <v>0.68194444444444446</v>
      </c>
      <c r="AQ521" s="214">
        <v>46274</v>
      </c>
      <c r="AR521" s="214">
        <v>0.49652777777777779</v>
      </c>
      <c r="AS521" s="214"/>
      <c r="AT521" s="214"/>
      <c r="AU521" s="214" t="s">
        <v>1493</v>
      </c>
      <c r="AV521" s="214" t="s">
        <v>2143</v>
      </c>
      <c r="AW521" s="214"/>
      <c r="AX521" s="214">
        <v>1</v>
      </c>
      <c r="AY521" s="216" t="s">
        <v>89</v>
      </c>
      <c r="AZ521" s="216" t="s">
        <v>67</v>
      </c>
      <c r="BA521" s="216" t="s">
        <v>217</v>
      </c>
      <c r="BB521" s="214" t="s">
        <v>2078</v>
      </c>
      <c r="BC521" s="214"/>
      <c r="BD521" s="214"/>
      <c r="BE521" s="214"/>
    </row>
    <row r="522" spans="1:57" x14ac:dyDescent="0.3">
      <c r="A522" s="211">
        <v>46260</v>
      </c>
      <c r="B522" s="216" t="s">
        <v>142</v>
      </c>
      <c r="C522" s="216" t="s">
        <v>349</v>
      </c>
      <c r="D522" s="216" t="s">
        <v>285</v>
      </c>
      <c r="E522" s="216" t="s">
        <v>95</v>
      </c>
      <c r="F522" s="216" t="s">
        <v>310</v>
      </c>
      <c r="G522" s="216" t="s">
        <v>2353</v>
      </c>
      <c r="H522" s="216" t="s">
        <v>2051</v>
      </c>
      <c r="I522" s="216" t="s">
        <v>410</v>
      </c>
      <c r="J522" s="214">
        <v>1</v>
      </c>
      <c r="K522" s="214">
        <v>1</v>
      </c>
      <c r="L522" s="216" t="s">
        <v>2354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6"/>
      <c r="S522" s="216" t="s">
        <v>401</v>
      </c>
      <c r="T522" s="216"/>
      <c r="U522" s="216" t="s">
        <v>2355</v>
      </c>
      <c r="V522" s="216" t="s">
        <v>368</v>
      </c>
      <c r="W522" s="214">
        <v>2011</v>
      </c>
      <c r="X522" s="216" t="s">
        <v>357</v>
      </c>
      <c r="Y522" s="216" t="s">
        <v>262</v>
      </c>
      <c r="Z522" s="214" t="s">
        <v>1578</v>
      </c>
      <c r="AA522" s="214"/>
      <c r="AB522" s="216" t="s">
        <v>353</v>
      </c>
      <c r="AC522" s="214" t="s">
        <v>7</v>
      </c>
      <c r="AD522" s="216" t="s">
        <v>7</v>
      </c>
      <c r="AE522" s="216" t="s">
        <v>7</v>
      </c>
      <c r="AF522" s="214" t="s">
        <v>2356</v>
      </c>
      <c r="AG522" s="214" t="s">
        <v>249</v>
      </c>
      <c r="AH522" s="214">
        <v>1</v>
      </c>
      <c r="AI522" s="216" t="s">
        <v>250</v>
      </c>
      <c r="AJ522" s="216" t="s">
        <v>248</v>
      </c>
      <c r="AK522" s="214" t="s">
        <v>2020</v>
      </c>
      <c r="AL522" s="216" t="s">
        <v>156</v>
      </c>
      <c r="AM522" s="214" t="s">
        <v>2337</v>
      </c>
      <c r="AN522" s="214">
        <v>1</v>
      </c>
      <c r="AO522" s="214">
        <v>46282</v>
      </c>
      <c r="AP522" s="214">
        <v>0.52596064814814814</v>
      </c>
      <c r="AQ522" s="214">
        <v>46282</v>
      </c>
      <c r="AR522" s="214">
        <v>0.56666666666666665</v>
      </c>
      <c r="AS522" s="214" t="s">
        <v>201</v>
      </c>
      <c r="AT522" s="214" t="s">
        <v>514</v>
      </c>
      <c r="AU522" s="214" t="s">
        <v>1433</v>
      </c>
      <c r="AV522" s="214" t="s">
        <v>1593</v>
      </c>
      <c r="AW522" s="214"/>
      <c r="AX522" s="214">
        <v>1</v>
      </c>
      <c r="AY522" s="216" t="s">
        <v>103</v>
      </c>
      <c r="AZ522" s="216" t="s">
        <v>96</v>
      </c>
      <c r="BA522" s="216" t="s">
        <v>220</v>
      </c>
      <c r="BB522" s="214" t="s">
        <v>2022</v>
      </c>
      <c r="BC522" s="214"/>
      <c r="BD522" s="214"/>
      <c r="BE522" s="214"/>
    </row>
    <row r="523" spans="1:57" x14ac:dyDescent="0.3">
      <c r="A523" s="211">
        <v>46260</v>
      </c>
      <c r="B523" s="216" t="s">
        <v>142</v>
      </c>
      <c r="C523" s="216" t="s">
        <v>349</v>
      </c>
      <c r="D523" s="216" t="s">
        <v>57</v>
      </c>
      <c r="E523" s="216" t="s">
        <v>117</v>
      </c>
      <c r="F523" s="216" t="s">
        <v>310</v>
      </c>
      <c r="G523" s="216" t="s">
        <v>1317</v>
      </c>
      <c r="H523" s="216" t="s">
        <v>2051</v>
      </c>
      <c r="I523" s="216" t="s">
        <v>410</v>
      </c>
      <c r="J523" s="214">
        <v>10</v>
      </c>
      <c r="K523" s="214">
        <v>10</v>
      </c>
      <c r="L523" s="216" t="s">
        <v>1318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6"/>
      <c r="S523" s="216" t="s">
        <v>401</v>
      </c>
      <c r="T523" s="216"/>
      <c r="U523" s="216" t="s">
        <v>2137</v>
      </c>
      <c r="V523" s="216" t="s">
        <v>368</v>
      </c>
      <c r="W523" s="214">
        <v>2011</v>
      </c>
      <c r="X523" s="216" t="s">
        <v>357</v>
      </c>
      <c r="Y523" s="216" t="s">
        <v>262</v>
      </c>
      <c r="Z523" s="214" t="s">
        <v>1578</v>
      </c>
      <c r="AA523" s="214"/>
      <c r="AB523" s="216" t="s">
        <v>353</v>
      </c>
      <c r="AC523" s="214" t="s">
        <v>7</v>
      </c>
      <c r="AD523" s="216" t="s">
        <v>7</v>
      </c>
      <c r="AE523" s="216" t="s">
        <v>7</v>
      </c>
      <c r="AF523" s="214" t="s">
        <v>2177</v>
      </c>
      <c r="AG523" s="214" t="s">
        <v>249</v>
      </c>
      <c r="AH523" s="214">
        <v>2</v>
      </c>
      <c r="AI523" s="216" t="s">
        <v>250</v>
      </c>
      <c r="AJ523" s="216" t="s">
        <v>251</v>
      </c>
      <c r="AK523" s="214" t="s">
        <v>2020</v>
      </c>
      <c r="AL523" s="216" t="s">
        <v>156</v>
      </c>
      <c r="AM523" s="214" t="s">
        <v>2021</v>
      </c>
      <c r="AN523" s="214"/>
      <c r="AO523" s="214">
        <v>46289</v>
      </c>
      <c r="AP523" s="214">
        <v>0.48958333333333331</v>
      </c>
      <c r="AQ523" s="214">
        <v>46289</v>
      </c>
      <c r="AR523" s="214">
        <v>0.67777777777777781</v>
      </c>
      <c r="AS523" s="214" t="s">
        <v>201</v>
      </c>
      <c r="AT523" s="214" t="s">
        <v>514</v>
      </c>
      <c r="AU523" s="214" t="s">
        <v>1433</v>
      </c>
      <c r="AV523" s="214" t="s">
        <v>1610</v>
      </c>
      <c r="AW523" s="214"/>
      <c r="AX523" s="214">
        <v>1</v>
      </c>
      <c r="AY523" s="216" t="s">
        <v>126</v>
      </c>
      <c r="AZ523" s="216" t="s">
        <v>127</v>
      </c>
      <c r="BA523" s="216" t="s">
        <v>233</v>
      </c>
      <c r="BB523" s="214" t="s">
        <v>2022</v>
      </c>
      <c r="BC523" s="214"/>
      <c r="BD523" s="214"/>
      <c r="BE523" s="214"/>
    </row>
    <row r="524" spans="1:57" x14ac:dyDescent="0.3">
      <c r="A524" s="211">
        <v>46260</v>
      </c>
      <c r="B524" s="216" t="s">
        <v>142</v>
      </c>
      <c r="C524" s="216" t="s">
        <v>349</v>
      </c>
      <c r="D524" s="216" t="s">
        <v>285</v>
      </c>
      <c r="E524" s="216" t="s">
        <v>95</v>
      </c>
      <c r="F524" s="216" t="s">
        <v>310</v>
      </c>
      <c r="G524" s="216" t="s">
        <v>1317</v>
      </c>
      <c r="H524" s="216" t="s">
        <v>2051</v>
      </c>
      <c r="I524" s="216" t="s">
        <v>410</v>
      </c>
      <c r="J524" s="214">
        <v>10</v>
      </c>
      <c r="K524" s="214">
        <v>10</v>
      </c>
      <c r="L524" s="216" t="s">
        <v>1318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6"/>
      <c r="S524" s="216" t="s">
        <v>401</v>
      </c>
      <c r="T524" s="216"/>
      <c r="U524" s="216" t="s">
        <v>2137</v>
      </c>
      <c r="V524" s="216" t="s">
        <v>368</v>
      </c>
      <c r="W524" s="214">
        <v>2011</v>
      </c>
      <c r="X524" s="216" t="s">
        <v>357</v>
      </c>
      <c r="Y524" s="216" t="s">
        <v>262</v>
      </c>
      <c r="Z524" s="214" t="s">
        <v>1578</v>
      </c>
      <c r="AA524" s="214"/>
      <c r="AB524" s="216" t="s">
        <v>353</v>
      </c>
      <c r="AC524" s="214" t="s">
        <v>7</v>
      </c>
      <c r="AD524" s="216" t="s">
        <v>7</v>
      </c>
      <c r="AE524" s="216" t="s">
        <v>7</v>
      </c>
      <c r="AF524" s="214" t="s">
        <v>2357</v>
      </c>
      <c r="AG524" s="214" t="s">
        <v>249</v>
      </c>
      <c r="AH524" s="214">
        <v>1</v>
      </c>
      <c r="AI524" s="216" t="s">
        <v>250</v>
      </c>
      <c r="AJ524" s="216" t="s">
        <v>248</v>
      </c>
      <c r="AK524" s="214" t="s">
        <v>2020</v>
      </c>
      <c r="AL524" s="216" t="s">
        <v>156</v>
      </c>
      <c r="AM524" s="214" t="s">
        <v>2337</v>
      </c>
      <c r="AN524" s="214">
        <v>1</v>
      </c>
      <c r="AO524" s="214">
        <v>46289</v>
      </c>
      <c r="AP524" s="214">
        <v>0.48958333333333331</v>
      </c>
      <c r="AQ524" s="214">
        <v>46289</v>
      </c>
      <c r="AR524" s="214">
        <v>0.67777777777777781</v>
      </c>
      <c r="AS524" s="214" t="s">
        <v>201</v>
      </c>
      <c r="AT524" s="214" t="s">
        <v>514</v>
      </c>
      <c r="AU524" s="214" t="s">
        <v>1433</v>
      </c>
      <c r="AV524" s="214" t="s">
        <v>1593</v>
      </c>
      <c r="AW524" s="214"/>
      <c r="AX524" s="214">
        <v>10</v>
      </c>
      <c r="AY524" s="216" t="s">
        <v>103</v>
      </c>
      <c r="AZ524" s="216" t="s">
        <v>96</v>
      </c>
      <c r="BA524" s="216" t="s">
        <v>220</v>
      </c>
      <c r="BB524" s="214" t="s">
        <v>2022</v>
      </c>
      <c r="BC524" s="214"/>
      <c r="BD524" s="214"/>
      <c r="BE524" s="214"/>
    </row>
    <row r="525" spans="1:57" x14ac:dyDescent="0.3">
      <c r="A525" s="211">
        <v>46260</v>
      </c>
      <c r="B525" s="216" t="s">
        <v>142</v>
      </c>
      <c r="C525" s="216" t="s">
        <v>349</v>
      </c>
      <c r="D525" s="216" t="s">
        <v>45</v>
      </c>
      <c r="E525" s="216" t="s">
        <v>68</v>
      </c>
      <c r="F525" s="216" t="s">
        <v>310</v>
      </c>
      <c r="G525" s="216" t="s">
        <v>1349</v>
      </c>
      <c r="H525" s="216" t="s">
        <v>2178</v>
      </c>
      <c r="I525" s="216" t="s">
        <v>1350</v>
      </c>
      <c r="J525" s="214">
        <v>6</v>
      </c>
      <c r="K525" s="214">
        <v>6</v>
      </c>
      <c r="L525" s="216" t="s">
        <v>1351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6"/>
      <c r="S525" s="216" t="s">
        <v>401</v>
      </c>
      <c r="T525" s="216"/>
      <c r="U525" s="216" t="s">
        <v>2179</v>
      </c>
      <c r="V525" s="216" t="s">
        <v>368</v>
      </c>
      <c r="W525" s="214">
        <v>2011</v>
      </c>
      <c r="X525" s="216" t="s">
        <v>357</v>
      </c>
      <c r="Y525" s="216" t="s">
        <v>262</v>
      </c>
      <c r="Z525" s="214" t="s">
        <v>1429</v>
      </c>
      <c r="AA525" s="214"/>
      <c r="AB525" s="216" t="s">
        <v>353</v>
      </c>
      <c r="AC525" s="214" t="s">
        <v>353</v>
      </c>
      <c r="AD525" s="216" t="s">
        <v>379</v>
      </c>
      <c r="AE525" s="216" t="s">
        <v>262</v>
      </c>
      <c r="AF525" s="214" t="s">
        <v>2180</v>
      </c>
      <c r="AG525" s="214" t="s">
        <v>249</v>
      </c>
      <c r="AH525" s="214">
        <v>1</v>
      </c>
      <c r="AI525" s="216" t="s">
        <v>250</v>
      </c>
      <c r="AJ525" s="216" t="s">
        <v>248</v>
      </c>
      <c r="AK525" s="214" t="s">
        <v>2020</v>
      </c>
      <c r="AL525" s="216" t="s">
        <v>156</v>
      </c>
      <c r="AM525" s="214" t="s">
        <v>2035</v>
      </c>
      <c r="AN525" s="214">
        <v>2</v>
      </c>
      <c r="AO525" s="214">
        <v>46248</v>
      </c>
      <c r="AP525" s="214">
        <v>0.6333333333333333</v>
      </c>
      <c r="AQ525" s="214">
        <v>46258</v>
      </c>
      <c r="AR525" s="214">
        <v>0.66111111111111109</v>
      </c>
      <c r="AS525" s="214" t="s">
        <v>201</v>
      </c>
      <c r="AT525" s="214" t="s">
        <v>513</v>
      </c>
      <c r="AU525" s="214" t="s">
        <v>1433</v>
      </c>
      <c r="AV525" s="214" t="s">
        <v>1434</v>
      </c>
      <c r="AW525" s="214"/>
      <c r="AX525" s="214">
        <v>1</v>
      </c>
      <c r="AY525" s="216" t="s">
        <v>89</v>
      </c>
      <c r="AZ525" s="216" t="s">
        <v>67</v>
      </c>
      <c r="BA525" s="216" t="s">
        <v>217</v>
      </c>
      <c r="BB525" s="214" t="s">
        <v>2036</v>
      </c>
      <c r="BC525" s="214">
        <v>63.4</v>
      </c>
      <c r="BD525" s="214">
        <v>0</v>
      </c>
      <c r="BE525" s="214">
        <v>1</v>
      </c>
    </row>
    <row r="526" spans="1:57" x14ac:dyDescent="0.3">
      <c r="A526" s="211">
        <v>46260</v>
      </c>
      <c r="B526" s="216" t="s">
        <v>142</v>
      </c>
      <c r="C526" s="216" t="s">
        <v>349</v>
      </c>
      <c r="D526" s="216" t="s">
        <v>45</v>
      </c>
      <c r="E526" s="216" t="s">
        <v>68</v>
      </c>
      <c r="F526" s="216" t="s">
        <v>310</v>
      </c>
      <c r="G526" s="216" t="s">
        <v>1352</v>
      </c>
      <c r="H526" s="216" t="s">
        <v>2178</v>
      </c>
      <c r="I526" s="216" t="s">
        <v>1350</v>
      </c>
      <c r="J526" s="214">
        <v>7</v>
      </c>
      <c r="K526" s="214">
        <v>7</v>
      </c>
      <c r="L526" s="216" t="s">
        <v>1351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6"/>
      <c r="S526" s="216" t="s">
        <v>401</v>
      </c>
      <c r="T526" s="216"/>
      <c r="U526" s="216" t="s">
        <v>2181</v>
      </c>
      <c r="V526" s="216" t="s">
        <v>368</v>
      </c>
      <c r="W526" s="214">
        <v>2011</v>
      </c>
      <c r="X526" s="216" t="s">
        <v>357</v>
      </c>
      <c r="Y526" s="216" t="s">
        <v>262</v>
      </c>
      <c r="Z526" s="214" t="s">
        <v>1429</v>
      </c>
      <c r="AA526" s="214"/>
      <c r="AB526" s="216" t="s">
        <v>353</v>
      </c>
      <c r="AC526" s="214" t="s">
        <v>353</v>
      </c>
      <c r="AD526" s="216" t="s">
        <v>379</v>
      </c>
      <c r="AE526" s="216" t="s">
        <v>262</v>
      </c>
      <c r="AF526" s="214" t="s">
        <v>2182</v>
      </c>
      <c r="AG526" s="214" t="s">
        <v>249</v>
      </c>
      <c r="AH526" s="214">
        <v>1</v>
      </c>
      <c r="AI526" s="216" t="s">
        <v>250</v>
      </c>
      <c r="AJ526" s="216" t="s">
        <v>248</v>
      </c>
      <c r="AK526" s="214" t="s">
        <v>2020</v>
      </c>
      <c r="AL526" s="216" t="s">
        <v>156</v>
      </c>
      <c r="AM526" s="214" t="s">
        <v>2035</v>
      </c>
      <c r="AN526" s="214">
        <v>2</v>
      </c>
      <c r="AO526" s="214">
        <v>46248</v>
      </c>
      <c r="AP526" s="214">
        <v>0.6333333333333333</v>
      </c>
      <c r="AQ526" s="214">
        <v>46258</v>
      </c>
      <c r="AR526" s="214">
        <v>0.66111111111111109</v>
      </c>
      <c r="AS526" s="214" t="s">
        <v>201</v>
      </c>
      <c r="AT526" s="214" t="s">
        <v>513</v>
      </c>
      <c r="AU526" s="214" t="s">
        <v>1433</v>
      </c>
      <c r="AV526" s="214" t="s">
        <v>1434</v>
      </c>
      <c r="AW526" s="214"/>
      <c r="AX526" s="214">
        <v>1</v>
      </c>
      <c r="AY526" s="216" t="s">
        <v>89</v>
      </c>
      <c r="AZ526" s="216" t="s">
        <v>67</v>
      </c>
      <c r="BA526" s="216" t="s">
        <v>217</v>
      </c>
      <c r="BB526" s="214" t="s">
        <v>2036</v>
      </c>
      <c r="BC526" s="214">
        <v>63.4</v>
      </c>
      <c r="BD526" s="214"/>
      <c r="BE526" s="214"/>
    </row>
    <row r="527" spans="1:57" x14ac:dyDescent="0.3">
      <c r="A527" s="211">
        <v>46260</v>
      </c>
      <c r="B527" s="216" t="s">
        <v>142</v>
      </c>
      <c r="C527" s="216" t="s">
        <v>349</v>
      </c>
      <c r="D527" s="216" t="s">
        <v>45</v>
      </c>
      <c r="E527" s="216" t="s">
        <v>68</v>
      </c>
      <c r="F527" s="216" t="s">
        <v>310</v>
      </c>
      <c r="G527" s="216" t="s">
        <v>1353</v>
      </c>
      <c r="H527" s="216" t="s">
        <v>2178</v>
      </c>
      <c r="I527" s="216" t="s">
        <v>1350</v>
      </c>
      <c r="J527" s="214">
        <v>4</v>
      </c>
      <c r="K527" s="214">
        <v>4</v>
      </c>
      <c r="L527" s="216" t="s">
        <v>1351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6"/>
      <c r="S527" s="216" t="s">
        <v>401</v>
      </c>
      <c r="T527" s="216"/>
      <c r="U527" s="216" t="s">
        <v>2183</v>
      </c>
      <c r="V527" s="216" t="s">
        <v>368</v>
      </c>
      <c r="W527" s="214">
        <v>2011</v>
      </c>
      <c r="X527" s="216" t="s">
        <v>357</v>
      </c>
      <c r="Y527" s="216" t="s">
        <v>262</v>
      </c>
      <c r="Z527" s="214" t="s">
        <v>1429</v>
      </c>
      <c r="AA527" s="214"/>
      <c r="AB527" s="216" t="s">
        <v>353</v>
      </c>
      <c r="AC527" s="214" t="s">
        <v>353</v>
      </c>
      <c r="AD527" s="216" t="s">
        <v>379</v>
      </c>
      <c r="AE527" s="216" t="s">
        <v>262</v>
      </c>
      <c r="AF527" s="214" t="s">
        <v>2184</v>
      </c>
      <c r="AG527" s="214" t="s">
        <v>249</v>
      </c>
      <c r="AH527" s="214">
        <v>1</v>
      </c>
      <c r="AI527" s="216" t="s">
        <v>250</v>
      </c>
      <c r="AJ527" s="216" t="s">
        <v>248</v>
      </c>
      <c r="AK527" s="214" t="s">
        <v>2020</v>
      </c>
      <c r="AL527" s="216" t="s">
        <v>156</v>
      </c>
      <c r="AM527" s="214" t="s">
        <v>2035</v>
      </c>
      <c r="AN527" s="214">
        <v>2</v>
      </c>
      <c r="AO527" s="214">
        <v>46248</v>
      </c>
      <c r="AP527" s="214">
        <v>0.6333333333333333</v>
      </c>
      <c r="AQ527" s="214">
        <v>46258</v>
      </c>
      <c r="AR527" s="214">
        <v>0.66111111111111109</v>
      </c>
      <c r="AS527" s="214" t="s">
        <v>201</v>
      </c>
      <c r="AT527" s="214" t="s">
        <v>513</v>
      </c>
      <c r="AU527" s="214" t="s">
        <v>1433</v>
      </c>
      <c r="AV527" s="214" t="s">
        <v>1434</v>
      </c>
      <c r="AW527" s="214"/>
      <c r="AX527" s="214">
        <v>1</v>
      </c>
      <c r="AY527" s="216" t="s">
        <v>89</v>
      </c>
      <c r="AZ527" s="216" t="s">
        <v>67</v>
      </c>
      <c r="BA527" s="216" t="s">
        <v>217</v>
      </c>
      <c r="BB527" s="214" t="s">
        <v>2036</v>
      </c>
      <c r="BC527" s="214">
        <v>63.4</v>
      </c>
      <c r="BD527" s="214"/>
      <c r="BE527" s="214"/>
    </row>
    <row r="528" spans="1:57" x14ac:dyDescent="0.3">
      <c r="A528" s="211">
        <v>46260</v>
      </c>
      <c r="B528" s="216" t="s">
        <v>142</v>
      </c>
      <c r="C528" s="216" t="s">
        <v>349</v>
      </c>
      <c r="D528" s="216" t="s">
        <v>45</v>
      </c>
      <c r="E528" s="216" t="s">
        <v>68</v>
      </c>
      <c r="F528" s="216" t="s">
        <v>310</v>
      </c>
      <c r="G528" s="216" t="s">
        <v>1354</v>
      </c>
      <c r="H528" s="216" t="s">
        <v>2178</v>
      </c>
      <c r="I528" s="216" t="s">
        <v>1350</v>
      </c>
      <c r="J528" s="214">
        <v>4</v>
      </c>
      <c r="K528" s="214">
        <v>4</v>
      </c>
      <c r="L528" s="216" t="s">
        <v>1351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6"/>
      <c r="S528" s="216" t="s">
        <v>401</v>
      </c>
      <c r="T528" s="216"/>
      <c r="U528" s="216" t="s">
        <v>2185</v>
      </c>
      <c r="V528" s="216" t="s">
        <v>368</v>
      </c>
      <c r="W528" s="214">
        <v>2011</v>
      </c>
      <c r="X528" s="216" t="s">
        <v>357</v>
      </c>
      <c r="Y528" s="216" t="s">
        <v>262</v>
      </c>
      <c r="Z528" s="214" t="s">
        <v>1429</v>
      </c>
      <c r="AA528" s="214"/>
      <c r="AB528" s="216" t="s">
        <v>353</v>
      </c>
      <c r="AC528" s="214" t="s">
        <v>353</v>
      </c>
      <c r="AD528" s="216" t="s">
        <v>379</v>
      </c>
      <c r="AE528" s="216" t="s">
        <v>262</v>
      </c>
      <c r="AF528" s="214" t="s">
        <v>2186</v>
      </c>
      <c r="AG528" s="214" t="s">
        <v>249</v>
      </c>
      <c r="AH528" s="214">
        <v>1</v>
      </c>
      <c r="AI528" s="216" t="s">
        <v>250</v>
      </c>
      <c r="AJ528" s="216" t="s">
        <v>248</v>
      </c>
      <c r="AK528" s="214" t="s">
        <v>2020</v>
      </c>
      <c r="AL528" s="216" t="s">
        <v>156</v>
      </c>
      <c r="AM528" s="214" t="s">
        <v>2035</v>
      </c>
      <c r="AN528" s="214">
        <v>2</v>
      </c>
      <c r="AO528" s="214">
        <v>46248</v>
      </c>
      <c r="AP528" s="214">
        <v>0.6333333333333333</v>
      </c>
      <c r="AQ528" s="214">
        <v>46258</v>
      </c>
      <c r="AR528" s="214">
        <v>0.66111111111111109</v>
      </c>
      <c r="AS528" s="214" t="s">
        <v>201</v>
      </c>
      <c r="AT528" s="214" t="s">
        <v>513</v>
      </c>
      <c r="AU528" s="214" t="s">
        <v>1433</v>
      </c>
      <c r="AV528" s="214" t="s">
        <v>1434</v>
      </c>
      <c r="AW528" s="214"/>
      <c r="AX528" s="214">
        <v>1</v>
      </c>
      <c r="AY528" s="216" t="s">
        <v>89</v>
      </c>
      <c r="AZ528" s="216" t="s">
        <v>67</v>
      </c>
      <c r="BA528" s="216" t="s">
        <v>217</v>
      </c>
      <c r="BB528" s="214" t="s">
        <v>2036</v>
      </c>
      <c r="BC528" s="214">
        <v>63.4</v>
      </c>
      <c r="BD528" s="214"/>
      <c r="BE528" s="214"/>
    </row>
    <row r="529" spans="1:57" x14ac:dyDescent="0.3">
      <c r="A529" s="211">
        <v>46260</v>
      </c>
      <c r="B529" s="216" t="s">
        <v>142</v>
      </c>
      <c r="C529" s="216" t="s">
        <v>349</v>
      </c>
      <c r="D529" s="216" t="s">
        <v>45</v>
      </c>
      <c r="E529" s="216" t="s">
        <v>68</v>
      </c>
      <c r="F529" s="216" t="s">
        <v>310</v>
      </c>
      <c r="G529" s="216" t="s">
        <v>1355</v>
      </c>
      <c r="H529" s="216" t="s">
        <v>2178</v>
      </c>
      <c r="I529" s="216" t="s">
        <v>1350</v>
      </c>
      <c r="J529" s="214">
        <v>7</v>
      </c>
      <c r="K529" s="214">
        <v>7</v>
      </c>
      <c r="L529" s="216" t="s">
        <v>1351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6"/>
      <c r="S529" s="216" t="s">
        <v>401</v>
      </c>
      <c r="T529" s="216"/>
      <c r="U529" s="216" t="s">
        <v>2187</v>
      </c>
      <c r="V529" s="216" t="s">
        <v>368</v>
      </c>
      <c r="W529" s="214">
        <v>2011</v>
      </c>
      <c r="X529" s="216" t="s">
        <v>357</v>
      </c>
      <c r="Y529" s="216" t="s">
        <v>262</v>
      </c>
      <c r="Z529" s="214" t="s">
        <v>1429</v>
      </c>
      <c r="AA529" s="214"/>
      <c r="AB529" s="216" t="s">
        <v>353</v>
      </c>
      <c r="AC529" s="214" t="s">
        <v>353</v>
      </c>
      <c r="AD529" s="216" t="s">
        <v>379</v>
      </c>
      <c r="AE529" s="216" t="s">
        <v>262</v>
      </c>
      <c r="AF529" s="214" t="s">
        <v>2188</v>
      </c>
      <c r="AG529" s="214" t="s">
        <v>249</v>
      </c>
      <c r="AH529" s="214">
        <v>1</v>
      </c>
      <c r="AI529" s="216" t="s">
        <v>250</v>
      </c>
      <c r="AJ529" s="216" t="s">
        <v>248</v>
      </c>
      <c r="AK529" s="214" t="s">
        <v>2020</v>
      </c>
      <c r="AL529" s="216" t="s">
        <v>156</v>
      </c>
      <c r="AM529" s="214" t="s">
        <v>2035</v>
      </c>
      <c r="AN529" s="214">
        <v>2</v>
      </c>
      <c r="AO529" s="214">
        <v>46248</v>
      </c>
      <c r="AP529" s="214">
        <v>0.6333333333333333</v>
      </c>
      <c r="AQ529" s="214">
        <v>46258</v>
      </c>
      <c r="AR529" s="214">
        <v>0.66111111111111109</v>
      </c>
      <c r="AS529" s="214" t="s">
        <v>201</v>
      </c>
      <c r="AT529" s="214" t="s">
        <v>513</v>
      </c>
      <c r="AU529" s="214" t="s">
        <v>1433</v>
      </c>
      <c r="AV529" s="214" t="s">
        <v>1434</v>
      </c>
      <c r="AW529" s="214"/>
      <c r="AX529" s="214">
        <v>1</v>
      </c>
      <c r="AY529" s="216" t="s">
        <v>89</v>
      </c>
      <c r="AZ529" s="216" t="s">
        <v>67</v>
      </c>
      <c r="BA529" s="216" t="s">
        <v>217</v>
      </c>
      <c r="BB529" s="214" t="s">
        <v>2036</v>
      </c>
      <c r="BC529" s="214">
        <v>63.4</v>
      </c>
      <c r="BD529" s="214"/>
      <c r="BE529" s="214"/>
    </row>
    <row r="530" spans="1:57" x14ac:dyDescent="0.3">
      <c r="A530" s="211">
        <v>46260</v>
      </c>
      <c r="B530" s="216" t="s">
        <v>142</v>
      </c>
      <c r="C530" s="216" t="s">
        <v>349</v>
      </c>
      <c r="D530" s="216" t="s">
        <v>45</v>
      </c>
      <c r="E530" s="216" t="s">
        <v>68</v>
      </c>
      <c r="F530" s="216" t="s">
        <v>310</v>
      </c>
      <c r="G530" s="216" t="s">
        <v>1356</v>
      </c>
      <c r="H530" s="216" t="s">
        <v>2178</v>
      </c>
      <c r="I530" s="216" t="s">
        <v>1350</v>
      </c>
      <c r="J530" s="214">
        <v>11</v>
      </c>
      <c r="K530" s="214">
        <v>11</v>
      </c>
      <c r="L530" s="216" t="s">
        <v>1357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6"/>
      <c r="S530" s="216" t="s">
        <v>401</v>
      </c>
      <c r="T530" s="216"/>
      <c r="U530" s="216" t="s">
        <v>2189</v>
      </c>
      <c r="V530" s="216" t="s">
        <v>368</v>
      </c>
      <c r="W530" s="214">
        <v>2011</v>
      </c>
      <c r="X530" s="216" t="s">
        <v>357</v>
      </c>
      <c r="Y530" s="216" t="s">
        <v>262</v>
      </c>
      <c r="Z530" s="214" t="s">
        <v>1429</v>
      </c>
      <c r="AA530" s="214"/>
      <c r="AB530" s="216" t="s">
        <v>353</v>
      </c>
      <c r="AC530" s="214" t="s">
        <v>353</v>
      </c>
      <c r="AD530" s="216" t="s">
        <v>379</v>
      </c>
      <c r="AE530" s="216" t="s">
        <v>262</v>
      </c>
      <c r="AF530" s="214" t="s">
        <v>2190</v>
      </c>
      <c r="AG530" s="214" t="s">
        <v>249</v>
      </c>
      <c r="AH530" s="214">
        <v>1</v>
      </c>
      <c r="AI530" s="216" t="s">
        <v>250</v>
      </c>
      <c r="AJ530" s="216" t="s">
        <v>248</v>
      </c>
      <c r="AK530" s="214" t="s">
        <v>2020</v>
      </c>
      <c r="AL530" s="216" t="s">
        <v>156</v>
      </c>
      <c r="AM530" s="214" t="s">
        <v>2035</v>
      </c>
      <c r="AN530" s="214">
        <v>2</v>
      </c>
      <c r="AO530" s="214">
        <v>46251</v>
      </c>
      <c r="AP530" s="214">
        <v>0.35416666666666669</v>
      </c>
      <c r="AQ530" s="214">
        <v>46262</v>
      </c>
      <c r="AR530" s="214">
        <v>0.63611111111111107</v>
      </c>
      <c r="AS530" s="214" t="s">
        <v>201</v>
      </c>
      <c r="AT530" s="214" t="s">
        <v>513</v>
      </c>
      <c r="AU530" s="214" t="s">
        <v>1433</v>
      </c>
      <c r="AV530" s="214" t="s">
        <v>1434</v>
      </c>
      <c r="AW530" s="214"/>
      <c r="AX530" s="214">
        <v>1.1000000000000001</v>
      </c>
      <c r="AY530" s="216" t="s">
        <v>89</v>
      </c>
      <c r="AZ530" s="216" t="s">
        <v>67</v>
      </c>
      <c r="BA530" s="216" t="s">
        <v>217</v>
      </c>
      <c r="BB530" s="214" t="s">
        <v>2036</v>
      </c>
      <c r="BC530" s="214">
        <v>63.4</v>
      </c>
      <c r="BD530" s="214">
        <v>0</v>
      </c>
      <c r="BE530" s="214">
        <v>1</v>
      </c>
    </row>
    <row r="531" spans="1:57" x14ac:dyDescent="0.3">
      <c r="A531" s="211">
        <v>46260</v>
      </c>
      <c r="B531" s="216" t="s">
        <v>142</v>
      </c>
      <c r="C531" s="216" t="s">
        <v>349</v>
      </c>
      <c r="D531" s="216" t="s">
        <v>45</v>
      </c>
      <c r="E531" s="216" t="s">
        <v>68</v>
      </c>
      <c r="F531" s="216" t="s">
        <v>310</v>
      </c>
      <c r="G531" s="216" t="s">
        <v>1358</v>
      </c>
      <c r="H531" s="216" t="s">
        <v>2155</v>
      </c>
      <c r="I531" s="216" t="s">
        <v>1329</v>
      </c>
      <c r="J531" s="214">
        <v>20</v>
      </c>
      <c r="K531" s="214">
        <v>20</v>
      </c>
      <c r="L531" s="216" t="s">
        <v>1359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6"/>
      <c r="S531" s="216" t="s">
        <v>400</v>
      </c>
      <c r="T531" s="216"/>
      <c r="U531" s="216" t="s">
        <v>2191</v>
      </c>
      <c r="V531" s="216" t="s">
        <v>400</v>
      </c>
      <c r="W531" s="214"/>
      <c r="X531" s="216" t="s">
        <v>381</v>
      </c>
      <c r="Y531" s="216" t="s">
        <v>295</v>
      </c>
      <c r="Z531" s="214" t="s">
        <v>1429</v>
      </c>
      <c r="AA531" s="214"/>
      <c r="AB531" s="216" t="s">
        <v>353</v>
      </c>
      <c r="AC531" s="214" t="s">
        <v>353</v>
      </c>
      <c r="AD531" s="216" t="s">
        <v>379</v>
      </c>
      <c r="AE531" s="216" t="s">
        <v>262</v>
      </c>
      <c r="AF531" s="214" t="s">
        <v>2192</v>
      </c>
      <c r="AG531" s="214" t="s">
        <v>249</v>
      </c>
      <c r="AH531" s="214">
        <v>1</v>
      </c>
      <c r="AI531" s="216" t="s">
        <v>250</v>
      </c>
      <c r="AJ531" s="216" t="s">
        <v>248</v>
      </c>
      <c r="AK531" s="214" t="s">
        <v>2076</v>
      </c>
      <c r="AL531" s="216" t="s">
        <v>204</v>
      </c>
      <c r="AM531" s="214" t="s">
        <v>2077</v>
      </c>
      <c r="AN531" s="214">
        <v>3</v>
      </c>
      <c r="AO531" s="214">
        <v>46252</v>
      </c>
      <c r="AP531" s="214">
        <v>0.6645833333333333</v>
      </c>
      <c r="AQ531" s="214">
        <v>46266</v>
      </c>
      <c r="AR531" s="214">
        <v>0.49444444444444446</v>
      </c>
      <c r="AS531" s="214" t="s">
        <v>201</v>
      </c>
      <c r="AT531" s="214" t="s">
        <v>513</v>
      </c>
      <c r="AU531" s="214" t="s">
        <v>1433</v>
      </c>
      <c r="AV531" s="214" t="s">
        <v>1434</v>
      </c>
      <c r="AW531" s="214"/>
      <c r="AX531" s="214">
        <v>2</v>
      </c>
      <c r="AY531" s="216" t="s">
        <v>89</v>
      </c>
      <c r="AZ531" s="216" t="s">
        <v>67</v>
      </c>
      <c r="BA531" s="216" t="s">
        <v>217</v>
      </c>
      <c r="BB531" s="214" t="s">
        <v>2078</v>
      </c>
      <c r="BC531" s="214"/>
      <c r="BD531" s="214"/>
      <c r="BE531" s="214">
        <v>1</v>
      </c>
    </row>
    <row r="532" spans="1:57" x14ac:dyDescent="0.3">
      <c r="A532" s="211">
        <v>46260</v>
      </c>
      <c r="B532" s="216" t="s">
        <v>142</v>
      </c>
      <c r="C532" s="216" t="s">
        <v>349</v>
      </c>
      <c r="D532" s="216" t="s">
        <v>45</v>
      </c>
      <c r="E532" s="216" t="s">
        <v>68</v>
      </c>
      <c r="F532" s="216" t="s">
        <v>310</v>
      </c>
      <c r="G532" s="216" t="s">
        <v>1360</v>
      </c>
      <c r="H532" s="216" t="s">
        <v>2140</v>
      </c>
      <c r="I532" s="216" t="s">
        <v>426</v>
      </c>
      <c r="J532" s="214">
        <v>2</v>
      </c>
      <c r="K532" s="214">
        <v>2</v>
      </c>
      <c r="L532" s="216" t="s">
        <v>1361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6"/>
      <c r="S532" s="216" t="s">
        <v>400</v>
      </c>
      <c r="T532" s="216"/>
      <c r="U532" s="216" t="s">
        <v>2193</v>
      </c>
      <c r="V532" s="216" t="s">
        <v>400</v>
      </c>
      <c r="W532" s="214"/>
      <c r="X532" s="216" t="s">
        <v>381</v>
      </c>
      <c r="Y532" s="216" t="s">
        <v>295</v>
      </c>
      <c r="Z532" s="214" t="s">
        <v>1429</v>
      </c>
      <c r="AA532" s="214"/>
      <c r="AB532" s="216" t="s">
        <v>353</v>
      </c>
      <c r="AC532" s="214" t="s">
        <v>353</v>
      </c>
      <c r="AD532" s="216" t="s">
        <v>379</v>
      </c>
      <c r="AE532" s="216" t="s">
        <v>262</v>
      </c>
      <c r="AF532" s="214" t="s">
        <v>2194</v>
      </c>
      <c r="AG532" s="214" t="s">
        <v>249</v>
      </c>
      <c r="AH532" s="214">
        <v>1</v>
      </c>
      <c r="AI532" s="216" t="s">
        <v>250</v>
      </c>
      <c r="AJ532" s="216" t="s">
        <v>248</v>
      </c>
      <c r="AK532" s="214" t="s">
        <v>2076</v>
      </c>
      <c r="AL532" s="216" t="s">
        <v>204</v>
      </c>
      <c r="AM532" s="214" t="s">
        <v>2077</v>
      </c>
      <c r="AN532" s="214">
        <v>3</v>
      </c>
      <c r="AO532" s="214">
        <v>46252</v>
      </c>
      <c r="AP532" s="214">
        <v>0.69652777777777775</v>
      </c>
      <c r="AQ532" s="214">
        <v>46266</v>
      </c>
      <c r="AR532" s="214">
        <v>0.49444444444444446</v>
      </c>
      <c r="AS532" s="214" t="s">
        <v>201</v>
      </c>
      <c r="AT532" s="214" t="s">
        <v>513</v>
      </c>
      <c r="AU532" s="214" t="s">
        <v>1433</v>
      </c>
      <c r="AV532" s="214" t="s">
        <v>1434</v>
      </c>
      <c r="AW532" s="214"/>
      <c r="AX532" s="214">
        <v>1</v>
      </c>
      <c r="AY532" s="216" t="s">
        <v>89</v>
      </c>
      <c r="AZ532" s="216" t="s">
        <v>67</v>
      </c>
      <c r="BA532" s="216" t="s">
        <v>217</v>
      </c>
      <c r="BB532" s="214" t="s">
        <v>2078</v>
      </c>
      <c r="BC532" s="214"/>
      <c r="BD532" s="214"/>
      <c r="BE532" s="214"/>
    </row>
    <row r="533" spans="1:57" x14ac:dyDescent="0.3">
      <c r="A533" s="211">
        <v>46260</v>
      </c>
      <c r="B533" s="216" t="s">
        <v>142</v>
      </c>
      <c r="C533" s="216" t="s">
        <v>349</v>
      </c>
      <c r="D533" s="216" t="s">
        <v>45</v>
      </c>
      <c r="E533" s="216" t="s">
        <v>68</v>
      </c>
      <c r="F533" s="216" t="s">
        <v>310</v>
      </c>
      <c r="G533" s="216" t="s">
        <v>1362</v>
      </c>
      <c r="H533" s="216" t="s">
        <v>2144</v>
      </c>
      <c r="I533" s="216" t="s">
        <v>426</v>
      </c>
      <c r="J533" s="214">
        <v>12</v>
      </c>
      <c r="K533" s="214">
        <v>12</v>
      </c>
      <c r="L533" s="216" t="s">
        <v>1363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6"/>
      <c r="S533" s="216" t="s">
        <v>400</v>
      </c>
      <c r="T533" s="216"/>
      <c r="U533" s="216" t="s">
        <v>2195</v>
      </c>
      <c r="V533" s="216" t="s">
        <v>400</v>
      </c>
      <c r="W533" s="214"/>
      <c r="X533" s="216" t="s">
        <v>381</v>
      </c>
      <c r="Y533" s="216" t="s">
        <v>295</v>
      </c>
      <c r="Z533" s="214" t="s">
        <v>1429</v>
      </c>
      <c r="AA533" s="214"/>
      <c r="AB533" s="216" t="s">
        <v>353</v>
      </c>
      <c r="AC533" s="214" t="s">
        <v>353</v>
      </c>
      <c r="AD533" s="216" t="s">
        <v>379</v>
      </c>
      <c r="AE533" s="216" t="s">
        <v>262</v>
      </c>
      <c r="AF533" s="214" t="s">
        <v>2196</v>
      </c>
      <c r="AG533" s="214" t="s">
        <v>249</v>
      </c>
      <c r="AH533" s="214">
        <v>1</v>
      </c>
      <c r="AI533" s="216" t="s">
        <v>250</v>
      </c>
      <c r="AJ533" s="216" t="s">
        <v>248</v>
      </c>
      <c r="AK533" s="214" t="s">
        <v>2076</v>
      </c>
      <c r="AL533" s="216" t="s">
        <v>204</v>
      </c>
      <c r="AM533" s="214" t="s">
        <v>2077</v>
      </c>
      <c r="AN533" s="214">
        <v>3</v>
      </c>
      <c r="AO533" s="214">
        <v>46252</v>
      </c>
      <c r="AP533" s="214">
        <v>0.70208333333333328</v>
      </c>
      <c r="AQ533" s="214">
        <v>46266</v>
      </c>
      <c r="AR533" s="214">
        <v>0.49444444444444446</v>
      </c>
      <c r="AS533" s="214" t="s">
        <v>201</v>
      </c>
      <c r="AT533" s="214" t="s">
        <v>513</v>
      </c>
      <c r="AU533" s="214" t="s">
        <v>1433</v>
      </c>
      <c r="AV533" s="214" t="s">
        <v>1434</v>
      </c>
      <c r="AW533" s="214"/>
      <c r="AX533" s="214">
        <v>1.2</v>
      </c>
      <c r="AY533" s="216" t="s">
        <v>89</v>
      </c>
      <c r="AZ533" s="216" t="s">
        <v>67</v>
      </c>
      <c r="BA533" s="216" t="s">
        <v>217</v>
      </c>
      <c r="BB533" s="214" t="s">
        <v>2078</v>
      </c>
      <c r="BC533" s="214"/>
      <c r="BD533" s="214"/>
      <c r="BE533" s="214"/>
    </row>
    <row r="534" spans="1:57" x14ac:dyDescent="0.3">
      <c r="A534" s="211">
        <v>46260</v>
      </c>
      <c r="B534" s="216" t="s">
        <v>142</v>
      </c>
      <c r="C534" s="216" t="s">
        <v>349</v>
      </c>
      <c r="D534" s="216" t="s">
        <v>285</v>
      </c>
      <c r="E534" s="216" t="s">
        <v>95</v>
      </c>
      <c r="F534" s="216" t="s">
        <v>310</v>
      </c>
      <c r="G534" s="216" t="s">
        <v>1364</v>
      </c>
      <c r="H534" s="216" t="s">
        <v>2051</v>
      </c>
      <c r="I534" s="216" t="s">
        <v>410</v>
      </c>
      <c r="J534" s="214">
        <v>10</v>
      </c>
      <c r="K534" s="214">
        <v>10</v>
      </c>
      <c r="L534" s="216" t="s">
        <v>1365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6"/>
      <c r="S534" s="216" t="s">
        <v>401</v>
      </c>
      <c r="T534" s="216"/>
      <c r="U534" s="216" t="s">
        <v>2197</v>
      </c>
      <c r="V534" s="216" t="s">
        <v>368</v>
      </c>
      <c r="W534" s="214">
        <v>2011</v>
      </c>
      <c r="X534" s="216" t="s">
        <v>357</v>
      </c>
      <c r="Y534" s="216" t="s">
        <v>262</v>
      </c>
      <c r="Z534" s="214" t="s">
        <v>1578</v>
      </c>
      <c r="AA534" s="214"/>
      <c r="AB534" s="216" t="s">
        <v>353</v>
      </c>
      <c r="AC534" s="214" t="s">
        <v>7</v>
      </c>
      <c r="AD534" s="216" t="s">
        <v>7</v>
      </c>
      <c r="AE534" s="216" t="s">
        <v>7</v>
      </c>
      <c r="AF534" s="214" t="s">
        <v>2358</v>
      </c>
      <c r="AG534" s="214" t="s">
        <v>249</v>
      </c>
      <c r="AH534" s="214">
        <v>1</v>
      </c>
      <c r="AI534" s="216" t="s">
        <v>250</v>
      </c>
      <c r="AJ534" s="216" t="s">
        <v>248</v>
      </c>
      <c r="AK534" s="214" t="s">
        <v>2020</v>
      </c>
      <c r="AL534" s="216" t="s">
        <v>156</v>
      </c>
      <c r="AM534" s="214" t="s">
        <v>2337</v>
      </c>
      <c r="AN534" s="214">
        <v>1</v>
      </c>
      <c r="AO534" s="214">
        <v>46288</v>
      </c>
      <c r="AP534" s="214">
        <v>0.58263888888888893</v>
      </c>
      <c r="AQ534" s="214">
        <v>46288</v>
      </c>
      <c r="AR534" s="214">
        <v>0.66874999999999996</v>
      </c>
      <c r="AS534" s="214" t="s">
        <v>201</v>
      </c>
      <c r="AT534" s="214" t="s">
        <v>514</v>
      </c>
      <c r="AU534" s="214" t="s">
        <v>1433</v>
      </c>
      <c r="AV534" s="214" t="s">
        <v>1593</v>
      </c>
      <c r="AW534" s="214"/>
      <c r="AX534" s="214">
        <v>10</v>
      </c>
      <c r="AY534" s="216" t="s">
        <v>103</v>
      </c>
      <c r="AZ534" s="216" t="s">
        <v>96</v>
      </c>
      <c r="BA534" s="216" t="s">
        <v>220</v>
      </c>
      <c r="BB534" s="214" t="s">
        <v>2022</v>
      </c>
      <c r="BC534" s="214"/>
      <c r="BD534" s="214"/>
      <c r="BE534" s="214"/>
    </row>
    <row r="535" spans="1:57" x14ac:dyDescent="0.3">
      <c r="A535" s="211">
        <v>46260</v>
      </c>
      <c r="B535" s="216" t="s">
        <v>142</v>
      </c>
      <c r="C535" s="216" t="s">
        <v>349</v>
      </c>
      <c r="D535" s="216" t="s">
        <v>57</v>
      </c>
      <c r="E535" s="216" t="s">
        <v>117</v>
      </c>
      <c r="F535" s="216" t="s">
        <v>310</v>
      </c>
      <c r="G535" s="216" t="s">
        <v>1364</v>
      </c>
      <c r="H535" s="216" t="s">
        <v>2051</v>
      </c>
      <c r="I535" s="216" t="s">
        <v>410</v>
      </c>
      <c r="J535" s="214">
        <v>10</v>
      </c>
      <c r="K535" s="214">
        <v>10</v>
      </c>
      <c r="L535" s="216" t="s">
        <v>1365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6"/>
      <c r="S535" s="216" t="s">
        <v>401</v>
      </c>
      <c r="T535" s="216"/>
      <c r="U535" s="216" t="s">
        <v>2197</v>
      </c>
      <c r="V535" s="216" t="s">
        <v>368</v>
      </c>
      <c r="W535" s="214">
        <v>2011</v>
      </c>
      <c r="X535" s="216" t="s">
        <v>357</v>
      </c>
      <c r="Y535" s="216" t="s">
        <v>262</v>
      </c>
      <c r="Z535" s="214" t="s">
        <v>1578</v>
      </c>
      <c r="AA535" s="214"/>
      <c r="AB535" s="216" t="s">
        <v>353</v>
      </c>
      <c r="AC535" s="214" t="s">
        <v>7</v>
      </c>
      <c r="AD535" s="216" t="s">
        <v>7</v>
      </c>
      <c r="AE535" s="216" t="s">
        <v>7</v>
      </c>
      <c r="AF535" s="214" t="s">
        <v>2198</v>
      </c>
      <c r="AG535" s="214" t="s">
        <v>249</v>
      </c>
      <c r="AH535" s="214">
        <v>2</v>
      </c>
      <c r="AI535" s="216" t="s">
        <v>250</v>
      </c>
      <c r="AJ535" s="216" t="s">
        <v>251</v>
      </c>
      <c r="AK535" s="214" t="s">
        <v>2020</v>
      </c>
      <c r="AL535" s="216" t="s">
        <v>156</v>
      </c>
      <c r="AM535" s="214" t="s">
        <v>2021</v>
      </c>
      <c r="AN535" s="214"/>
      <c r="AO535" s="214">
        <v>46288</v>
      </c>
      <c r="AP535" s="214">
        <v>0.58263888888888893</v>
      </c>
      <c r="AQ535" s="214">
        <v>46288</v>
      </c>
      <c r="AR535" s="214">
        <v>0.66874999999999996</v>
      </c>
      <c r="AS535" s="214" t="s">
        <v>201</v>
      </c>
      <c r="AT535" s="214" t="s">
        <v>514</v>
      </c>
      <c r="AU535" s="214" t="s">
        <v>1433</v>
      </c>
      <c r="AV535" s="214" t="s">
        <v>1610</v>
      </c>
      <c r="AW535" s="214"/>
      <c r="AX535" s="214">
        <v>1</v>
      </c>
      <c r="AY535" s="216" t="s">
        <v>126</v>
      </c>
      <c r="AZ535" s="216" t="s">
        <v>127</v>
      </c>
      <c r="BA535" s="216" t="s">
        <v>233</v>
      </c>
      <c r="BB535" s="214" t="s">
        <v>2022</v>
      </c>
      <c r="BC535" s="214"/>
      <c r="BD535" s="214"/>
      <c r="BE535" s="214"/>
    </row>
    <row r="536" spans="1:57" x14ac:dyDescent="0.3">
      <c r="A536" s="211">
        <v>46260</v>
      </c>
      <c r="B536" s="216" t="s">
        <v>142</v>
      </c>
      <c r="C536" s="216" t="s">
        <v>349</v>
      </c>
      <c r="D536" s="216" t="s">
        <v>279</v>
      </c>
      <c r="E536" s="216" t="s">
        <v>192</v>
      </c>
      <c r="F536" s="216" t="s">
        <v>310</v>
      </c>
      <c r="G536" s="216" t="s">
        <v>1364</v>
      </c>
      <c r="H536" s="216" t="s">
        <v>2051</v>
      </c>
      <c r="I536" s="216" t="s">
        <v>410</v>
      </c>
      <c r="J536" s="214">
        <v>831</v>
      </c>
      <c r="K536" s="214">
        <v>831</v>
      </c>
      <c r="L536" s="216" t="s">
        <v>1365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6"/>
      <c r="S536" s="216" t="s">
        <v>401</v>
      </c>
      <c r="T536" s="216"/>
      <c r="U536" s="216" t="s">
        <v>2197</v>
      </c>
      <c r="V536" s="216" t="s">
        <v>368</v>
      </c>
      <c r="W536" s="214">
        <v>2011</v>
      </c>
      <c r="X536" s="216" t="s">
        <v>357</v>
      </c>
      <c r="Y536" s="216" t="s">
        <v>262</v>
      </c>
      <c r="Z536" s="214" t="s">
        <v>1578</v>
      </c>
      <c r="AA536" s="214"/>
      <c r="AB536" s="216" t="s">
        <v>353</v>
      </c>
      <c r="AC536" s="214" t="s">
        <v>7</v>
      </c>
      <c r="AD536" s="216" t="s">
        <v>7</v>
      </c>
      <c r="AE536" s="216" t="s">
        <v>7</v>
      </c>
      <c r="AF536" s="214" t="s">
        <v>2199</v>
      </c>
      <c r="AG536" s="214" t="s">
        <v>249</v>
      </c>
      <c r="AH536" s="214">
        <v>2</v>
      </c>
      <c r="AI536" s="216" t="s">
        <v>250</v>
      </c>
      <c r="AJ536" s="216" t="s">
        <v>248</v>
      </c>
      <c r="AK536" s="214" t="s">
        <v>2020</v>
      </c>
      <c r="AL536" s="216" t="s">
        <v>156</v>
      </c>
      <c r="AM536" s="214" t="s">
        <v>2054</v>
      </c>
      <c r="AN536" s="214">
        <v>4</v>
      </c>
      <c r="AO536" s="214">
        <v>46288</v>
      </c>
      <c r="AP536" s="214">
        <v>0.58263888888888893</v>
      </c>
      <c r="AQ536" s="214">
        <v>46288</v>
      </c>
      <c r="AR536" s="214">
        <v>0.66874999999999996</v>
      </c>
      <c r="AS536" s="214" t="s">
        <v>201</v>
      </c>
      <c r="AT536" s="214" t="s">
        <v>514</v>
      </c>
      <c r="AU536" s="214" t="s">
        <v>1433</v>
      </c>
      <c r="AV536" s="214" t="s">
        <v>1596</v>
      </c>
      <c r="AW536" s="214">
        <v>1</v>
      </c>
      <c r="AX536" s="214">
        <v>831</v>
      </c>
      <c r="AY536" s="216" t="s">
        <v>125</v>
      </c>
      <c r="AZ536" s="216" t="s">
        <v>122</v>
      </c>
      <c r="BA536" s="216" t="s">
        <v>232</v>
      </c>
      <c r="BB536" s="214" t="s">
        <v>2022</v>
      </c>
      <c r="BC536" s="214"/>
      <c r="BD536" s="214"/>
      <c r="BE536" s="214"/>
    </row>
    <row r="537" spans="1:57" x14ac:dyDescent="0.3">
      <c r="A537" s="211">
        <v>46260</v>
      </c>
      <c r="B537" s="216" t="s">
        <v>142</v>
      </c>
      <c r="C537" s="216" t="s">
        <v>349</v>
      </c>
      <c r="D537" s="216" t="s">
        <v>285</v>
      </c>
      <c r="E537" s="216" t="s">
        <v>95</v>
      </c>
      <c r="F537" s="216" t="s">
        <v>310</v>
      </c>
      <c r="G537" s="216" t="s">
        <v>1366</v>
      </c>
      <c r="H537" s="216" t="s">
        <v>2051</v>
      </c>
      <c r="I537" s="216" t="s">
        <v>410</v>
      </c>
      <c r="J537" s="214">
        <v>10</v>
      </c>
      <c r="K537" s="214">
        <v>10</v>
      </c>
      <c r="L537" s="216" t="s">
        <v>1367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6"/>
      <c r="S537" s="216" t="s">
        <v>401</v>
      </c>
      <c r="T537" s="216"/>
      <c r="U537" s="216" t="s">
        <v>2200</v>
      </c>
      <c r="V537" s="216" t="s">
        <v>368</v>
      </c>
      <c r="W537" s="214">
        <v>2011</v>
      </c>
      <c r="X537" s="216" t="s">
        <v>357</v>
      </c>
      <c r="Y537" s="216" t="s">
        <v>262</v>
      </c>
      <c r="Z537" s="214" t="s">
        <v>1578</v>
      </c>
      <c r="AA537" s="214"/>
      <c r="AB537" s="216" t="s">
        <v>353</v>
      </c>
      <c r="AC537" s="214" t="s">
        <v>7</v>
      </c>
      <c r="AD537" s="216" t="s">
        <v>7</v>
      </c>
      <c r="AE537" s="216" t="s">
        <v>7</v>
      </c>
      <c r="AF537" s="214" t="s">
        <v>2359</v>
      </c>
      <c r="AG537" s="214" t="s">
        <v>249</v>
      </c>
      <c r="AH537" s="214">
        <v>1</v>
      </c>
      <c r="AI537" s="216" t="s">
        <v>250</v>
      </c>
      <c r="AJ537" s="216" t="s">
        <v>248</v>
      </c>
      <c r="AK537" s="214" t="s">
        <v>2020</v>
      </c>
      <c r="AL537" s="216" t="s">
        <v>156</v>
      </c>
      <c r="AM537" s="214" t="s">
        <v>2337</v>
      </c>
      <c r="AN537" s="214">
        <v>1</v>
      </c>
      <c r="AO537" s="214">
        <v>46282</v>
      </c>
      <c r="AP537" s="214">
        <v>0.52891203703703704</v>
      </c>
      <c r="AQ537" s="214">
        <v>46282</v>
      </c>
      <c r="AR537" s="214">
        <v>0.66736111111111107</v>
      </c>
      <c r="AS537" s="214" t="s">
        <v>201</v>
      </c>
      <c r="AT537" s="214" t="s">
        <v>514</v>
      </c>
      <c r="AU537" s="214" t="s">
        <v>1433</v>
      </c>
      <c r="AV537" s="214" t="s">
        <v>1593</v>
      </c>
      <c r="AW537" s="214"/>
      <c r="AX537" s="214">
        <v>10</v>
      </c>
      <c r="AY537" s="216" t="s">
        <v>103</v>
      </c>
      <c r="AZ537" s="216" t="s">
        <v>96</v>
      </c>
      <c r="BA537" s="216" t="s">
        <v>220</v>
      </c>
      <c r="BB537" s="214" t="s">
        <v>2022</v>
      </c>
      <c r="BC537" s="214"/>
      <c r="BD537" s="214"/>
      <c r="BE537" s="214"/>
    </row>
    <row r="538" spans="1:57" x14ac:dyDescent="0.3">
      <c r="A538" s="211">
        <v>46260</v>
      </c>
      <c r="B538" s="216" t="s">
        <v>142</v>
      </c>
      <c r="C538" s="216" t="s">
        <v>349</v>
      </c>
      <c r="D538" s="216" t="s">
        <v>57</v>
      </c>
      <c r="E538" s="216" t="s">
        <v>117</v>
      </c>
      <c r="F538" s="216" t="s">
        <v>310</v>
      </c>
      <c r="G538" s="216" t="s">
        <v>1366</v>
      </c>
      <c r="H538" s="216" t="s">
        <v>2051</v>
      </c>
      <c r="I538" s="216" t="s">
        <v>410</v>
      </c>
      <c r="J538" s="214">
        <v>10</v>
      </c>
      <c r="K538" s="214">
        <v>10</v>
      </c>
      <c r="L538" s="216" t="s">
        <v>1367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6"/>
      <c r="S538" s="216" t="s">
        <v>401</v>
      </c>
      <c r="T538" s="216"/>
      <c r="U538" s="216" t="s">
        <v>2200</v>
      </c>
      <c r="V538" s="216" t="s">
        <v>368</v>
      </c>
      <c r="W538" s="214">
        <v>2011</v>
      </c>
      <c r="X538" s="216" t="s">
        <v>357</v>
      </c>
      <c r="Y538" s="216" t="s">
        <v>262</v>
      </c>
      <c r="Z538" s="214" t="s">
        <v>1578</v>
      </c>
      <c r="AA538" s="214"/>
      <c r="AB538" s="216" t="s">
        <v>353</v>
      </c>
      <c r="AC538" s="214" t="s">
        <v>7</v>
      </c>
      <c r="AD538" s="216" t="s">
        <v>7</v>
      </c>
      <c r="AE538" s="216" t="s">
        <v>7</v>
      </c>
      <c r="AF538" s="214" t="s">
        <v>2201</v>
      </c>
      <c r="AG538" s="214" t="s">
        <v>249</v>
      </c>
      <c r="AH538" s="214">
        <v>2</v>
      </c>
      <c r="AI538" s="216" t="s">
        <v>250</v>
      </c>
      <c r="AJ538" s="216" t="s">
        <v>251</v>
      </c>
      <c r="AK538" s="214" t="s">
        <v>2020</v>
      </c>
      <c r="AL538" s="216" t="s">
        <v>156</v>
      </c>
      <c r="AM538" s="214" t="s">
        <v>2021</v>
      </c>
      <c r="AN538" s="214"/>
      <c r="AO538" s="214">
        <v>46282</v>
      </c>
      <c r="AP538" s="214">
        <v>0.52891203703703704</v>
      </c>
      <c r="AQ538" s="214">
        <v>46282</v>
      </c>
      <c r="AR538" s="214">
        <v>0.66736111111111107</v>
      </c>
      <c r="AS538" s="214" t="s">
        <v>201</v>
      </c>
      <c r="AT538" s="214" t="s">
        <v>514</v>
      </c>
      <c r="AU538" s="214" t="s">
        <v>1433</v>
      </c>
      <c r="AV538" s="214" t="s">
        <v>1610</v>
      </c>
      <c r="AW538" s="214"/>
      <c r="AX538" s="214">
        <v>1</v>
      </c>
      <c r="AY538" s="216" t="s">
        <v>126</v>
      </c>
      <c r="AZ538" s="216" t="s">
        <v>127</v>
      </c>
      <c r="BA538" s="216" t="s">
        <v>233</v>
      </c>
      <c r="BB538" s="214" t="s">
        <v>2022</v>
      </c>
      <c r="BC538" s="214"/>
      <c r="BD538" s="214"/>
      <c r="BE538" s="214"/>
    </row>
    <row r="539" spans="1:57" x14ac:dyDescent="0.3">
      <c r="A539" s="211">
        <v>46260</v>
      </c>
      <c r="B539" s="216" t="s">
        <v>142</v>
      </c>
      <c r="C539" s="216" t="s">
        <v>349</v>
      </c>
      <c r="D539" s="216" t="s">
        <v>279</v>
      </c>
      <c r="E539" s="216" t="s">
        <v>192</v>
      </c>
      <c r="F539" s="216" t="s">
        <v>310</v>
      </c>
      <c r="G539" s="216" t="s">
        <v>1366</v>
      </c>
      <c r="H539" s="216" t="s">
        <v>2051</v>
      </c>
      <c r="I539" s="216" t="s">
        <v>410</v>
      </c>
      <c r="J539" s="214">
        <v>753</v>
      </c>
      <c r="K539" s="214">
        <v>753</v>
      </c>
      <c r="L539" s="216" t="s">
        <v>1367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6"/>
      <c r="S539" s="216" t="s">
        <v>401</v>
      </c>
      <c r="T539" s="216"/>
      <c r="U539" s="216" t="s">
        <v>2200</v>
      </c>
      <c r="V539" s="216" t="s">
        <v>368</v>
      </c>
      <c r="W539" s="214">
        <v>2011</v>
      </c>
      <c r="X539" s="216" t="s">
        <v>357</v>
      </c>
      <c r="Y539" s="216" t="s">
        <v>262</v>
      </c>
      <c r="Z539" s="214" t="s">
        <v>1578</v>
      </c>
      <c r="AA539" s="214"/>
      <c r="AB539" s="216" t="s">
        <v>353</v>
      </c>
      <c r="AC539" s="214" t="s">
        <v>7</v>
      </c>
      <c r="AD539" s="216" t="s">
        <v>7</v>
      </c>
      <c r="AE539" s="216" t="s">
        <v>7</v>
      </c>
      <c r="AF539" s="214" t="s">
        <v>2202</v>
      </c>
      <c r="AG539" s="214" t="s">
        <v>249</v>
      </c>
      <c r="AH539" s="214">
        <v>2</v>
      </c>
      <c r="AI539" s="216" t="s">
        <v>250</v>
      </c>
      <c r="AJ539" s="216" t="s">
        <v>248</v>
      </c>
      <c r="AK539" s="214" t="s">
        <v>2020</v>
      </c>
      <c r="AL539" s="216" t="s">
        <v>156</v>
      </c>
      <c r="AM539" s="214" t="s">
        <v>2054</v>
      </c>
      <c r="AN539" s="214">
        <v>4</v>
      </c>
      <c r="AO539" s="214">
        <v>46282</v>
      </c>
      <c r="AP539" s="214">
        <v>0.52891203703703704</v>
      </c>
      <c r="AQ539" s="214">
        <v>46282</v>
      </c>
      <c r="AR539" s="214">
        <v>0.66736111111111107</v>
      </c>
      <c r="AS539" s="214" t="s">
        <v>201</v>
      </c>
      <c r="AT539" s="214" t="s">
        <v>514</v>
      </c>
      <c r="AU539" s="214" t="s">
        <v>1433</v>
      </c>
      <c r="AV539" s="214" t="s">
        <v>1596</v>
      </c>
      <c r="AW539" s="214">
        <v>1</v>
      </c>
      <c r="AX539" s="214">
        <v>753</v>
      </c>
      <c r="AY539" s="216" t="s">
        <v>125</v>
      </c>
      <c r="AZ539" s="216" t="s">
        <v>122</v>
      </c>
      <c r="BA539" s="216" t="s">
        <v>232</v>
      </c>
      <c r="BB539" s="214" t="s">
        <v>2022</v>
      </c>
      <c r="BC539" s="214"/>
      <c r="BD539" s="214"/>
      <c r="BE539" s="214"/>
    </row>
    <row r="540" spans="1:57" x14ac:dyDescent="0.3">
      <c r="A540" s="211">
        <v>46260</v>
      </c>
      <c r="B540" s="216" t="s">
        <v>142</v>
      </c>
      <c r="C540" s="216" t="s">
        <v>349</v>
      </c>
      <c r="D540" s="216" t="s">
        <v>48</v>
      </c>
      <c r="E540" s="216" t="s">
        <v>68</v>
      </c>
      <c r="F540" s="216" t="s">
        <v>310</v>
      </c>
      <c r="G540" s="216" t="s">
        <v>1368</v>
      </c>
      <c r="H540" s="216" t="s">
        <v>2178</v>
      </c>
      <c r="I540" s="216" t="s">
        <v>1350</v>
      </c>
      <c r="J540" s="214">
        <v>4</v>
      </c>
      <c r="K540" s="214">
        <v>4</v>
      </c>
      <c r="L540" s="216" t="s">
        <v>1369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6"/>
      <c r="S540" s="216" t="s">
        <v>401</v>
      </c>
      <c r="T540" s="216"/>
      <c r="U540" s="216"/>
      <c r="V540" s="216" t="s">
        <v>368</v>
      </c>
      <c r="W540" s="214">
        <v>2011</v>
      </c>
      <c r="X540" s="216" t="s">
        <v>357</v>
      </c>
      <c r="Y540" s="216" t="s">
        <v>262</v>
      </c>
      <c r="Z540" s="214" t="s">
        <v>1429</v>
      </c>
      <c r="AA540" s="214"/>
      <c r="AB540" s="216" t="s">
        <v>353</v>
      </c>
      <c r="AC540" s="214" t="s">
        <v>353</v>
      </c>
      <c r="AD540" s="216" t="s">
        <v>379</v>
      </c>
      <c r="AE540" s="216" t="s">
        <v>262</v>
      </c>
      <c r="AF540" s="214" t="s">
        <v>2203</v>
      </c>
      <c r="AG540" s="214" t="s">
        <v>249</v>
      </c>
      <c r="AH540" s="214">
        <v>1</v>
      </c>
      <c r="AI540" s="216" t="s">
        <v>250</v>
      </c>
      <c r="AJ540" s="216" t="s">
        <v>248</v>
      </c>
      <c r="AK540" s="214" t="s">
        <v>2020</v>
      </c>
      <c r="AL540" s="216" t="s">
        <v>156</v>
      </c>
      <c r="AM540" s="214" t="s">
        <v>2204</v>
      </c>
      <c r="AN540" s="214">
        <v>2</v>
      </c>
      <c r="AO540" s="214">
        <v>46251</v>
      </c>
      <c r="AP540" s="214">
        <v>0.37777777777777777</v>
      </c>
      <c r="AQ540" s="214">
        <v>46258</v>
      </c>
      <c r="AR540" s="214">
        <v>0.625</v>
      </c>
      <c r="AS540" s="214" t="s">
        <v>201</v>
      </c>
      <c r="AT540" s="214" t="s">
        <v>513</v>
      </c>
      <c r="AU540" s="214" t="s">
        <v>1433</v>
      </c>
      <c r="AV540" s="214" t="s">
        <v>1461</v>
      </c>
      <c r="AW540" s="214"/>
      <c r="AX540" s="214">
        <v>1</v>
      </c>
      <c r="AY540" s="216" t="s">
        <v>89</v>
      </c>
      <c r="AZ540" s="216" t="s">
        <v>90</v>
      </c>
      <c r="BA540" s="216" t="s">
        <v>217</v>
      </c>
      <c r="BB540" s="214" t="s">
        <v>2036</v>
      </c>
      <c r="BC540" s="214">
        <v>63.4</v>
      </c>
      <c r="BD540" s="214"/>
      <c r="BE540" s="214"/>
    </row>
    <row r="541" spans="1:57" x14ac:dyDescent="0.3">
      <c r="A541" s="211">
        <v>46260</v>
      </c>
      <c r="B541" s="216" t="s">
        <v>142</v>
      </c>
      <c r="C541" s="216" t="s">
        <v>349</v>
      </c>
      <c r="D541" s="216" t="s">
        <v>48</v>
      </c>
      <c r="E541" s="216" t="s">
        <v>68</v>
      </c>
      <c r="F541" s="216" t="s">
        <v>310</v>
      </c>
      <c r="G541" s="216" t="s">
        <v>1368</v>
      </c>
      <c r="H541" s="216" t="s">
        <v>2178</v>
      </c>
      <c r="I541" s="216" t="s">
        <v>1350</v>
      </c>
      <c r="J541" s="214">
        <v>1</v>
      </c>
      <c r="K541" s="214">
        <v>1</v>
      </c>
      <c r="L541" s="216" t="s">
        <v>1370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6"/>
      <c r="S541" s="216" t="s">
        <v>401</v>
      </c>
      <c r="T541" s="216" t="s">
        <v>2205</v>
      </c>
      <c r="U541" s="216"/>
      <c r="V541" s="216" t="s">
        <v>368</v>
      </c>
      <c r="W541" s="214">
        <v>2011</v>
      </c>
      <c r="X541" s="216" t="s">
        <v>357</v>
      </c>
      <c r="Y541" s="216" t="s">
        <v>262</v>
      </c>
      <c r="Z541" s="214" t="s">
        <v>1429</v>
      </c>
      <c r="AA541" s="214"/>
      <c r="AB541" s="216" t="s">
        <v>353</v>
      </c>
      <c r="AC541" s="214" t="s">
        <v>353</v>
      </c>
      <c r="AD541" s="216" t="s">
        <v>379</v>
      </c>
      <c r="AE541" s="216" t="s">
        <v>262</v>
      </c>
      <c r="AF541" s="214" t="s">
        <v>2206</v>
      </c>
      <c r="AG541" s="214" t="s">
        <v>249</v>
      </c>
      <c r="AH541" s="214">
        <v>1</v>
      </c>
      <c r="AI541" s="216" t="s">
        <v>250</v>
      </c>
      <c r="AJ541" s="216" t="s">
        <v>248</v>
      </c>
      <c r="AK541" s="214" t="s">
        <v>2020</v>
      </c>
      <c r="AL541" s="216" t="s">
        <v>156</v>
      </c>
      <c r="AM541" s="214" t="s">
        <v>2204</v>
      </c>
      <c r="AN541" s="214">
        <v>2</v>
      </c>
      <c r="AO541" s="214">
        <v>46266</v>
      </c>
      <c r="AP541" s="214">
        <v>0.57861111111111108</v>
      </c>
      <c r="AQ541" s="214">
        <v>46268</v>
      </c>
      <c r="AR541" s="214">
        <v>0.63680555555555551</v>
      </c>
      <c r="AS541" s="214" t="s">
        <v>201</v>
      </c>
      <c r="AT541" s="214" t="s">
        <v>513</v>
      </c>
      <c r="AU541" s="214" t="s">
        <v>1433</v>
      </c>
      <c r="AV541" s="214" t="s">
        <v>1461</v>
      </c>
      <c r="AW541" s="214"/>
      <c r="AX541" s="214">
        <v>1</v>
      </c>
      <c r="AY541" s="216" t="s">
        <v>89</v>
      </c>
      <c r="AZ541" s="216" t="s">
        <v>90</v>
      </c>
      <c r="BA541" s="216" t="s">
        <v>217</v>
      </c>
      <c r="BB541" s="214" t="s">
        <v>2036</v>
      </c>
      <c r="BC541" s="214">
        <v>63.4</v>
      </c>
      <c r="BD541" s="214">
        <v>0</v>
      </c>
      <c r="BE541" s="214">
        <v>1</v>
      </c>
    </row>
    <row r="542" spans="1:57" x14ac:dyDescent="0.3">
      <c r="A542" s="211">
        <v>46260</v>
      </c>
      <c r="B542" s="216" t="s">
        <v>142</v>
      </c>
      <c r="C542" s="216" t="s">
        <v>349</v>
      </c>
      <c r="D542" s="216" t="s">
        <v>285</v>
      </c>
      <c r="E542" s="216" t="s">
        <v>95</v>
      </c>
      <c r="F542" s="216" t="s">
        <v>310</v>
      </c>
      <c r="G542" s="216" t="s">
        <v>981</v>
      </c>
      <c r="H542" s="216" t="s">
        <v>1631</v>
      </c>
      <c r="I542" s="216" t="s">
        <v>425</v>
      </c>
      <c r="J542" s="214">
        <v>2</v>
      </c>
      <c r="K542" s="214">
        <v>2</v>
      </c>
      <c r="L542" s="216" t="s">
        <v>1371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6"/>
      <c r="S542" s="216" t="s">
        <v>401</v>
      </c>
      <c r="T542" s="216"/>
      <c r="U542" s="216" t="s">
        <v>2207</v>
      </c>
      <c r="V542" s="216" t="s">
        <v>368</v>
      </c>
      <c r="W542" s="214">
        <v>2011</v>
      </c>
      <c r="X542" s="216" t="s">
        <v>357</v>
      </c>
      <c r="Y542" s="216" t="s">
        <v>262</v>
      </c>
      <c r="Z542" s="214" t="s">
        <v>1578</v>
      </c>
      <c r="AA542" s="214"/>
      <c r="AB542" s="216" t="s">
        <v>353</v>
      </c>
      <c r="AC542" s="214" t="s">
        <v>7</v>
      </c>
      <c r="AD542" s="216" t="s">
        <v>7</v>
      </c>
      <c r="AE542" s="216" t="s">
        <v>7</v>
      </c>
      <c r="AF542" s="214" t="s">
        <v>2360</v>
      </c>
      <c r="AG542" s="214" t="s">
        <v>249</v>
      </c>
      <c r="AH542" s="214">
        <v>1</v>
      </c>
      <c r="AI542" s="216" t="s">
        <v>250</v>
      </c>
      <c r="AJ542" s="216" t="s">
        <v>248</v>
      </c>
      <c r="AK542" s="214" t="s">
        <v>2020</v>
      </c>
      <c r="AL542" s="216" t="s">
        <v>156</v>
      </c>
      <c r="AM542" s="214" t="s">
        <v>2337</v>
      </c>
      <c r="AN542" s="214">
        <v>1</v>
      </c>
      <c r="AO542" s="214">
        <v>46260</v>
      </c>
      <c r="AP542" s="214">
        <v>0.47499999999999998</v>
      </c>
      <c r="AQ542" s="214">
        <v>46268</v>
      </c>
      <c r="AR542" s="214">
        <v>0.83194444444444449</v>
      </c>
      <c r="AS542" s="214" t="s">
        <v>201</v>
      </c>
      <c r="AT542" s="214" t="s">
        <v>513</v>
      </c>
      <c r="AU542" s="214" t="s">
        <v>1433</v>
      </c>
      <c r="AV542" s="214" t="s">
        <v>1593</v>
      </c>
      <c r="AW542" s="214"/>
      <c r="AX542" s="214">
        <v>2</v>
      </c>
      <c r="AY542" s="216" t="s">
        <v>103</v>
      </c>
      <c r="AZ542" s="216" t="s">
        <v>96</v>
      </c>
      <c r="BA542" s="216" t="s">
        <v>220</v>
      </c>
      <c r="BB542" s="214" t="s">
        <v>2022</v>
      </c>
      <c r="BC542" s="214"/>
      <c r="BD542" s="214"/>
      <c r="BE542" s="214">
        <v>1</v>
      </c>
    </row>
    <row r="543" spans="1:57" x14ac:dyDescent="0.3">
      <c r="A543" s="211">
        <v>46260</v>
      </c>
      <c r="B543" s="216" t="s">
        <v>142</v>
      </c>
      <c r="C543" s="216" t="s">
        <v>349</v>
      </c>
      <c r="D543" s="216" t="s">
        <v>57</v>
      </c>
      <c r="E543" s="216" t="s">
        <v>117</v>
      </c>
      <c r="F543" s="216" t="s">
        <v>310</v>
      </c>
      <c r="G543" s="216" t="s">
        <v>981</v>
      </c>
      <c r="H543" s="216" t="s">
        <v>1631</v>
      </c>
      <c r="I543" s="216" t="s">
        <v>425</v>
      </c>
      <c r="J543" s="214">
        <v>2</v>
      </c>
      <c r="K543" s="214">
        <v>2</v>
      </c>
      <c r="L543" s="216" t="s">
        <v>1371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6"/>
      <c r="S543" s="216" t="s">
        <v>401</v>
      </c>
      <c r="T543" s="216"/>
      <c r="U543" s="216" t="s">
        <v>2207</v>
      </c>
      <c r="V543" s="216" t="s">
        <v>368</v>
      </c>
      <c r="W543" s="214">
        <v>2011</v>
      </c>
      <c r="X543" s="216" t="s">
        <v>357</v>
      </c>
      <c r="Y543" s="216" t="s">
        <v>262</v>
      </c>
      <c r="Z543" s="214" t="s">
        <v>1578</v>
      </c>
      <c r="AA543" s="214"/>
      <c r="AB543" s="216" t="s">
        <v>353</v>
      </c>
      <c r="AC543" s="214" t="s">
        <v>7</v>
      </c>
      <c r="AD543" s="216" t="s">
        <v>7</v>
      </c>
      <c r="AE543" s="216" t="s">
        <v>7</v>
      </c>
      <c r="AF543" s="214" t="s">
        <v>2208</v>
      </c>
      <c r="AG543" s="214" t="s">
        <v>249</v>
      </c>
      <c r="AH543" s="214">
        <v>2</v>
      </c>
      <c r="AI543" s="216" t="s">
        <v>250</v>
      </c>
      <c r="AJ543" s="216" t="s">
        <v>251</v>
      </c>
      <c r="AK543" s="214" t="s">
        <v>2020</v>
      </c>
      <c r="AL543" s="216" t="s">
        <v>156</v>
      </c>
      <c r="AM543" s="214" t="s">
        <v>2021</v>
      </c>
      <c r="AN543" s="214"/>
      <c r="AO543" s="214">
        <v>46260</v>
      </c>
      <c r="AP543" s="214">
        <v>0.47499999999999998</v>
      </c>
      <c r="AQ543" s="214">
        <v>46268</v>
      </c>
      <c r="AR543" s="214">
        <v>0.83194444444444449</v>
      </c>
      <c r="AS543" s="214" t="s">
        <v>201</v>
      </c>
      <c r="AT543" s="214" t="s">
        <v>514</v>
      </c>
      <c r="AU543" s="214" t="s">
        <v>1433</v>
      </c>
      <c r="AV543" s="214" t="s">
        <v>1610</v>
      </c>
      <c r="AW543" s="214"/>
      <c r="AX543" s="214">
        <v>1</v>
      </c>
      <c r="AY543" s="216" t="s">
        <v>126</v>
      </c>
      <c r="AZ543" s="216" t="s">
        <v>127</v>
      </c>
      <c r="BA543" s="216" t="s">
        <v>233</v>
      </c>
      <c r="BB543" s="214" t="s">
        <v>2022</v>
      </c>
      <c r="BC543" s="214"/>
      <c r="BD543" s="214"/>
      <c r="BE543" s="214">
        <v>1</v>
      </c>
    </row>
    <row r="544" spans="1:57" x14ac:dyDescent="0.3">
      <c r="A544" s="211">
        <v>46260</v>
      </c>
      <c r="B544" s="216" t="s">
        <v>142</v>
      </c>
      <c r="C544" s="216" t="s">
        <v>349</v>
      </c>
      <c r="D544" s="216" t="s">
        <v>279</v>
      </c>
      <c r="E544" s="216" t="s">
        <v>192</v>
      </c>
      <c r="F544" s="216" t="s">
        <v>310</v>
      </c>
      <c r="G544" s="216" t="s">
        <v>1372</v>
      </c>
      <c r="H544" s="216" t="s">
        <v>2051</v>
      </c>
      <c r="I544" s="216" t="s">
        <v>410</v>
      </c>
      <c r="J544" s="214">
        <v>704</v>
      </c>
      <c r="K544" s="214">
        <v>704</v>
      </c>
      <c r="L544" s="216" t="s">
        <v>1373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6"/>
      <c r="S544" s="216" t="s">
        <v>401</v>
      </c>
      <c r="T544" s="216"/>
      <c r="U544" s="216"/>
      <c r="V544" s="216" t="s">
        <v>368</v>
      </c>
      <c r="W544" s="214">
        <v>2011</v>
      </c>
      <c r="X544" s="216" t="s">
        <v>357</v>
      </c>
      <c r="Y544" s="216" t="s">
        <v>262</v>
      </c>
      <c r="Z544" s="214" t="s">
        <v>1578</v>
      </c>
      <c r="AA544" s="214"/>
      <c r="AB544" s="216" t="s">
        <v>353</v>
      </c>
      <c r="AC544" s="214" t="s">
        <v>7</v>
      </c>
      <c r="AD544" s="216" t="s">
        <v>7</v>
      </c>
      <c r="AE544" s="216" t="s">
        <v>7</v>
      </c>
      <c r="AF544" s="214" t="s">
        <v>2209</v>
      </c>
      <c r="AG544" s="214" t="s">
        <v>249</v>
      </c>
      <c r="AH544" s="214">
        <v>2</v>
      </c>
      <c r="AI544" s="216" t="s">
        <v>250</v>
      </c>
      <c r="AJ544" s="216" t="s">
        <v>248</v>
      </c>
      <c r="AK544" s="214" t="s">
        <v>2020</v>
      </c>
      <c r="AL544" s="216" t="s">
        <v>156</v>
      </c>
      <c r="AM544" s="214" t="s">
        <v>2054</v>
      </c>
      <c r="AN544" s="214">
        <v>4</v>
      </c>
      <c r="AO544" s="214">
        <v>46265</v>
      </c>
      <c r="AP544" s="214">
        <v>0.61307870370370365</v>
      </c>
      <c r="AQ544" s="214">
        <v>46267</v>
      </c>
      <c r="AR544" s="214">
        <v>0.57708333333333328</v>
      </c>
      <c r="AS544" s="214" t="s">
        <v>201</v>
      </c>
      <c r="AT544" s="214" t="s">
        <v>514</v>
      </c>
      <c r="AU544" s="214" t="s">
        <v>1433</v>
      </c>
      <c r="AV544" s="214" t="s">
        <v>1596</v>
      </c>
      <c r="AW544" s="214">
        <v>1</v>
      </c>
      <c r="AX544" s="214">
        <v>704</v>
      </c>
      <c r="AY544" s="216" t="s">
        <v>125</v>
      </c>
      <c r="AZ544" s="216" t="s">
        <v>122</v>
      </c>
      <c r="BA544" s="216" t="s">
        <v>232</v>
      </c>
      <c r="BB544" s="214" t="s">
        <v>2022</v>
      </c>
      <c r="BC544" s="214"/>
      <c r="BD544" s="214"/>
      <c r="BE544" s="214">
        <v>3413.8</v>
      </c>
    </row>
    <row r="545" spans="1:57" x14ac:dyDescent="0.3">
      <c r="A545" s="211">
        <v>46260</v>
      </c>
      <c r="B545" s="216" t="s">
        <v>142</v>
      </c>
      <c r="C545" s="216" t="s">
        <v>349</v>
      </c>
      <c r="D545" s="216" t="s">
        <v>57</v>
      </c>
      <c r="E545" s="216" t="s">
        <v>117</v>
      </c>
      <c r="F545" s="216" t="s">
        <v>310</v>
      </c>
      <c r="G545" s="216" t="s">
        <v>1372</v>
      </c>
      <c r="H545" s="216" t="s">
        <v>2051</v>
      </c>
      <c r="I545" s="216" t="s">
        <v>410</v>
      </c>
      <c r="J545" s="214">
        <v>8</v>
      </c>
      <c r="K545" s="214">
        <v>8</v>
      </c>
      <c r="L545" s="216" t="s">
        <v>1373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6"/>
      <c r="S545" s="216" t="s">
        <v>401</v>
      </c>
      <c r="T545" s="216"/>
      <c r="U545" s="216"/>
      <c r="V545" s="216" t="s">
        <v>368</v>
      </c>
      <c r="W545" s="214">
        <v>2011</v>
      </c>
      <c r="X545" s="216" t="s">
        <v>357</v>
      </c>
      <c r="Y545" s="216" t="s">
        <v>262</v>
      </c>
      <c r="Z545" s="214" t="s">
        <v>1578</v>
      </c>
      <c r="AA545" s="214"/>
      <c r="AB545" s="216" t="s">
        <v>353</v>
      </c>
      <c r="AC545" s="214" t="s">
        <v>7</v>
      </c>
      <c r="AD545" s="216" t="s">
        <v>7</v>
      </c>
      <c r="AE545" s="216" t="s">
        <v>7</v>
      </c>
      <c r="AF545" s="214" t="s">
        <v>2210</v>
      </c>
      <c r="AG545" s="214" t="s">
        <v>249</v>
      </c>
      <c r="AH545" s="214">
        <v>2</v>
      </c>
      <c r="AI545" s="216" t="s">
        <v>250</v>
      </c>
      <c r="AJ545" s="216" t="s">
        <v>251</v>
      </c>
      <c r="AK545" s="214" t="s">
        <v>2020</v>
      </c>
      <c r="AL545" s="216" t="s">
        <v>156</v>
      </c>
      <c r="AM545" s="214" t="s">
        <v>2021</v>
      </c>
      <c r="AN545" s="214"/>
      <c r="AO545" s="214">
        <v>46265</v>
      </c>
      <c r="AP545" s="214">
        <v>0.61307870370370365</v>
      </c>
      <c r="AQ545" s="214">
        <v>46267</v>
      </c>
      <c r="AR545" s="214">
        <v>0.57708333333333328</v>
      </c>
      <c r="AS545" s="214" t="s">
        <v>201</v>
      </c>
      <c r="AT545" s="214" t="s">
        <v>514</v>
      </c>
      <c r="AU545" s="214" t="s">
        <v>1433</v>
      </c>
      <c r="AV545" s="214" t="s">
        <v>1610</v>
      </c>
      <c r="AW545" s="214"/>
      <c r="AX545" s="214">
        <v>1</v>
      </c>
      <c r="AY545" s="216" t="s">
        <v>126</v>
      </c>
      <c r="AZ545" s="216" t="s">
        <v>127</v>
      </c>
      <c r="BA545" s="216" t="s">
        <v>233</v>
      </c>
      <c r="BB545" s="214" t="s">
        <v>2022</v>
      </c>
      <c r="BC545" s="214"/>
      <c r="BD545" s="214"/>
      <c r="BE545" s="214">
        <v>7.38</v>
      </c>
    </row>
    <row r="546" spans="1:57" x14ac:dyDescent="0.3">
      <c r="A546" s="211">
        <v>46260</v>
      </c>
      <c r="B546" s="216" t="s">
        <v>142</v>
      </c>
      <c r="C546" s="216" t="s">
        <v>349</v>
      </c>
      <c r="D546" s="216" t="s">
        <v>285</v>
      </c>
      <c r="E546" s="216" t="s">
        <v>95</v>
      </c>
      <c r="F546" s="216" t="s">
        <v>310</v>
      </c>
      <c r="G546" s="216" t="s">
        <v>1372</v>
      </c>
      <c r="H546" s="216" t="s">
        <v>2051</v>
      </c>
      <c r="I546" s="216" t="s">
        <v>410</v>
      </c>
      <c r="J546" s="214">
        <v>8</v>
      </c>
      <c r="K546" s="214">
        <v>8</v>
      </c>
      <c r="L546" s="216" t="s">
        <v>1373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6"/>
      <c r="S546" s="216" t="s">
        <v>401</v>
      </c>
      <c r="T546" s="216"/>
      <c r="U546" s="216"/>
      <c r="V546" s="216" t="s">
        <v>368</v>
      </c>
      <c r="W546" s="214">
        <v>2011</v>
      </c>
      <c r="X546" s="216" t="s">
        <v>357</v>
      </c>
      <c r="Y546" s="216" t="s">
        <v>262</v>
      </c>
      <c r="Z546" s="214" t="s">
        <v>1578</v>
      </c>
      <c r="AA546" s="214"/>
      <c r="AB546" s="216" t="s">
        <v>353</v>
      </c>
      <c r="AC546" s="214" t="s">
        <v>7</v>
      </c>
      <c r="AD546" s="216" t="s">
        <v>7</v>
      </c>
      <c r="AE546" s="216" t="s">
        <v>7</v>
      </c>
      <c r="AF546" s="214" t="s">
        <v>2361</v>
      </c>
      <c r="AG546" s="214" t="s">
        <v>249</v>
      </c>
      <c r="AH546" s="214">
        <v>1</v>
      </c>
      <c r="AI546" s="216" t="s">
        <v>250</v>
      </c>
      <c r="AJ546" s="216" t="s">
        <v>248</v>
      </c>
      <c r="AK546" s="214" t="s">
        <v>2020</v>
      </c>
      <c r="AL546" s="216" t="s">
        <v>156</v>
      </c>
      <c r="AM546" s="214" t="s">
        <v>2337</v>
      </c>
      <c r="AN546" s="214">
        <v>1</v>
      </c>
      <c r="AO546" s="214">
        <v>46265</v>
      </c>
      <c r="AP546" s="214">
        <v>0.61307870370370365</v>
      </c>
      <c r="AQ546" s="214">
        <v>46267</v>
      </c>
      <c r="AR546" s="214">
        <v>0.57708333333333328</v>
      </c>
      <c r="AS546" s="214" t="s">
        <v>201</v>
      </c>
      <c r="AT546" s="214" t="s">
        <v>513</v>
      </c>
      <c r="AU546" s="214" t="s">
        <v>1433</v>
      </c>
      <c r="AV546" s="214" t="s">
        <v>1593</v>
      </c>
      <c r="AW546" s="214"/>
      <c r="AX546" s="214">
        <v>8</v>
      </c>
      <c r="AY546" s="216" t="s">
        <v>103</v>
      </c>
      <c r="AZ546" s="216" t="s">
        <v>96</v>
      </c>
      <c r="BA546" s="216" t="s">
        <v>220</v>
      </c>
      <c r="BB546" s="214" t="s">
        <v>2022</v>
      </c>
      <c r="BC546" s="214"/>
      <c r="BD546" s="214"/>
      <c r="BE546" s="214">
        <v>73.2</v>
      </c>
    </row>
    <row r="547" spans="1:57" x14ac:dyDescent="0.3">
      <c r="A547" s="211">
        <v>46260</v>
      </c>
      <c r="B547" s="216" t="s">
        <v>142</v>
      </c>
      <c r="C547" s="216" t="s">
        <v>349</v>
      </c>
      <c r="D547" s="216" t="s">
        <v>279</v>
      </c>
      <c r="E547" s="216" t="s">
        <v>192</v>
      </c>
      <c r="F547" s="216" t="s">
        <v>310</v>
      </c>
      <c r="G547" s="216" t="s">
        <v>1374</v>
      </c>
      <c r="H547" s="216" t="s">
        <v>2051</v>
      </c>
      <c r="I547" s="216" t="s">
        <v>410</v>
      </c>
      <c r="J547" s="214">
        <v>866</v>
      </c>
      <c r="K547" s="214">
        <v>866</v>
      </c>
      <c r="L547" s="216" t="s">
        <v>1375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6"/>
      <c r="S547" s="216" t="s">
        <v>401</v>
      </c>
      <c r="T547" s="216"/>
      <c r="U547" s="216"/>
      <c r="V547" s="216" t="s">
        <v>368</v>
      </c>
      <c r="W547" s="214">
        <v>2011</v>
      </c>
      <c r="X547" s="216" t="s">
        <v>357</v>
      </c>
      <c r="Y547" s="216" t="s">
        <v>262</v>
      </c>
      <c r="Z547" s="214" t="s">
        <v>1578</v>
      </c>
      <c r="AA547" s="214"/>
      <c r="AB547" s="216" t="s">
        <v>353</v>
      </c>
      <c r="AC547" s="214" t="s">
        <v>7</v>
      </c>
      <c r="AD547" s="216" t="s">
        <v>7</v>
      </c>
      <c r="AE547" s="216" t="s">
        <v>7</v>
      </c>
      <c r="AF547" s="214" t="s">
        <v>2211</v>
      </c>
      <c r="AG547" s="214" t="s">
        <v>249</v>
      </c>
      <c r="AH547" s="214">
        <v>2</v>
      </c>
      <c r="AI547" s="216" t="s">
        <v>250</v>
      </c>
      <c r="AJ547" s="216" t="s">
        <v>248</v>
      </c>
      <c r="AK547" s="214" t="s">
        <v>2020</v>
      </c>
      <c r="AL547" s="216" t="s">
        <v>156</v>
      </c>
      <c r="AM547" s="214" t="s">
        <v>2054</v>
      </c>
      <c r="AN547" s="214">
        <v>4</v>
      </c>
      <c r="AO547" s="214">
        <v>46265</v>
      </c>
      <c r="AP547" s="214">
        <v>0.62027777777777782</v>
      </c>
      <c r="AQ547" s="214">
        <v>46266</v>
      </c>
      <c r="AR547" s="214">
        <v>0.66249999999999998</v>
      </c>
      <c r="AS547" s="214" t="s">
        <v>201</v>
      </c>
      <c r="AT547" s="214" t="s">
        <v>514</v>
      </c>
      <c r="AU547" s="214" t="s">
        <v>1433</v>
      </c>
      <c r="AV547" s="214" t="s">
        <v>1596</v>
      </c>
      <c r="AW547" s="214">
        <v>1</v>
      </c>
      <c r="AX547" s="214">
        <v>866</v>
      </c>
      <c r="AY547" s="216" t="s">
        <v>125</v>
      </c>
      <c r="AZ547" s="216" t="s">
        <v>122</v>
      </c>
      <c r="BA547" s="216" t="s">
        <v>232</v>
      </c>
      <c r="BB547" s="214" t="s">
        <v>2022</v>
      </c>
      <c r="BC547" s="214"/>
      <c r="BD547" s="214"/>
      <c r="BE547" s="214"/>
    </row>
    <row r="548" spans="1:57" x14ac:dyDescent="0.3">
      <c r="A548" s="211">
        <v>46260</v>
      </c>
      <c r="B548" s="216" t="s">
        <v>142</v>
      </c>
      <c r="C548" s="216" t="s">
        <v>349</v>
      </c>
      <c r="D548" s="216" t="s">
        <v>57</v>
      </c>
      <c r="E548" s="216" t="s">
        <v>117</v>
      </c>
      <c r="F548" s="216" t="s">
        <v>310</v>
      </c>
      <c r="G548" s="216" t="s">
        <v>1374</v>
      </c>
      <c r="H548" s="216" t="s">
        <v>2051</v>
      </c>
      <c r="I548" s="216" t="s">
        <v>410</v>
      </c>
      <c r="J548" s="214">
        <v>18</v>
      </c>
      <c r="K548" s="214">
        <v>18</v>
      </c>
      <c r="L548" s="216" t="s">
        <v>1375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6"/>
      <c r="S548" s="216" t="s">
        <v>401</v>
      </c>
      <c r="T548" s="216"/>
      <c r="U548" s="216"/>
      <c r="V548" s="216" t="s">
        <v>368</v>
      </c>
      <c r="W548" s="214">
        <v>2011</v>
      </c>
      <c r="X548" s="216" t="s">
        <v>357</v>
      </c>
      <c r="Y548" s="216" t="s">
        <v>262</v>
      </c>
      <c r="Z548" s="214" t="s">
        <v>1578</v>
      </c>
      <c r="AA548" s="214"/>
      <c r="AB548" s="216" t="s">
        <v>353</v>
      </c>
      <c r="AC548" s="214" t="s">
        <v>7</v>
      </c>
      <c r="AD548" s="216" t="s">
        <v>7</v>
      </c>
      <c r="AE548" s="216" t="s">
        <v>7</v>
      </c>
      <c r="AF548" s="214" t="s">
        <v>2212</v>
      </c>
      <c r="AG548" s="214" t="s">
        <v>249</v>
      </c>
      <c r="AH548" s="214">
        <v>2</v>
      </c>
      <c r="AI548" s="216" t="s">
        <v>250</v>
      </c>
      <c r="AJ548" s="216" t="s">
        <v>251</v>
      </c>
      <c r="AK548" s="214" t="s">
        <v>2020</v>
      </c>
      <c r="AL548" s="216" t="s">
        <v>156</v>
      </c>
      <c r="AM548" s="214" t="s">
        <v>2021</v>
      </c>
      <c r="AN548" s="214"/>
      <c r="AO548" s="214">
        <v>46265</v>
      </c>
      <c r="AP548" s="214">
        <v>0.62027777777777782</v>
      </c>
      <c r="AQ548" s="214">
        <v>46266</v>
      </c>
      <c r="AR548" s="214">
        <v>0.66249999999999998</v>
      </c>
      <c r="AS548" s="214" t="s">
        <v>201</v>
      </c>
      <c r="AT548" s="214" t="s">
        <v>514</v>
      </c>
      <c r="AU548" s="214" t="s">
        <v>1433</v>
      </c>
      <c r="AV548" s="214" t="s">
        <v>1610</v>
      </c>
      <c r="AW548" s="214"/>
      <c r="AX548" s="214">
        <v>1.8</v>
      </c>
      <c r="AY548" s="216" t="s">
        <v>126</v>
      </c>
      <c r="AZ548" s="216" t="s">
        <v>127</v>
      </c>
      <c r="BA548" s="216" t="s">
        <v>233</v>
      </c>
      <c r="BB548" s="214" t="s">
        <v>2022</v>
      </c>
      <c r="BC548" s="214"/>
      <c r="BD548" s="214"/>
      <c r="BE548" s="214"/>
    </row>
    <row r="549" spans="1:57" x14ac:dyDescent="0.3">
      <c r="A549" s="211">
        <v>46260</v>
      </c>
      <c r="B549" s="216" t="s">
        <v>142</v>
      </c>
      <c r="C549" s="216" t="s">
        <v>349</v>
      </c>
      <c r="D549" s="216" t="s">
        <v>285</v>
      </c>
      <c r="E549" s="216" t="s">
        <v>95</v>
      </c>
      <c r="F549" s="216" t="s">
        <v>310</v>
      </c>
      <c r="G549" s="216" t="s">
        <v>1374</v>
      </c>
      <c r="H549" s="216" t="s">
        <v>2051</v>
      </c>
      <c r="I549" s="216" t="s">
        <v>410</v>
      </c>
      <c r="J549" s="214">
        <v>18</v>
      </c>
      <c r="K549" s="214">
        <v>18</v>
      </c>
      <c r="L549" s="216" t="s">
        <v>1375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6"/>
      <c r="S549" s="216" t="s">
        <v>401</v>
      </c>
      <c r="T549" s="216"/>
      <c r="U549" s="216"/>
      <c r="V549" s="216" t="s">
        <v>368</v>
      </c>
      <c r="W549" s="214">
        <v>2011</v>
      </c>
      <c r="X549" s="216" t="s">
        <v>357</v>
      </c>
      <c r="Y549" s="216" t="s">
        <v>262</v>
      </c>
      <c r="Z549" s="214" t="s">
        <v>1578</v>
      </c>
      <c r="AA549" s="214"/>
      <c r="AB549" s="216" t="s">
        <v>353</v>
      </c>
      <c r="AC549" s="214" t="s">
        <v>7</v>
      </c>
      <c r="AD549" s="216" t="s">
        <v>7</v>
      </c>
      <c r="AE549" s="216" t="s">
        <v>7</v>
      </c>
      <c r="AF549" s="214" t="s">
        <v>2362</v>
      </c>
      <c r="AG549" s="214" t="s">
        <v>249</v>
      </c>
      <c r="AH549" s="214">
        <v>1</v>
      </c>
      <c r="AI549" s="216" t="s">
        <v>250</v>
      </c>
      <c r="AJ549" s="216" t="s">
        <v>248</v>
      </c>
      <c r="AK549" s="214" t="s">
        <v>2020</v>
      </c>
      <c r="AL549" s="216" t="s">
        <v>156</v>
      </c>
      <c r="AM549" s="214" t="s">
        <v>2337</v>
      </c>
      <c r="AN549" s="214">
        <v>1</v>
      </c>
      <c r="AO549" s="214">
        <v>46265</v>
      </c>
      <c r="AP549" s="214">
        <v>0.62027777777777782</v>
      </c>
      <c r="AQ549" s="214">
        <v>46266</v>
      </c>
      <c r="AR549" s="214">
        <v>0.66249999999999998</v>
      </c>
      <c r="AS549" s="214" t="s">
        <v>201</v>
      </c>
      <c r="AT549" s="214" t="s">
        <v>513</v>
      </c>
      <c r="AU549" s="214" t="s">
        <v>1433</v>
      </c>
      <c r="AV549" s="214" t="s">
        <v>1593</v>
      </c>
      <c r="AW549" s="214"/>
      <c r="AX549" s="214">
        <v>18</v>
      </c>
      <c r="AY549" s="216" t="s">
        <v>103</v>
      </c>
      <c r="AZ549" s="216" t="s">
        <v>96</v>
      </c>
      <c r="BA549" s="216" t="s">
        <v>220</v>
      </c>
      <c r="BB549" s="214" t="s">
        <v>2022</v>
      </c>
      <c r="BC549" s="214"/>
      <c r="BD549" s="214"/>
      <c r="BE549" s="214"/>
    </row>
    <row r="550" spans="1:57" x14ac:dyDescent="0.3">
      <c r="A550" s="211">
        <v>46260</v>
      </c>
      <c r="B550" s="216" t="s">
        <v>142</v>
      </c>
      <c r="C550" s="216" t="s">
        <v>349</v>
      </c>
      <c r="D550" s="216" t="s">
        <v>285</v>
      </c>
      <c r="E550" s="216" t="s">
        <v>95</v>
      </c>
      <c r="F550" s="216" t="s">
        <v>310</v>
      </c>
      <c r="G550" s="216" t="s">
        <v>1376</v>
      </c>
      <c r="H550" s="216" t="s">
        <v>1867</v>
      </c>
      <c r="I550" s="216" t="s">
        <v>407</v>
      </c>
      <c r="J550" s="214">
        <v>718</v>
      </c>
      <c r="K550" s="214">
        <v>718</v>
      </c>
      <c r="L550" s="216" t="s">
        <v>1377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6"/>
      <c r="S550" s="216" t="s">
        <v>401</v>
      </c>
      <c r="T550" s="216"/>
      <c r="U550" s="216" t="s">
        <v>2213</v>
      </c>
      <c r="V550" s="216" t="s">
        <v>368</v>
      </c>
      <c r="W550" s="214">
        <v>2011</v>
      </c>
      <c r="X550" s="216" t="s">
        <v>357</v>
      </c>
      <c r="Y550" s="216" t="s">
        <v>262</v>
      </c>
      <c r="Z550" s="214" t="s">
        <v>1578</v>
      </c>
      <c r="AA550" s="214"/>
      <c r="AB550" s="216" t="s">
        <v>353</v>
      </c>
      <c r="AC550" s="214" t="s">
        <v>7</v>
      </c>
      <c r="AD550" s="216" t="s">
        <v>7</v>
      </c>
      <c r="AE550" s="216" t="s">
        <v>7</v>
      </c>
      <c r="AF550" s="214" t="s">
        <v>2363</v>
      </c>
      <c r="AG550" s="214" t="s">
        <v>249</v>
      </c>
      <c r="AH550" s="214">
        <v>1</v>
      </c>
      <c r="AI550" s="216" t="s">
        <v>250</v>
      </c>
      <c r="AJ550" s="216" t="s">
        <v>248</v>
      </c>
      <c r="AK550" s="214" t="s">
        <v>2020</v>
      </c>
      <c r="AL550" s="216" t="s">
        <v>156</v>
      </c>
      <c r="AM550" s="214" t="s">
        <v>2337</v>
      </c>
      <c r="AN550" s="214">
        <v>1</v>
      </c>
      <c r="AO550" s="214">
        <v>46217</v>
      </c>
      <c r="AP550" s="214">
        <v>0.7006944444444444</v>
      </c>
      <c r="AQ550" s="214">
        <v>46267</v>
      </c>
      <c r="AR550" s="214">
        <v>0.58402777777777781</v>
      </c>
      <c r="AS550" s="214" t="s">
        <v>201</v>
      </c>
      <c r="AT550" s="214" t="s">
        <v>513</v>
      </c>
      <c r="AU550" s="214" t="s">
        <v>1433</v>
      </c>
      <c r="AV550" s="214" t="s">
        <v>1593</v>
      </c>
      <c r="AW550" s="214"/>
      <c r="AX550" s="214">
        <v>718</v>
      </c>
      <c r="AY550" s="216" t="s">
        <v>103</v>
      </c>
      <c r="AZ550" s="216" t="s">
        <v>96</v>
      </c>
      <c r="BA550" s="216" t="s">
        <v>220</v>
      </c>
      <c r="BB550" s="214" t="s">
        <v>2022</v>
      </c>
      <c r="BC550" s="214"/>
      <c r="BD550" s="214"/>
      <c r="BE550" s="214"/>
    </row>
    <row r="551" spans="1:57" x14ac:dyDescent="0.3">
      <c r="A551" s="211">
        <v>46260</v>
      </c>
      <c r="B551" s="216" t="s">
        <v>142</v>
      </c>
      <c r="C551" s="216" t="s">
        <v>349</v>
      </c>
      <c r="D551" s="216" t="s">
        <v>57</v>
      </c>
      <c r="E551" s="216" t="s">
        <v>117</v>
      </c>
      <c r="F551" s="216" t="s">
        <v>310</v>
      </c>
      <c r="G551" s="216" t="s">
        <v>1376</v>
      </c>
      <c r="H551" s="216" t="s">
        <v>1867</v>
      </c>
      <c r="I551" s="216" t="s">
        <v>407</v>
      </c>
      <c r="J551" s="214">
        <v>718</v>
      </c>
      <c r="K551" s="214">
        <v>718</v>
      </c>
      <c r="L551" s="216" t="s">
        <v>1377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6"/>
      <c r="S551" s="216" t="s">
        <v>401</v>
      </c>
      <c r="T551" s="216"/>
      <c r="U551" s="216" t="s">
        <v>2213</v>
      </c>
      <c r="V551" s="216" t="s">
        <v>368</v>
      </c>
      <c r="W551" s="214">
        <v>2011</v>
      </c>
      <c r="X551" s="216" t="s">
        <v>357</v>
      </c>
      <c r="Y551" s="216" t="s">
        <v>262</v>
      </c>
      <c r="Z551" s="214" t="s">
        <v>1578</v>
      </c>
      <c r="AA551" s="214"/>
      <c r="AB551" s="216" t="s">
        <v>353</v>
      </c>
      <c r="AC551" s="214" t="s">
        <v>7</v>
      </c>
      <c r="AD551" s="216" t="s">
        <v>7</v>
      </c>
      <c r="AE551" s="216" t="s">
        <v>7</v>
      </c>
      <c r="AF551" s="214" t="s">
        <v>2214</v>
      </c>
      <c r="AG551" s="214" t="s">
        <v>249</v>
      </c>
      <c r="AH551" s="214">
        <v>2</v>
      </c>
      <c r="AI551" s="216" t="s">
        <v>250</v>
      </c>
      <c r="AJ551" s="216" t="s">
        <v>251</v>
      </c>
      <c r="AK551" s="214" t="s">
        <v>2020</v>
      </c>
      <c r="AL551" s="216" t="s">
        <v>156</v>
      </c>
      <c r="AM551" s="214" t="s">
        <v>2021</v>
      </c>
      <c r="AN551" s="214"/>
      <c r="AO551" s="214">
        <v>46217</v>
      </c>
      <c r="AP551" s="214">
        <v>0.7006944444444444</v>
      </c>
      <c r="AQ551" s="214">
        <v>46267</v>
      </c>
      <c r="AR551" s="214">
        <v>0.58402777777777781</v>
      </c>
      <c r="AS551" s="214" t="s">
        <v>201</v>
      </c>
      <c r="AT551" s="214" t="s">
        <v>514</v>
      </c>
      <c r="AU551" s="214" t="s">
        <v>1433</v>
      </c>
      <c r="AV551" s="214" t="s">
        <v>1610</v>
      </c>
      <c r="AW551" s="214"/>
      <c r="AX551" s="214">
        <v>71.8</v>
      </c>
      <c r="AY551" s="216" t="s">
        <v>126</v>
      </c>
      <c r="AZ551" s="216" t="s">
        <v>127</v>
      </c>
      <c r="BA551" s="216" t="s">
        <v>233</v>
      </c>
      <c r="BB551" s="214" t="s">
        <v>2022</v>
      </c>
      <c r="BC551" s="214"/>
      <c r="BD551" s="214"/>
      <c r="BE551" s="214"/>
    </row>
    <row r="552" spans="1:57" x14ac:dyDescent="0.3">
      <c r="A552" s="211">
        <v>46260</v>
      </c>
      <c r="B552" s="216" t="s">
        <v>142</v>
      </c>
      <c r="C552" s="216" t="s">
        <v>349</v>
      </c>
      <c r="D552" s="216" t="s">
        <v>279</v>
      </c>
      <c r="E552" s="216" t="s">
        <v>194</v>
      </c>
      <c r="F552" s="216" t="s">
        <v>310</v>
      </c>
      <c r="G552" s="216" t="s">
        <v>1376</v>
      </c>
      <c r="H552" s="216" t="s">
        <v>1867</v>
      </c>
      <c r="I552" s="216" t="s">
        <v>407</v>
      </c>
      <c r="J552" s="214">
        <v>6</v>
      </c>
      <c r="K552" s="214">
        <v>6</v>
      </c>
      <c r="L552" s="216" t="s">
        <v>1377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6"/>
      <c r="S552" s="216" t="s">
        <v>401</v>
      </c>
      <c r="T552" s="216"/>
      <c r="U552" s="216" t="s">
        <v>2213</v>
      </c>
      <c r="V552" s="216" t="s">
        <v>368</v>
      </c>
      <c r="W552" s="214">
        <v>2011</v>
      </c>
      <c r="X552" s="216" t="s">
        <v>357</v>
      </c>
      <c r="Y552" s="216" t="s">
        <v>262</v>
      </c>
      <c r="Z552" s="214" t="s">
        <v>1578</v>
      </c>
      <c r="AA552" s="214"/>
      <c r="AB552" s="216" t="s">
        <v>353</v>
      </c>
      <c r="AC552" s="214" t="s">
        <v>7</v>
      </c>
      <c r="AD552" s="216" t="s">
        <v>7</v>
      </c>
      <c r="AE552" s="216" t="s">
        <v>7</v>
      </c>
      <c r="AF552" s="214" t="s">
        <v>2215</v>
      </c>
      <c r="AG552" s="214" t="s">
        <v>249</v>
      </c>
      <c r="AH552" s="214">
        <v>2</v>
      </c>
      <c r="AI552" s="216" t="s">
        <v>250</v>
      </c>
      <c r="AJ552" s="216" t="s">
        <v>248</v>
      </c>
      <c r="AK552" s="214" t="s">
        <v>2020</v>
      </c>
      <c r="AL552" s="216" t="s">
        <v>156</v>
      </c>
      <c r="AM552" s="214" t="s">
        <v>2054</v>
      </c>
      <c r="AN552" s="214">
        <v>4</v>
      </c>
      <c r="AO552" s="214">
        <v>46217</v>
      </c>
      <c r="AP552" s="214">
        <v>0.7006944444444444</v>
      </c>
      <c r="AQ552" s="214">
        <v>46267</v>
      </c>
      <c r="AR552" s="214">
        <v>0.58402777777777781</v>
      </c>
      <c r="AS552" s="214" t="s">
        <v>201</v>
      </c>
      <c r="AT552" s="214" t="s">
        <v>513</v>
      </c>
      <c r="AU552" s="214" t="s">
        <v>1433</v>
      </c>
      <c r="AV552" s="214" t="s">
        <v>2216</v>
      </c>
      <c r="AW552" s="214">
        <v>2</v>
      </c>
      <c r="AX552" s="214">
        <v>12</v>
      </c>
      <c r="AY552" s="216" t="s">
        <v>125</v>
      </c>
      <c r="AZ552" s="216" t="s">
        <v>122</v>
      </c>
      <c r="BA552" s="216" t="s">
        <v>232</v>
      </c>
      <c r="BB552" s="214" t="s">
        <v>2022</v>
      </c>
      <c r="BC552" s="214"/>
      <c r="BD552" s="214"/>
      <c r="BE552" s="214"/>
    </row>
    <row r="553" spans="1:57" x14ac:dyDescent="0.3">
      <c r="A553" s="211">
        <v>46260</v>
      </c>
      <c r="B553" s="216" t="s">
        <v>142</v>
      </c>
      <c r="C553" s="216" t="s">
        <v>349</v>
      </c>
      <c r="D553" s="216" t="s">
        <v>279</v>
      </c>
      <c r="E553" s="216" t="s">
        <v>192</v>
      </c>
      <c r="F553" s="216" t="s">
        <v>310</v>
      </c>
      <c r="G553" s="216" t="s">
        <v>1376</v>
      </c>
      <c r="H553" s="216" t="s">
        <v>1867</v>
      </c>
      <c r="I553" s="216" t="s">
        <v>407</v>
      </c>
      <c r="J553" s="214">
        <v>32926</v>
      </c>
      <c r="K553" s="214">
        <v>32926</v>
      </c>
      <c r="L553" s="216" t="s">
        <v>1377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6"/>
      <c r="S553" s="216" t="s">
        <v>401</v>
      </c>
      <c r="T553" s="216"/>
      <c r="U553" s="216" t="s">
        <v>2213</v>
      </c>
      <c r="V553" s="216" t="s">
        <v>368</v>
      </c>
      <c r="W553" s="214">
        <v>2011</v>
      </c>
      <c r="X553" s="216" t="s">
        <v>357</v>
      </c>
      <c r="Y553" s="216" t="s">
        <v>262</v>
      </c>
      <c r="Z553" s="214" t="s">
        <v>1578</v>
      </c>
      <c r="AA553" s="214"/>
      <c r="AB553" s="216" t="s">
        <v>353</v>
      </c>
      <c r="AC553" s="214" t="s">
        <v>7</v>
      </c>
      <c r="AD553" s="216" t="s">
        <v>7</v>
      </c>
      <c r="AE553" s="216" t="s">
        <v>7</v>
      </c>
      <c r="AF553" s="214" t="s">
        <v>2215</v>
      </c>
      <c r="AG553" s="214" t="s">
        <v>250</v>
      </c>
      <c r="AH553" s="214">
        <v>2</v>
      </c>
      <c r="AI553" s="216" t="s">
        <v>250</v>
      </c>
      <c r="AJ553" s="216" t="s">
        <v>248</v>
      </c>
      <c r="AK553" s="214" t="s">
        <v>2020</v>
      </c>
      <c r="AL553" s="216" t="s">
        <v>156</v>
      </c>
      <c r="AM553" s="214" t="s">
        <v>2054</v>
      </c>
      <c r="AN553" s="214">
        <v>4</v>
      </c>
      <c r="AO553" s="214">
        <v>46217</v>
      </c>
      <c r="AP553" s="214">
        <v>0.7006944444444444</v>
      </c>
      <c r="AQ553" s="214">
        <v>46267</v>
      </c>
      <c r="AR553" s="214">
        <v>0.58402777777777781</v>
      </c>
      <c r="AS553" s="214" t="s">
        <v>511</v>
      </c>
      <c r="AT553" s="214"/>
      <c r="AU553" s="214" t="s">
        <v>1433</v>
      </c>
      <c r="AV553" s="214" t="s">
        <v>1596</v>
      </c>
      <c r="AW553" s="214">
        <v>1</v>
      </c>
      <c r="AX553" s="214">
        <v>32926</v>
      </c>
      <c r="AY553" s="216" t="s">
        <v>125</v>
      </c>
      <c r="AZ553" s="216" t="s">
        <v>122</v>
      </c>
      <c r="BA553" s="216" t="s">
        <v>232</v>
      </c>
      <c r="BB553" s="214" t="s">
        <v>2022</v>
      </c>
      <c r="BC553" s="214"/>
      <c r="BD553" s="214"/>
      <c r="BE553" s="214"/>
    </row>
    <row r="554" spans="1:57" x14ac:dyDescent="0.3">
      <c r="A554" s="211">
        <v>46260</v>
      </c>
      <c r="B554" s="216" t="s">
        <v>142</v>
      </c>
      <c r="C554" s="216" t="s">
        <v>349</v>
      </c>
      <c r="D554" s="216" t="s">
        <v>45</v>
      </c>
      <c r="E554" s="216" t="s">
        <v>68</v>
      </c>
      <c r="F554" s="216" t="s">
        <v>310</v>
      </c>
      <c r="G554" s="216" t="s">
        <v>1378</v>
      </c>
      <c r="H554" s="216" t="s">
        <v>2032</v>
      </c>
      <c r="I554" s="216" t="s">
        <v>1259</v>
      </c>
      <c r="J554" s="214">
        <v>1</v>
      </c>
      <c r="K554" s="214">
        <v>1</v>
      </c>
      <c r="L554" s="216" t="s">
        <v>1260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6"/>
      <c r="S554" s="216" t="s">
        <v>401</v>
      </c>
      <c r="T554" s="216" t="s">
        <v>1478</v>
      </c>
      <c r="U554" s="216" t="s">
        <v>2217</v>
      </c>
      <c r="V554" s="216" t="s">
        <v>368</v>
      </c>
      <c r="W554" s="214">
        <v>2011</v>
      </c>
      <c r="X554" s="216" t="s">
        <v>357</v>
      </c>
      <c r="Y554" s="216" t="s">
        <v>262</v>
      </c>
      <c r="Z554" s="214" t="s">
        <v>1429</v>
      </c>
      <c r="AA554" s="214"/>
      <c r="AB554" s="216" t="s">
        <v>353</v>
      </c>
      <c r="AC554" s="214" t="s">
        <v>353</v>
      </c>
      <c r="AD554" s="216" t="s">
        <v>379</v>
      </c>
      <c r="AE554" s="216" t="s">
        <v>262</v>
      </c>
      <c r="AF554" s="214" t="s">
        <v>2218</v>
      </c>
      <c r="AG554" s="214" t="s">
        <v>249</v>
      </c>
      <c r="AH554" s="214">
        <v>1</v>
      </c>
      <c r="AI554" s="216" t="s">
        <v>250</v>
      </c>
      <c r="AJ554" s="216" t="s">
        <v>248</v>
      </c>
      <c r="AK554" s="214" t="s">
        <v>2020</v>
      </c>
      <c r="AL554" s="216" t="s">
        <v>156</v>
      </c>
      <c r="AM554" s="214" t="s">
        <v>2035</v>
      </c>
      <c r="AN554" s="214">
        <v>2</v>
      </c>
      <c r="AO554" s="214">
        <v>46153</v>
      </c>
      <c r="AP554" s="214">
        <v>0.40208333333333335</v>
      </c>
      <c r="AQ554" s="214">
        <v>46154</v>
      </c>
      <c r="AR554" s="214">
        <v>0.5</v>
      </c>
      <c r="AS554" s="214" t="s">
        <v>201</v>
      </c>
      <c r="AT554" s="214" t="s">
        <v>514</v>
      </c>
      <c r="AU554" s="214" t="s">
        <v>1433</v>
      </c>
      <c r="AV554" s="214" t="s">
        <v>1434</v>
      </c>
      <c r="AW554" s="214"/>
      <c r="AX554" s="214">
        <v>1</v>
      </c>
      <c r="AY554" s="216" t="s">
        <v>89</v>
      </c>
      <c r="AZ554" s="216" t="s">
        <v>67</v>
      </c>
      <c r="BA554" s="216" t="s">
        <v>217</v>
      </c>
      <c r="BB554" s="214" t="s">
        <v>2036</v>
      </c>
      <c r="BC554" s="214">
        <v>63.4</v>
      </c>
      <c r="BD554" s="214"/>
      <c r="BE554" s="214"/>
    </row>
    <row r="555" spans="1:57" x14ac:dyDescent="0.3">
      <c r="A555" s="211">
        <v>46260</v>
      </c>
      <c r="B555" s="216" t="s">
        <v>142</v>
      </c>
      <c r="C555" s="216" t="s">
        <v>349</v>
      </c>
      <c r="D555" s="216" t="s">
        <v>45</v>
      </c>
      <c r="E555" s="216" t="s">
        <v>68</v>
      </c>
      <c r="F555" s="216" t="s">
        <v>310</v>
      </c>
      <c r="G555" s="216" t="s">
        <v>1379</v>
      </c>
      <c r="H555" s="216" t="s">
        <v>2032</v>
      </c>
      <c r="I555" s="216" t="s">
        <v>1259</v>
      </c>
      <c r="J555" s="214">
        <v>1</v>
      </c>
      <c r="K555" s="214">
        <v>1</v>
      </c>
      <c r="L555" s="216" t="s">
        <v>1260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6"/>
      <c r="S555" s="216" t="s">
        <v>401</v>
      </c>
      <c r="T555" s="216" t="s">
        <v>1478</v>
      </c>
      <c r="U555" s="216" t="s">
        <v>2219</v>
      </c>
      <c r="V555" s="216" t="s">
        <v>368</v>
      </c>
      <c r="W555" s="214">
        <v>2011</v>
      </c>
      <c r="X555" s="216" t="s">
        <v>357</v>
      </c>
      <c r="Y555" s="216" t="s">
        <v>262</v>
      </c>
      <c r="Z555" s="214" t="s">
        <v>1429</v>
      </c>
      <c r="AA555" s="214"/>
      <c r="AB555" s="216" t="s">
        <v>353</v>
      </c>
      <c r="AC555" s="214" t="s">
        <v>353</v>
      </c>
      <c r="AD555" s="216" t="s">
        <v>379</v>
      </c>
      <c r="AE555" s="216" t="s">
        <v>262</v>
      </c>
      <c r="AF555" s="214" t="s">
        <v>2220</v>
      </c>
      <c r="AG555" s="214" t="s">
        <v>249</v>
      </c>
      <c r="AH555" s="214">
        <v>1</v>
      </c>
      <c r="AI555" s="216" t="s">
        <v>250</v>
      </c>
      <c r="AJ555" s="216" t="s">
        <v>248</v>
      </c>
      <c r="AK555" s="214" t="s">
        <v>2020</v>
      </c>
      <c r="AL555" s="216" t="s">
        <v>156</v>
      </c>
      <c r="AM555" s="214" t="s">
        <v>2035</v>
      </c>
      <c r="AN555" s="214">
        <v>2</v>
      </c>
      <c r="AO555" s="214">
        <v>46153</v>
      </c>
      <c r="AP555" s="214">
        <v>0.40208333333333335</v>
      </c>
      <c r="AQ555" s="214">
        <v>46154</v>
      </c>
      <c r="AR555" s="214">
        <v>0.5</v>
      </c>
      <c r="AS555" s="214" t="s">
        <v>201</v>
      </c>
      <c r="AT555" s="214" t="s">
        <v>514</v>
      </c>
      <c r="AU555" s="214" t="s">
        <v>1433</v>
      </c>
      <c r="AV555" s="214" t="s">
        <v>1434</v>
      </c>
      <c r="AW555" s="214"/>
      <c r="AX555" s="214">
        <v>1</v>
      </c>
      <c r="AY555" s="216" t="s">
        <v>89</v>
      </c>
      <c r="AZ555" s="216" t="s">
        <v>67</v>
      </c>
      <c r="BA555" s="216" t="s">
        <v>217</v>
      </c>
      <c r="BB555" s="214" t="s">
        <v>2036</v>
      </c>
      <c r="BC555" s="214">
        <v>63.4</v>
      </c>
      <c r="BD555" s="214"/>
      <c r="BE555" s="214"/>
    </row>
    <row r="556" spans="1:57" x14ac:dyDescent="0.3">
      <c r="A556" s="211">
        <v>46260</v>
      </c>
      <c r="B556" s="216" t="s">
        <v>142</v>
      </c>
      <c r="C556" s="216" t="s">
        <v>349</v>
      </c>
      <c r="D556" s="216" t="s">
        <v>45</v>
      </c>
      <c r="E556" s="216" t="s">
        <v>68</v>
      </c>
      <c r="F556" s="216" t="s">
        <v>310</v>
      </c>
      <c r="G556" s="216" t="s">
        <v>1380</v>
      </c>
      <c r="H556" s="216" t="s">
        <v>2032</v>
      </c>
      <c r="I556" s="216" t="s">
        <v>1259</v>
      </c>
      <c r="J556" s="214">
        <v>1</v>
      </c>
      <c r="K556" s="214">
        <v>1</v>
      </c>
      <c r="L556" s="216" t="s">
        <v>1260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6"/>
      <c r="S556" s="216" t="s">
        <v>401</v>
      </c>
      <c r="T556" s="216" t="s">
        <v>1478</v>
      </c>
      <c r="U556" s="216" t="s">
        <v>2221</v>
      </c>
      <c r="V556" s="216" t="s">
        <v>368</v>
      </c>
      <c r="W556" s="214">
        <v>2011</v>
      </c>
      <c r="X556" s="216" t="s">
        <v>357</v>
      </c>
      <c r="Y556" s="216" t="s">
        <v>262</v>
      </c>
      <c r="Z556" s="214" t="s">
        <v>1429</v>
      </c>
      <c r="AA556" s="214"/>
      <c r="AB556" s="216" t="s">
        <v>353</v>
      </c>
      <c r="AC556" s="214" t="s">
        <v>353</v>
      </c>
      <c r="AD556" s="216" t="s">
        <v>379</v>
      </c>
      <c r="AE556" s="216" t="s">
        <v>262</v>
      </c>
      <c r="AF556" s="214" t="s">
        <v>2222</v>
      </c>
      <c r="AG556" s="214" t="s">
        <v>249</v>
      </c>
      <c r="AH556" s="214">
        <v>1</v>
      </c>
      <c r="AI556" s="216" t="s">
        <v>250</v>
      </c>
      <c r="AJ556" s="216" t="s">
        <v>248</v>
      </c>
      <c r="AK556" s="214" t="s">
        <v>2020</v>
      </c>
      <c r="AL556" s="216" t="s">
        <v>156</v>
      </c>
      <c r="AM556" s="214" t="s">
        <v>2035</v>
      </c>
      <c r="AN556" s="214">
        <v>2</v>
      </c>
      <c r="AO556" s="214">
        <v>46153</v>
      </c>
      <c r="AP556" s="214">
        <v>0.40208333333333335</v>
      </c>
      <c r="AQ556" s="214">
        <v>46154</v>
      </c>
      <c r="AR556" s="214">
        <v>0.5</v>
      </c>
      <c r="AS556" s="214" t="s">
        <v>201</v>
      </c>
      <c r="AT556" s="214" t="s">
        <v>514</v>
      </c>
      <c r="AU556" s="214" t="s">
        <v>1433</v>
      </c>
      <c r="AV556" s="214" t="s">
        <v>1434</v>
      </c>
      <c r="AW556" s="214"/>
      <c r="AX556" s="214">
        <v>1</v>
      </c>
      <c r="AY556" s="216" t="s">
        <v>89</v>
      </c>
      <c r="AZ556" s="216" t="s">
        <v>67</v>
      </c>
      <c r="BA556" s="216" t="s">
        <v>217</v>
      </c>
      <c r="BB556" s="214" t="s">
        <v>2036</v>
      </c>
      <c r="BC556" s="214">
        <v>63.4</v>
      </c>
      <c r="BD556" s="214"/>
      <c r="BE556" s="214"/>
    </row>
    <row r="557" spans="1:57" x14ac:dyDescent="0.3">
      <c r="A557" s="211">
        <v>46260</v>
      </c>
      <c r="B557" s="216" t="s">
        <v>142</v>
      </c>
      <c r="C557" s="216" t="s">
        <v>349</v>
      </c>
      <c r="D557" s="216" t="s">
        <v>45</v>
      </c>
      <c r="E557" s="216" t="s">
        <v>68</v>
      </c>
      <c r="F557" s="216" t="s">
        <v>310</v>
      </c>
      <c r="G557" s="216" t="s">
        <v>1381</v>
      </c>
      <c r="H557" s="216" t="s">
        <v>2032</v>
      </c>
      <c r="I557" s="216" t="s">
        <v>1259</v>
      </c>
      <c r="J557" s="214">
        <v>1</v>
      </c>
      <c r="K557" s="214">
        <v>1</v>
      </c>
      <c r="L557" s="216" t="s">
        <v>1260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6"/>
      <c r="S557" s="216" t="s">
        <v>401</v>
      </c>
      <c r="T557" s="216" t="s">
        <v>1478</v>
      </c>
      <c r="U557" s="216" t="s">
        <v>2223</v>
      </c>
      <c r="V557" s="216" t="s">
        <v>368</v>
      </c>
      <c r="W557" s="214">
        <v>2011</v>
      </c>
      <c r="X557" s="216" t="s">
        <v>357</v>
      </c>
      <c r="Y557" s="216" t="s">
        <v>262</v>
      </c>
      <c r="Z557" s="214" t="s">
        <v>1429</v>
      </c>
      <c r="AA557" s="214"/>
      <c r="AB557" s="216" t="s">
        <v>353</v>
      </c>
      <c r="AC557" s="214" t="s">
        <v>353</v>
      </c>
      <c r="AD557" s="216" t="s">
        <v>379</v>
      </c>
      <c r="AE557" s="216" t="s">
        <v>262</v>
      </c>
      <c r="AF557" s="214" t="s">
        <v>2224</v>
      </c>
      <c r="AG557" s="214" t="s">
        <v>249</v>
      </c>
      <c r="AH557" s="214">
        <v>1</v>
      </c>
      <c r="AI557" s="216" t="s">
        <v>250</v>
      </c>
      <c r="AJ557" s="216" t="s">
        <v>248</v>
      </c>
      <c r="AK557" s="214" t="s">
        <v>2020</v>
      </c>
      <c r="AL557" s="216" t="s">
        <v>156</v>
      </c>
      <c r="AM557" s="214" t="s">
        <v>2035</v>
      </c>
      <c r="AN557" s="214">
        <v>2</v>
      </c>
      <c r="AO557" s="214">
        <v>46153</v>
      </c>
      <c r="AP557" s="214">
        <v>0.40208333333333335</v>
      </c>
      <c r="AQ557" s="214">
        <v>46154</v>
      </c>
      <c r="AR557" s="214">
        <v>0.5</v>
      </c>
      <c r="AS557" s="214" t="s">
        <v>201</v>
      </c>
      <c r="AT557" s="214" t="s">
        <v>514</v>
      </c>
      <c r="AU557" s="214" t="s">
        <v>1433</v>
      </c>
      <c r="AV557" s="214" t="s">
        <v>1434</v>
      </c>
      <c r="AW557" s="214"/>
      <c r="AX557" s="214">
        <v>1</v>
      </c>
      <c r="AY557" s="216" t="s">
        <v>89</v>
      </c>
      <c r="AZ557" s="216" t="s">
        <v>67</v>
      </c>
      <c r="BA557" s="216" t="s">
        <v>217</v>
      </c>
      <c r="BB557" s="214" t="s">
        <v>2036</v>
      </c>
      <c r="BC557" s="214">
        <v>63.4</v>
      </c>
      <c r="BD557" s="214"/>
      <c r="BE557" s="214"/>
    </row>
    <row r="558" spans="1:57" x14ac:dyDescent="0.3">
      <c r="A558" s="211">
        <v>46260</v>
      </c>
      <c r="B558" s="216" t="s">
        <v>142</v>
      </c>
      <c r="C558" s="216" t="s">
        <v>349</v>
      </c>
      <c r="D558" s="216" t="s">
        <v>45</v>
      </c>
      <c r="E558" s="216" t="s">
        <v>68</v>
      </c>
      <c r="F558" s="216" t="s">
        <v>310</v>
      </c>
      <c r="G558" s="216" t="s">
        <v>1382</v>
      </c>
      <c r="H558" s="216" t="s">
        <v>2032</v>
      </c>
      <c r="I558" s="216" t="s">
        <v>1259</v>
      </c>
      <c r="J558" s="214">
        <v>1</v>
      </c>
      <c r="K558" s="214">
        <v>1</v>
      </c>
      <c r="L558" s="216" t="s">
        <v>1260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6"/>
      <c r="S558" s="216" t="s">
        <v>401</v>
      </c>
      <c r="T558" s="216" t="s">
        <v>1478</v>
      </c>
      <c r="U558" s="216" t="s">
        <v>2225</v>
      </c>
      <c r="V558" s="216" t="s">
        <v>368</v>
      </c>
      <c r="W558" s="214">
        <v>2011</v>
      </c>
      <c r="X558" s="216" t="s">
        <v>357</v>
      </c>
      <c r="Y558" s="216" t="s">
        <v>262</v>
      </c>
      <c r="Z558" s="214" t="s">
        <v>1429</v>
      </c>
      <c r="AA558" s="214"/>
      <c r="AB558" s="216" t="s">
        <v>353</v>
      </c>
      <c r="AC558" s="214" t="s">
        <v>353</v>
      </c>
      <c r="AD558" s="216" t="s">
        <v>379</v>
      </c>
      <c r="AE558" s="216" t="s">
        <v>262</v>
      </c>
      <c r="AF558" s="214" t="s">
        <v>2226</v>
      </c>
      <c r="AG558" s="214" t="s">
        <v>249</v>
      </c>
      <c r="AH558" s="214">
        <v>1</v>
      </c>
      <c r="AI558" s="216" t="s">
        <v>250</v>
      </c>
      <c r="AJ558" s="216" t="s">
        <v>248</v>
      </c>
      <c r="AK558" s="214" t="s">
        <v>2020</v>
      </c>
      <c r="AL558" s="216" t="s">
        <v>156</v>
      </c>
      <c r="AM558" s="214" t="s">
        <v>2035</v>
      </c>
      <c r="AN558" s="214">
        <v>2</v>
      </c>
      <c r="AO558" s="214">
        <v>46153</v>
      </c>
      <c r="AP558" s="214">
        <v>0.40208333333333335</v>
      </c>
      <c r="AQ558" s="214">
        <v>46154</v>
      </c>
      <c r="AR558" s="214">
        <v>0.5</v>
      </c>
      <c r="AS558" s="214" t="s">
        <v>201</v>
      </c>
      <c r="AT558" s="214" t="s">
        <v>514</v>
      </c>
      <c r="AU558" s="214" t="s">
        <v>1433</v>
      </c>
      <c r="AV558" s="214" t="s">
        <v>1434</v>
      </c>
      <c r="AW558" s="214"/>
      <c r="AX558" s="214">
        <v>1</v>
      </c>
      <c r="AY558" s="216" t="s">
        <v>89</v>
      </c>
      <c r="AZ558" s="216" t="s">
        <v>67</v>
      </c>
      <c r="BA558" s="216" t="s">
        <v>217</v>
      </c>
      <c r="BB558" s="214" t="s">
        <v>2036</v>
      </c>
      <c r="BC558" s="214">
        <v>63.4</v>
      </c>
      <c r="BD558" s="214"/>
      <c r="BE558" s="214"/>
    </row>
    <row r="559" spans="1:57" x14ac:dyDescent="0.3">
      <c r="A559" s="211">
        <v>46260</v>
      </c>
      <c r="B559" s="216" t="s">
        <v>142</v>
      </c>
      <c r="C559" s="216" t="s">
        <v>349</v>
      </c>
      <c r="D559" s="216" t="s">
        <v>45</v>
      </c>
      <c r="E559" s="216" t="s">
        <v>68</v>
      </c>
      <c r="F559" s="216" t="s">
        <v>310</v>
      </c>
      <c r="G559" s="216" t="s">
        <v>1383</v>
      </c>
      <c r="H559" s="216" t="s">
        <v>2032</v>
      </c>
      <c r="I559" s="216" t="s">
        <v>1259</v>
      </c>
      <c r="J559" s="214">
        <v>1</v>
      </c>
      <c r="K559" s="214">
        <v>1</v>
      </c>
      <c r="L559" s="216" t="s">
        <v>1260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6"/>
      <c r="S559" s="216" t="s">
        <v>401</v>
      </c>
      <c r="T559" s="216" t="s">
        <v>1478</v>
      </c>
      <c r="U559" s="216" t="s">
        <v>2227</v>
      </c>
      <c r="V559" s="216" t="s">
        <v>368</v>
      </c>
      <c r="W559" s="214">
        <v>2011</v>
      </c>
      <c r="X559" s="216" t="s">
        <v>357</v>
      </c>
      <c r="Y559" s="216" t="s">
        <v>262</v>
      </c>
      <c r="Z559" s="214" t="s">
        <v>1429</v>
      </c>
      <c r="AA559" s="214"/>
      <c r="AB559" s="216" t="s">
        <v>353</v>
      </c>
      <c r="AC559" s="214" t="s">
        <v>353</v>
      </c>
      <c r="AD559" s="216" t="s">
        <v>379</v>
      </c>
      <c r="AE559" s="216" t="s">
        <v>262</v>
      </c>
      <c r="AF559" s="214" t="s">
        <v>2228</v>
      </c>
      <c r="AG559" s="214" t="s">
        <v>249</v>
      </c>
      <c r="AH559" s="214">
        <v>1</v>
      </c>
      <c r="AI559" s="216" t="s">
        <v>250</v>
      </c>
      <c r="AJ559" s="216" t="s">
        <v>248</v>
      </c>
      <c r="AK559" s="214" t="s">
        <v>2020</v>
      </c>
      <c r="AL559" s="216" t="s">
        <v>156</v>
      </c>
      <c r="AM559" s="214" t="s">
        <v>2035</v>
      </c>
      <c r="AN559" s="214">
        <v>2</v>
      </c>
      <c r="AO559" s="214">
        <v>46153</v>
      </c>
      <c r="AP559" s="214">
        <v>0.40208333333333335</v>
      </c>
      <c r="AQ559" s="214">
        <v>46154</v>
      </c>
      <c r="AR559" s="214">
        <v>0.5</v>
      </c>
      <c r="AS559" s="214" t="s">
        <v>201</v>
      </c>
      <c r="AT559" s="214" t="s">
        <v>514</v>
      </c>
      <c r="AU559" s="214" t="s">
        <v>1433</v>
      </c>
      <c r="AV559" s="214" t="s">
        <v>1434</v>
      </c>
      <c r="AW559" s="214"/>
      <c r="AX559" s="214">
        <v>1</v>
      </c>
      <c r="AY559" s="216" t="s">
        <v>89</v>
      </c>
      <c r="AZ559" s="216" t="s">
        <v>67</v>
      </c>
      <c r="BA559" s="216" t="s">
        <v>217</v>
      </c>
      <c r="BB559" s="214" t="s">
        <v>2036</v>
      </c>
      <c r="BC559" s="214">
        <v>63.4</v>
      </c>
      <c r="BD559" s="214"/>
      <c r="BE559" s="214"/>
    </row>
    <row r="560" spans="1:57" x14ac:dyDescent="0.3">
      <c r="A560" s="211">
        <v>46260</v>
      </c>
      <c r="B560" s="216" t="s">
        <v>142</v>
      </c>
      <c r="C560" s="216" t="s">
        <v>349</v>
      </c>
      <c r="D560" s="216" t="s">
        <v>45</v>
      </c>
      <c r="E560" s="216" t="s">
        <v>68</v>
      </c>
      <c r="F560" s="216" t="s">
        <v>310</v>
      </c>
      <c r="G560" s="216" t="s">
        <v>1384</v>
      </c>
      <c r="H560" s="216" t="s">
        <v>2032</v>
      </c>
      <c r="I560" s="216" t="s">
        <v>1259</v>
      </c>
      <c r="J560" s="214">
        <v>1</v>
      </c>
      <c r="K560" s="214">
        <v>1</v>
      </c>
      <c r="L560" s="216" t="s">
        <v>1260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6"/>
      <c r="S560" s="216" t="s">
        <v>401</v>
      </c>
      <c r="T560" s="216" t="s">
        <v>1478</v>
      </c>
      <c r="U560" s="216" t="s">
        <v>2229</v>
      </c>
      <c r="V560" s="216" t="s">
        <v>368</v>
      </c>
      <c r="W560" s="214">
        <v>2011</v>
      </c>
      <c r="X560" s="216" t="s">
        <v>357</v>
      </c>
      <c r="Y560" s="216" t="s">
        <v>262</v>
      </c>
      <c r="Z560" s="214" t="s">
        <v>1429</v>
      </c>
      <c r="AA560" s="214"/>
      <c r="AB560" s="216" t="s">
        <v>353</v>
      </c>
      <c r="AC560" s="214" t="s">
        <v>353</v>
      </c>
      <c r="AD560" s="216" t="s">
        <v>379</v>
      </c>
      <c r="AE560" s="216" t="s">
        <v>262</v>
      </c>
      <c r="AF560" s="214" t="s">
        <v>2230</v>
      </c>
      <c r="AG560" s="214" t="s">
        <v>249</v>
      </c>
      <c r="AH560" s="214">
        <v>1</v>
      </c>
      <c r="AI560" s="216" t="s">
        <v>250</v>
      </c>
      <c r="AJ560" s="216" t="s">
        <v>248</v>
      </c>
      <c r="AK560" s="214" t="s">
        <v>2020</v>
      </c>
      <c r="AL560" s="216" t="s">
        <v>156</v>
      </c>
      <c r="AM560" s="214" t="s">
        <v>2035</v>
      </c>
      <c r="AN560" s="214">
        <v>2</v>
      </c>
      <c r="AO560" s="214">
        <v>46153</v>
      </c>
      <c r="AP560" s="214">
        <v>0.40208333333333335</v>
      </c>
      <c r="AQ560" s="214">
        <v>46154</v>
      </c>
      <c r="AR560" s="214">
        <v>0.5</v>
      </c>
      <c r="AS560" s="214" t="s">
        <v>201</v>
      </c>
      <c r="AT560" s="214" t="s">
        <v>514</v>
      </c>
      <c r="AU560" s="214" t="s">
        <v>1433</v>
      </c>
      <c r="AV560" s="214" t="s">
        <v>1434</v>
      </c>
      <c r="AW560" s="214"/>
      <c r="AX560" s="214">
        <v>1</v>
      </c>
      <c r="AY560" s="216" t="s">
        <v>89</v>
      </c>
      <c r="AZ560" s="216" t="s">
        <v>67</v>
      </c>
      <c r="BA560" s="216" t="s">
        <v>217</v>
      </c>
      <c r="BB560" s="214" t="s">
        <v>2036</v>
      </c>
      <c r="BC560" s="214">
        <v>63.4</v>
      </c>
      <c r="BD560" s="214"/>
      <c r="BE560" s="214"/>
    </row>
    <row r="561" spans="1:57" x14ac:dyDescent="0.3">
      <c r="A561" s="211">
        <v>46260</v>
      </c>
      <c r="B561" s="216" t="s">
        <v>142</v>
      </c>
      <c r="C561" s="216" t="s">
        <v>349</v>
      </c>
      <c r="D561" s="216" t="s">
        <v>279</v>
      </c>
      <c r="E561" s="216" t="s">
        <v>192</v>
      </c>
      <c r="F561" s="216" t="s">
        <v>310</v>
      </c>
      <c r="G561" s="216" t="s">
        <v>1385</v>
      </c>
      <c r="H561" s="216" t="s">
        <v>2051</v>
      </c>
      <c r="I561" s="216" t="s">
        <v>410</v>
      </c>
      <c r="J561" s="214">
        <v>837</v>
      </c>
      <c r="K561" s="214">
        <v>837</v>
      </c>
      <c r="L561" s="216" t="s">
        <v>1386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6"/>
      <c r="S561" s="216" t="s">
        <v>401</v>
      </c>
      <c r="T561" s="216"/>
      <c r="U561" s="216" t="s">
        <v>2231</v>
      </c>
      <c r="V561" s="216" t="s">
        <v>368</v>
      </c>
      <c r="W561" s="214">
        <v>2011</v>
      </c>
      <c r="X561" s="216" t="s">
        <v>357</v>
      </c>
      <c r="Y561" s="216" t="s">
        <v>262</v>
      </c>
      <c r="Z561" s="214" t="s">
        <v>1578</v>
      </c>
      <c r="AA561" s="214"/>
      <c r="AB561" s="216" t="s">
        <v>353</v>
      </c>
      <c r="AC561" s="214" t="s">
        <v>7</v>
      </c>
      <c r="AD561" s="216" t="s">
        <v>7</v>
      </c>
      <c r="AE561" s="216" t="s">
        <v>7</v>
      </c>
      <c r="AF561" s="214" t="s">
        <v>2232</v>
      </c>
      <c r="AG561" s="214" t="s">
        <v>249</v>
      </c>
      <c r="AH561" s="214">
        <v>2</v>
      </c>
      <c r="AI561" s="216" t="s">
        <v>250</v>
      </c>
      <c r="AJ561" s="216" t="s">
        <v>248</v>
      </c>
      <c r="AK561" s="214" t="s">
        <v>2020</v>
      </c>
      <c r="AL561" s="216" t="s">
        <v>156</v>
      </c>
      <c r="AM561" s="214" t="s">
        <v>2054</v>
      </c>
      <c r="AN561" s="214">
        <v>4</v>
      </c>
      <c r="AO561" s="214">
        <v>46253</v>
      </c>
      <c r="AP561" s="214">
        <v>0.61944444444444446</v>
      </c>
      <c r="AQ561" s="214">
        <v>46260</v>
      </c>
      <c r="AR561" s="214">
        <v>0.68680555555555556</v>
      </c>
      <c r="AS561" s="214" t="s">
        <v>201</v>
      </c>
      <c r="AT561" s="214" t="s">
        <v>513</v>
      </c>
      <c r="AU561" s="214" t="s">
        <v>1433</v>
      </c>
      <c r="AV561" s="214" t="s">
        <v>1596</v>
      </c>
      <c r="AW561" s="214">
        <v>1</v>
      </c>
      <c r="AX561" s="214">
        <v>837</v>
      </c>
      <c r="AY561" s="216" t="s">
        <v>125</v>
      </c>
      <c r="AZ561" s="216" t="s">
        <v>122</v>
      </c>
      <c r="BA561" s="216" t="s">
        <v>232</v>
      </c>
      <c r="BB561" s="214" t="s">
        <v>2022</v>
      </c>
      <c r="BC561" s="214"/>
      <c r="BD561" s="214"/>
      <c r="BE561" s="214">
        <v>201.2</v>
      </c>
    </row>
    <row r="562" spans="1:57" x14ac:dyDescent="0.3">
      <c r="A562" s="211">
        <v>46260</v>
      </c>
      <c r="B562" s="216" t="s">
        <v>142</v>
      </c>
      <c r="C562" s="216" t="s">
        <v>349</v>
      </c>
      <c r="D562" s="216" t="s">
        <v>57</v>
      </c>
      <c r="E562" s="216" t="s">
        <v>117</v>
      </c>
      <c r="F562" s="216" t="s">
        <v>310</v>
      </c>
      <c r="G562" s="216" t="s">
        <v>1315</v>
      </c>
      <c r="H562" s="216" t="s">
        <v>1625</v>
      </c>
      <c r="I562" s="216" t="s">
        <v>410</v>
      </c>
      <c r="J562" s="214">
        <v>10</v>
      </c>
      <c r="K562" s="214">
        <v>10</v>
      </c>
      <c r="L562" s="216" t="s">
        <v>1316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6"/>
      <c r="S562" s="216" t="s">
        <v>401</v>
      </c>
      <c r="T562" s="216"/>
      <c r="U562" s="216"/>
      <c r="V562" s="216" t="s">
        <v>368</v>
      </c>
      <c r="W562" s="214">
        <v>2011</v>
      </c>
      <c r="X562" s="216" t="s">
        <v>357</v>
      </c>
      <c r="Y562" s="216" t="s">
        <v>262</v>
      </c>
      <c r="Z562" s="214" t="s">
        <v>1578</v>
      </c>
      <c r="AA562" s="214"/>
      <c r="AB562" s="216" t="s">
        <v>353</v>
      </c>
      <c r="AC562" s="214" t="s">
        <v>7</v>
      </c>
      <c r="AD562" s="216" t="s">
        <v>7</v>
      </c>
      <c r="AE562" s="216" t="s">
        <v>7</v>
      </c>
      <c r="AF562" s="214" t="s">
        <v>2233</v>
      </c>
      <c r="AG562" s="214" t="s">
        <v>249</v>
      </c>
      <c r="AH562" s="214">
        <v>2</v>
      </c>
      <c r="AI562" s="216" t="s">
        <v>250</v>
      </c>
      <c r="AJ562" s="216" t="s">
        <v>251</v>
      </c>
      <c r="AK562" s="214" t="s">
        <v>2020</v>
      </c>
      <c r="AL562" s="216" t="s">
        <v>156</v>
      </c>
      <c r="AM562" s="214" t="s">
        <v>2021</v>
      </c>
      <c r="AN562" s="214"/>
      <c r="AO562" s="214">
        <v>46274</v>
      </c>
      <c r="AP562" s="214">
        <v>0.37291666666666667</v>
      </c>
      <c r="AQ562" s="214">
        <v>46274</v>
      </c>
      <c r="AR562" s="214">
        <v>0.61527777777777781</v>
      </c>
      <c r="AS562" s="214" t="s">
        <v>201</v>
      </c>
      <c r="AT562" s="214" t="s">
        <v>514</v>
      </c>
      <c r="AU562" s="214" t="s">
        <v>1433</v>
      </c>
      <c r="AV562" s="214" t="s">
        <v>1610</v>
      </c>
      <c r="AW562" s="214"/>
      <c r="AX562" s="214">
        <v>1</v>
      </c>
      <c r="AY562" s="216" t="s">
        <v>126</v>
      </c>
      <c r="AZ562" s="216" t="s">
        <v>127</v>
      </c>
      <c r="BA562" s="216" t="s">
        <v>233</v>
      </c>
      <c r="BB562" s="214" t="s">
        <v>2022</v>
      </c>
      <c r="BC562" s="214"/>
      <c r="BD562" s="214"/>
      <c r="BE562" s="214"/>
    </row>
    <row r="563" spans="1:57" x14ac:dyDescent="0.3">
      <c r="A563" s="211">
        <v>46260</v>
      </c>
      <c r="B563" s="216" t="s">
        <v>142</v>
      </c>
      <c r="C563" s="216" t="s">
        <v>349</v>
      </c>
      <c r="D563" s="216" t="s">
        <v>57</v>
      </c>
      <c r="E563" s="216" t="s">
        <v>117</v>
      </c>
      <c r="F563" s="216" t="s">
        <v>310</v>
      </c>
      <c r="G563" s="216" t="s">
        <v>1385</v>
      </c>
      <c r="H563" s="216" t="s">
        <v>2051</v>
      </c>
      <c r="I563" s="216" t="s">
        <v>410</v>
      </c>
      <c r="J563" s="214">
        <v>8</v>
      </c>
      <c r="K563" s="214">
        <v>8</v>
      </c>
      <c r="L563" s="216" t="s">
        <v>1386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6"/>
      <c r="S563" s="216" t="s">
        <v>401</v>
      </c>
      <c r="T563" s="216"/>
      <c r="U563" s="216" t="s">
        <v>2231</v>
      </c>
      <c r="V563" s="216" t="s">
        <v>368</v>
      </c>
      <c r="W563" s="214">
        <v>2011</v>
      </c>
      <c r="X563" s="216" t="s">
        <v>357</v>
      </c>
      <c r="Y563" s="216" t="s">
        <v>262</v>
      </c>
      <c r="Z563" s="214" t="s">
        <v>1578</v>
      </c>
      <c r="AA563" s="214"/>
      <c r="AB563" s="216" t="s">
        <v>353</v>
      </c>
      <c r="AC563" s="214" t="s">
        <v>7</v>
      </c>
      <c r="AD563" s="216" t="s">
        <v>7</v>
      </c>
      <c r="AE563" s="216" t="s">
        <v>7</v>
      </c>
      <c r="AF563" s="214" t="s">
        <v>2234</v>
      </c>
      <c r="AG563" s="214" t="s">
        <v>249</v>
      </c>
      <c r="AH563" s="214">
        <v>2</v>
      </c>
      <c r="AI563" s="216" t="s">
        <v>250</v>
      </c>
      <c r="AJ563" s="216" t="s">
        <v>251</v>
      </c>
      <c r="AK563" s="214" t="s">
        <v>2020</v>
      </c>
      <c r="AL563" s="216" t="s">
        <v>156</v>
      </c>
      <c r="AM563" s="214" t="s">
        <v>2021</v>
      </c>
      <c r="AN563" s="214"/>
      <c r="AO563" s="214">
        <v>46253</v>
      </c>
      <c r="AP563" s="214">
        <v>0.61944444444444446</v>
      </c>
      <c r="AQ563" s="214">
        <v>46260</v>
      </c>
      <c r="AR563" s="214">
        <v>0.68680555555555556</v>
      </c>
      <c r="AS563" s="214" t="s">
        <v>201</v>
      </c>
      <c r="AT563" s="214" t="s">
        <v>514</v>
      </c>
      <c r="AU563" s="214" t="s">
        <v>1433</v>
      </c>
      <c r="AV563" s="214" t="s">
        <v>1610</v>
      </c>
      <c r="AW563" s="214"/>
      <c r="AX563" s="214">
        <v>1</v>
      </c>
      <c r="AY563" s="216" t="s">
        <v>126</v>
      </c>
      <c r="AZ563" s="216" t="s">
        <v>127</v>
      </c>
      <c r="BA563" s="216" t="s">
        <v>233</v>
      </c>
      <c r="BB563" s="214" t="s">
        <v>2022</v>
      </c>
      <c r="BC563" s="214"/>
      <c r="BD563" s="214"/>
      <c r="BE563" s="214">
        <v>1</v>
      </c>
    </row>
    <row r="564" spans="1:57" x14ac:dyDescent="0.3">
      <c r="A564" s="211">
        <v>46260</v>
      </c>
      <c r="B564" s="216" t="s">
        <v>142</v>
      </c>
      <c r="C564" s="216" t="s">
        <v>349</v>
      </c>
      <c r="D564" s="216" t="s">
        <v>285</v>
      </c>
      <c r="E564" s="216" t="s">
        <v>95</v>
      </c>
      <c r="F564" s="216" t="s">
        <v>310</v>
      </c>
      <c r="G564" s="216" t="s">
        <v>1387</v>
      </c>
      <c r="H564" s="216" t="s">
        <v>1540</v>
      </c>
      <c r="I564" s="216" t="s">
        <v>407</v>
      </c>
      <c r="J564" s="214">
        <v>8</v>
      </c>
      <c r="K564" s="214">
        <v>8</v>
      </c>
      <c r="L564" s="216" t="s">
        <v>1388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6"/>
      <c r="S564" s="216" t="s">
        <v>401</v>
      </c>
      <c r="T564" s="216"/>
      <c r="U564" s="216"/>
      <c r="V564" s="216" t="s">
        <v>368</v>
      </c>
      <c r="W564" s="214">
        <v>2011</v>
      </c>
      <c r="X564" s="216" t="s">
        <v>357</v>
      </c>
      <c r="Y564" s="216" t="s">
        <v>262</v>
      </c>
      <c r="Z564" s="214" t="s">
        <v>1578</v>
      </c>
      <c r="AA564" s="214"/>
      <c r="AB564" s="216" t="s">
        <v>353</v>
      </c>
      <c r="AC564" s="214" t="s">
        <v>7</v>
      </c>
      <c r="AD564" s="216" t="s">
        <v>7</v>
      </c>
      <c r="AE564" s="216" t="s">
        <v>7</v>
      </c>
      <c r="AF564" s="214" t="s">
        <v>2364</v>
      </c>
      <c r="AG564" s="214" t="s">
        <v>249</v>
      </c>
      <c r="AH564" s="214">
        <v>1</v>
      </c>
      <c r="AI564" s="216" t="s">
        <v>250</v>
      </c>
      <c r="AJ564" s="216" t="s">
        <v>248</v>
      </c>
      <c r="AK564" s="214" t="s">
        <v>2020</v>
      </c>
      <c r="AL564" s="216" t="s">
        <v>156</v>
      </c>
      <c r="AM564" s="214" t="s">
        <v>2337</v>
      </c>
      <c r="AN564" s="214">
        <v>1</v>
      </c>
      <c r="AO564" s="214">
        <v>46260</v>
      </c>
      <c r="AP564" s="214">
        <v>0.60010416666666666</v>
      </c>
      <c r="AQ564" s="214">
        <v>46261</v>
      </c>
      <c r="AR564" s="214">
        <v>0.29652777777777778</v>
      </c>
      <c r="AS564" s="214" t="s">
        <v>201</v>
      </c>
      <c r="AT564" s="214" t="s">
        <v>514</v>
      </c>
      <c r="AU564" s="214" t="s">
        <v>1433</v>
      </c>
      <c r="AV564" s="214" t="s">
        <v>1593</v>
      </c>
      <c r="AW564" s="214"/>
      <c r="AX564" s="214">
        <v>8</v>
      </c>
      <c r="AY564" s="216" t="s">
        <v>103</v>
      </c>
      <c r="AZ564" s="216" t="s">
        <v>96</v>
      </c>
      <c r="BA564" s="216" t="s">
        <v>220</v>
      </c>
      <c r="BB564" s="214" t="s">
        <v>2022</v>
      </c>
      <c r="BC564" s="214"/>
      <c r="BD564" s="214"/>
      <c r="BE564" s="214">
        <v>1</v>
      </c>
    </row>
    <row r="565" spans="1:57" x14ac:dyDescent="0.3">
      <c r="A565" s="211">
        <v>46260</v>
      </c>
      <c r="B565" s="216" t="s">
        <v>142</v>
      </c>
      <c r="C565" s="216" t="s">
        <v>349</v>
      </c>
      <c r="D565" s="216" t="s">
        <v>279</v>
      </c>
      <c r="E565" s="216" t="s">
        <v>192</v>
      </c>
      <c r="F565" s="216" t="s">
        <v>310</v>
      </c>
      <c r="G565" s="216" t="s">
        <v>981</v>
      </c>
      <c r="H565" s="216" t="s">
        <v>1631</v>
      </c>
      <c r="I565" s="216" t="s">
        <v>425</v>
      </c>
      <c r="J565" s="214">
        <v>63</v>
      </c>
      <c r="K565" s="214">
        <v>63</v>
      </c>
      <c r="L565" s="216" t="s">
        <v>1371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6"/>
      <c r="S565" s="216" t="s">
        <v>401</v>
      </c>
      <c r="T565" s="216"/>
      <c r="U565" s="216" t="s">
        <v>2207</v>
      </c>
      <c r="V565" s="216" t="s">
        <v>368</v>
      </c>
      <c r="W565" s="214">
        <v>2011</v>
      </c>
      <c r="X565" s="216" t="s">
        <v>357</v>
      </c>
      <c r="Y565" s="216" t="s">
        <v>262</v>
      </c>
      <c r="Z565" s="214" t="s">
        <v>1578</v>
      </c>
      <c r="AA565" s="214"/>
      <c r="AB565" s="216" t="s">
        <v>353</v>
      </c>
      <c r="AC565" s="214" t="s">
        <v>7</v>
      </c>
      <c r="AD565" s="216" t="s">
        <v>7</v>
      </c>
      <c r="AE565" s="216" t="s">
        <v>7</v>
      </c>
      <c r="AF565" s="214" t="s">
        <v>2235</v>
      </c>
      <c r="AG565" s="214" t="s">
        <v>249</v>
      </c>
      <c r="AH565" s="214">
        <v>2</v>
      </c>
      <c r="AI565" s="216" t="s">
        <v>250</v>
      </c>
      <c r="AJ565" s="216" t="s">
        <v>248</v>
      </c>
      <c r="AK565" s="214" t="s">
        <v>2020</v>
      </c>
      <c r="AL565" s="216" t="s">
        <v>156</v>
      </c>
      <c r="AM565" s="214" t="s">
        <v>2054</v>
      </c>
      <c r="AN565" s="214">
        <v>4</v>
      </c>
      <c r="AO565" s="214">
        <v>46260</v>
      </c>
      <c r="AP565" s="214">
        <v>0.47499999999999998</v>
      </c>
      <c r="AQ565" s="214">
        <v>46268</v>
      </c>
      <c r="AR565" s="214">
        <v>0.83194444444444449</v>
      </c>
      <c r="AS565" s="214" t="s">
        <v>201</v>
      </c>
      <c r="AT565" s="214" t="s">
        <v>513</v>
      </c>
      <c r="AU565" s="214" t="s">
        <v>1433</v>
      </c>
      <c r="AV565" s="214" t="s">
        <v>1596</v>
      </c>
      <c r="AW565" s="214">
        <v>1</v>
      </c>
      <c r="AX565" s="214">
        <v>63</v>
      </c>
      <c r="AY565" s="216" t="s">
        <v>125</v>
      </c>
      <c r="AZ565" s="216" t="s">
        <v>122</v>
      </c>
      <c r="BA565" s="216" t="s">
        <v>232</v>
      </c>
      <c r="BB565" s="214" t="s">
        <v>2022</v>
      </c>
      <c r="BC565" s="214"/>
      <c r="BD565" s="214"/>
      <c r="BE565" s="214">
        <v>6.3</v>
      </c>
    </row>
    <row r="566" spans="1:57" x14ac:dyDescent="0.3">
      <c r="A566" s="211">
        <v>46260</v>
      </c>
      <c r="B566" s="216" t="s">
        <v>142</v>
      </c>
      <c r="C566" s="216" t="s">
        <v>349</v>
      </c>
      <c r="D566" s="216" t="s">
        <v>285</v>
      </c>
      <c r="E566" s="216" t="s">
        <v>95</v>
      </c>
      <c r="F566" s="216" t="s">
        <v>310</v>
      </c>
      <c r="G566" s="216" t="s">
        <v>981</v>
      </c>
      <c r="H566" s="216" t="s">
        <v>1631</v>
      </c>
      <c r="I566" s="216" t="s">
        <v>425</v>
      </c>
      <c r="J566" s="214">
        <v>2</v>
      </c>
      <c r="K566" s="214">
        <v>2</v>
      </c>
      <c r="L566" s="216" t="s">
        <v>1389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6"/>
      <c r="S566" s="216" t="s">
        <v>401</v>
      </c>
      <c r="T566" s="216"/>
      <c r="U566" s="216" t="s">
        <v>2236</v>
      </c>
      <c r="V566" s="216" t="s">
        <v>368</v>
      </c>
      <c r="W566" s="214">
        <v>2011</v>
      </c>
      <c r="X566" s="216" t="s">
        <v>357</v>
      </c>
      <c r="Y566" s="216" t="s">
        <v>262</v>
      </c>
      <c r="Z566" s="214" t="s">
        <v>1578</v>
      </c>
      <c r="AA566" s="214"/>
      <c r="AB566" s="216" t="s">
        <v>353</v>
      </c>
      <c r="AC566" s="214" t="s">
        <v>7</v>
      </c>
      <c r="AD566" s="216" t="s">
        <v>7</v>
      </c>
      <c r="AE566" s="216" t="s">
        <v>7</v>
      </c>
      <c r="AF566" s="214" t="s">
        <v>2365</v>
      </c>
      <c r="AG566" s="214" t="s">
        <v>249</v>
      </c>
      <c r="AH566" s="214">
        <v>1</v>
      </c>
      <c r="AI566" s="216" t="s">
        <v>250</v>
      </c>
      <c r="AJ566" s="216" t="s">
        <v>248</v>
      </c>
      <c r="AK566" s="214" t="s">
        <v>2020</v>
      </c>
      <c r="AL566" s="216" t="s">
        <v>156</v>
      </c>
      <c r="AM566" s="214" t="s">
        <v>2337</v>
      </c>
      <c r="AN566" s="214">
        <v>1</v>
      </c>
      <c r="AO566" s="214">
        <v>46268</v>
      </c>
      <c r="AP566" s="214">
        <v>0.35143518518518518</v>
      </c>
      <c r="AQ566" s="214">
        <v>46269</v>
      </c>
      <c r="AR566" s="214">
        <v>0.5625</v>
      </c>
      <c r="AS566" s="214" t="s">
        <v>201</v>
      </c>
      <c r="AT566" s="214" t="s">
        <v>513</v>
      </c>
      <c r="AU566" s="214" t="s">
        <v>1433</v>
      </c>
      <c r="AV566" s="214" t="s">
        <v>1593</v>
      </c>
      <c r="AW566" s="214"/>
      <c r="AX566" s="214">
        <v>2</v>
      </c>
      <c r="AY566" s="216" t="s">
        <v>103</v>
      </c>
      <c r="AZ566" s="216" t="s">
        <v>96</v>
      </c>
      <c r="BA566" s="216" t="s">
        <v>220</v>
      </c>
      <c r="BB566" s="214" t="s">
        <v>2022</v>
      </c>
      <c r="BC566" s="214"/>
      <c r="BD566" s="214"/>
      <c r="BE566" s="214">
        <v>1</v>
      </c>
    </row>
    <row r="567" spans="1:57" x14ac:dyDescent="0.3">
      <c r="A567" s="211">
        <v>46260</v>
      </c>
      <c r="B567" s="216" t="s">
        <v>142</v>
      </c>
      <c r="C567" s="216" t="s">
        <v>349</v>
      </c>
      <c r="D567" s="216" t="s">
        <v>57</v>
      </c>
      <c r="E567" s="216" t="s">
        <v>117</v>
      </c>
      <c r="F567" s="216" t="s">
        <v>310</v>
      </c>
      <c r="G567" s="216" t="s">
        <v>981</v>
      </c>
      <c r="H567" s="216" t="s">
        <v>1631</v>
      </c>
      <c r="I567" s="216" t="s">
        <v>425</v>
      </c>
      <c r="J567" s="214">
        <v>2</v>
      </c>
      <c r="K567" s="214">
        <v>2</v>
      </c>
      <c r="L567" s="216" t="s">
        <v>1389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6"/>
      <c r="S567" s="216" t="s">
        <v>401</v>
      </c>
      <c r="T567" s="216"/>
      <c r="U567" s="216" t="s">
        <v>2236</v>
      </c>
      <c r="V567" s="216" t="s">
        <v>368</v>
      </c>
      <c r="W567" s="214">
        <v>2011</v>
      </c>
      <c r="X567" s="216" t="s">
        <v>357</v>
      </c>
      <c r="Y567" s="216" t="s">
        <v>262</v>
      </c>
      <c r="Z567" s="214" t="s">
        <v>1578</v>
      </c>
      <c r="AA567" s="214"/>
      <c r="AB567" s="216" t="s">
        <v>353</v>
      </c>
      <c r="AC567" s="214" t="s">
        <v>7</v>
      </c>
      <c r="AD567" s="216" t="s">
        <v>7</v>
      </c>
      <c r="AE567" s="216" t="s">
        <v>7</v>
      </c>
      <c r="AF567" s="214" t="s">
        <v>2237</v>
      </c>
      <c r="AG567" s="214" t="s">
        <v>249</v>
      </c>
      <c r="AH567" s="214">
        <v>2</v>
      </c>
      <c r="AI567" s="216" t="s">
        <v>250</v>
      </c>
      <c r="AJ567" s="216" t="s">
        <v>251</v>
      </c>
      <c r="AK567" s="214" t="s">
        <v>2020</v>
      </c>
      <c r="AL567" s="216" t="s">
        <v>156</v>
      </c>
      <c r="AM567" s="214" t="s">
        <v>2021</v>
      </c>
      <c r="AN567" s="214"/>
      <c r="AO567" s="214">
        <v>46268</v>
      </c>
      <c r="AP567" s="214">
        <v>0.35143518518518518</v>
      </c>
      <c r="AQ567" s="214">
        <v>46269</v>
      </c>
      <c r="AR567" s="214">
        <v>0.5625</v>
      </c>
      <c r="AS567" s="214" t="s">
        <v>201</v>
      </c>
      <c r="AT567" s="214" t="s">
        <v>514</v>
      </c>
      <c r="AU567" s="214" t="s">
        <v>1433</v>
      </c>
      <c r="AV567" s="214" t="s">
        <v>1610</v>
      </c>
      <c r="AW567" s="214"/>
      <c r="AX567" s="214">
        <v>1</v>
      </c>
      <c r="AY567" s="216" t="s">
        <v>126</v>
      </c>
      <c r="AZ567" s="216" t="s">
        <v>127</v>
      </c>
      <c r="BA567" s="216" t="s">
        <v>233</v>
      </c>
      <c r="BB567" s="214" t="s">
        <v>2022</v>
      </c>
      <c r="BC567" s="214"/>
      <c r="BD567" s="214"/>
      <c r="BE567" s="214"/>
    </row>
    <row r="568" spans="1:57" x14ac:dyDescent="0.3">
      <c r="A568" s="211">
        <v>46260</v>
      </c>
      <c r="B568" s="216" t="s">
        <v>142</v>
      </c>
      <c r="C568" s="216" t="s">
        <v>349</v>
      </c>
      <c r="D568" s="216" t="s">
        <v>279</v>
      </c>
      <c r="E568" s="216" t="s">
        <v>192</v>
      </c>
      <c r="F568" s="216" t="s">
        <v>310</v>
      </c>
      <c r="G568" s="216" t="s">
        <v>981</v>
      </c>
      <c r="H568" s="216" t="s">
        <v>1631</v>
      </c>
      <c r="I568" s="216" t="s">
        <v>425</v>
      </c>
      <c r="J568" s="214">
        <v>63</v>
      </c>
      <c r="K568" s="214">
        <v>63</v>
      </c>
      <c r="L568" s="216" t="s">
        <v>1389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6"/>
      <c r="S568" s="216" t="s">
        <v>401</v>
      </c>
      <c r="T568" s="216"/>
      <c r="U568" s="216" t="s">
        <v>2236</v>
      </c>
      <c r="V568" s="216" t="s">
        <v>368</v>
      </c>
      <c r="W568" s="214">
        <v>2011</v>
      </c>
      <c r="X568" s="216" t="s">
        <v>357</v>
      </c>
      <c r="Y568" s="216" t="s">
        <v>262</v>
      </c>
      <c r="Z568" s="214" t="s">
        <v>1578</v>
      </c>
      <c r="AA568" s="214"/>
      <c r="AB568" s="216" t="s">
        <v>353</v>
      </c>
      <c r="AC568" s="214" t="s">
        <v>7</v>
      </c>
      <c r="AD568" s="216" t="s">
        <v>7</v>
      </c>
      <c r="AE568" s="216" t="s">
        <v>7</v>
      </c>
      <c r="AF568" s="214" t="s">
        <v>2238</v>
      </c>
      <c r="AG568" s="214" t="s">
        <v>249</v>
      </c>
      <c r="AH568" s="214">
        <v>2</v>
      </c>
      <c r="AI568" s="216" t="s">
        <v>250</v>
      </c>
      <c r="AJ568" s="216" t="s">
        <v>248</v>
      </c>
      <c r="AK568" s="214" t="s">
        <v>2020</v>
      </c>
      <c r="AL568" s="216" t="s">
        <v>156</v>
      </c>
      <c r="AM568" s="214" t="s">
        <v>2054</v>
      </c>
      <c r="AN568" s="214">
        <v>4</v>
      </c>
      <c r="AO568" s="214">
        <v>46268</v>
      </c>
      <c r="AP568" s="214">
        <v>0.35143518518518518</v>
      </c>
      <c r="AQ568" s="214">
        <v>46269</v>
      </c>
      <c r="AR568" s="214">
        <v>0.5625</v>
      </c>
      <c r="AS568" s="214"/>
      <c r="AT568" s="214"/>
      <c r="AU568" s="214" t="s">
        <v>1493</v>
      </c>
      <c r="AV568" s="214" t="s">
        <v>1596</v>
      </c>
      <c r="AW568" s="214">
        <v>1</v>
      </c>
      <c r="AX568" s="214">
        <v>63</v>
      </c>
      <c r="AY568" s="216" t="s">
        <v>125</v>
      </c>
      <c r="AZ568" s="216" t="s">
        <v>122</v>
      </c>
      <c r="BA568" s="216" t="s">
        <v>232</v>
      </c>
      <c r="BB568" s="214" t="s">
        <v>2022</v>
      </c>
      <c r="BC568" s="214"/>
      <c r="BD568" s="214"/>
      <c r="BE568" s="214"/>
    </row>
    <row r="569" spans="1:57" x14ac:dyDescent="0.3">
      <c r="A569" s="211">
        <v>46260</v>
      </c>
      <c r="B569" s="216" t="s">
        <v>142</v>
      </c>
      <c r="C569" s="216" t="s">
        <v>349</v>
      </c>
      <c r="D569" s="216" t="s">
        <v>285</v>
      </c>
      <c r="E569" s="216" t="s">
        <v>95</v>
      </c>
      <c r="F569" s="216" t="s">
        <v>310</v>
      </c>
      <c r="G569" s="216" t="s">
        <v>2366</v>
      </c>
      <c r="H569" s="216" t="s">
        <v>2051</v>
      </c>
      <c r="I569" s="216" t="s">
        <v>410</v>
      </c>
      <c r="J569" s="214">
        <v>1</v>
      </c>
      <c r="K569" s="214">
        <v>1</v>
      </c>
      <c r="L569" s="216" t="s">
        <v>2367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6"/>
      <c r="S569" s="216" t="s">
        <v>401</v>
      </c>
      <c r="T569" s="216"/>
      <c r="U569" s="216" t="s">
        <v>2368</v>
      </c>
      <c r="V569" s="216" t="s">
        <v>368</v>
      </c>
      <c r="W569" s="214">
        <v>2011</v>
      </c>
      <c r="X569" s="216" t="s">
        <v>357</v>
      </c>
      <c r="Y569" s="216" t="s">
        <v>262</v>
      </c>
      <c r="Z569" s="214" t="s">
        <v>1578</v>
      </c>
      <c r="AA569" s="214"/>
      <c r="AB569" s="216" t="s">
        <v>353</v>
      </c>
      <c r="AC569" s="214" t="s">
        <v>7</v>
      </c>
      <c r="AD569" s="216" t="s">
        <v>7</v>
      </c>
      <c r="AE569" s="216" t="s">
        <v>7</v>
      </c>
      <c r="AF569" s="214" t="s">
        <v>2369</v>
      </c>
      <c r="AG569" s="214" t="s">
        <v>249</v>
      </c>
      <c r="AH569" s="214">
        <v>1</v>
      </c>
      <c r="AI569" s="216" t="s">
        <v>250</v>
      </c>
      <c r="AJ569" s="216" t="s">
        <v>248</v>
      </c>
      <c r="AK569" s="214" t="s">
        <v>2020</v>
      </c>
      <c r="AL569" s="216" t="s">
        <v>156</v>
      </c>
      <c r="AM569" s="214" t="s">
        <v>2337</v>
      </c>
      <c r="AN569" s="214">
        <v>1</v>
      </c>
      <c r="AO569" s="214">
        <v>46259</v>
      </c>
      <c r="AP569" s="214">
        <v>0.68958333333333333</v>
      </c>
      <c r="AQ569" s="214">
        <v>46260</v>
      </c>
      <c r="AR569" s="214">
        <v>0.46666666666666667</v>
      </c>
      <c r="AS569" s="214" t="s">
        <v>201</v>
      </c>
      <c r="AT569" s="214" t="s">
        <v>514</v>
      </c>
      <c r="AU569" s="214" t="s">
        <v>1433</v>
      </c>
      <c r="AV569" s="214" t="s">
        <v>1593</v>
      </c>
      <c r="AW569" s="214"/>
      <c r="AX569" s="214">
        <v>1</v>
      </c>
      <c r="AY569" s="216" t="s">
        <v>103</v>
      </c>
      <c r="AZ569" s="216" t="s">
        <v>96</v>
      </c>
      <c r="BA569" s="216" t="s">
        <v>220</v>
      </c>
      <c r="BB569" s="214" t="s">
        <v>2022</v>
      </c>
      <c r="BC569" s="214"/>
      <c r="BD569" s="214"/>
      <c r="BE569" s="214">
        <v>2.7</v>
      </c>
    </row>
    <row r="570" spans="1:57" x14ac:dyDescent="0.3">
      <c r="A570" s="211">
        <v>46260</v>
      </c>
      <c r="B570" s="216" t="s">
        <v>142</v>
      </c>
      <c r="C570" s="216" t="s">
        <v>349</v>
      </c>
      <c r="D570" s="216" t="s">
        <v>48</v>
      </c>
      <c r="E570" s="216" t="s">
        <v>68</v>
      </c>
      <c r="F570" s="216" t="s">
        <v>310</v>
      </c>
      <c r="G570" s="216" t="s">
        <v>1390</v>
      </c>
      <c r="H570" s="216" t="s">
        <v>2178</v>
      </c>
      <c r="I570" s="216" t="s">
        <v>1350</v>
      </c>
      <c r="J570" s="214">
        <v>3</v>
      </c>
      <c r="K570" s="214">
        <v>3</v>
      </c>
      <c r="L570" s="216" t="s">
        <v>1391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6"/>
      <c r="S570" s="216" t="s">
        <v>401</v>
      </c>
      <c r="T570" s="216"/>
      <c r="U570" s="216"/>
      <c r="V570" s="216" t="s">
        <v>368</v>
      </c>
      <c r="W570" s="214">
        <v>2011</v>
      </c>
      <c r="X570" s="216" t="s">
        <v>357</v>
      </c>
      <c r="Y570" s="216" t="s">
        <v>262</v>
      </c>
      <c r="Z570" s="214" t="s">
        <v>1429</v>
      </c>
      <c r="AA570" s="214"/>
      <c r="AB570" s="216" t="s">
        <v>353</v>
      </c>
      <c r="AC570" s="214" t="s">
        <v>353</v>
      </c>
      <c r="AD570" s="216" t="s">
        <v>379</v>
      </c>
      <c r="AE570" s="216" t="s">
        <v>262</v>
      </c>
      <c r="AF570" s="214" t="s">
        <v>2239</v>
      </c>
      <c r="AG570" s="214" t="s">
        <v>249</v>
      </c>
      <c r="AH570" s="214">
        <v>1</v>
      </c>
      <c r="AI570" s="216" t="s">
        <v>250</v>
      </c>
      <c r="AJ570" s="216" t="s">
        <v>248</v>
      </c>
      <c r="AK570" s="214" t="s">
        <v>2020</v>
      </c>
      <c r="AL570" s="216" t="s">
        <v>156</v>
      </c>
      <c r="AM570" s="214" t="s">
        <v>2204</v>
      </c>
      <c r="AN570" s="214">
        <v>2</v>
      </c>
      <c r="AO570" s="214">
        <v>46260</v>
      </c>
      <c r="AP570" s="214">
        <v>0.57396990740740739</v>
      </c>
      <c r="AQ570" s="214">
        <v>46268</v>
      </c>
      <c r="AR570" s="214">
        <v>0.63680555555555551</v>
      </c>
      <c r="AS570" s="214" t="s">
        <v>201</v>
      </c>
      <c r="AT570" s="214" t="s">
        <v>513</v>
      </c>
      <c r="AU570" s="214" t="s">
        <v>1433</v>
      </c>
      <c r="AV570" s="214" t="s">
        <v>1461</v>
      </c>
      <c r="AW570" s="214"/>
      <c r="AX570" s="214">
        <v>1</v>
      </c>
      <c r="AY570" s="216" t="s">
        <v>89</v>
      </c>
      <c r="AZ570" s="216" t="s">
        <v>90</v>
      </c>
      <c r="BA570" s="216" t="s">
        <v>217</v>
      </c>
      <c r="BB570" s="214" t="s">
        <v>2036</v>
      </c>
      <c r="BC570" s="214">
        <v>63.4</v>
      </c>
      <c r="BD570" s="214">
        <v>0</v>
      </c>
      <c r="BE570" s="214"/>
    </row>
    <row r="571" spans="1:57" x14ac:dyDescent="0.3">
      <c r="A571" s="211">
        <v>46260</v>
      </c>
      <c r="B571" s="216" t="s">
        <v>142</v>
      </c>
      <c r="C571" s="216" t="s">
        <v>349</v>
      </c>
      <c r="D571" s="216" t="s">
        <v>285</v>
      </c>
      <c r="E571" s="216" t="s">
        <v>95</v>
      </c>
      <c r="F571" s="216" t="s">
        <v>310</v>
      </c>
      <c r="G571" s="216" t="s">
        <v>1392</v>
      </c>
      <c r="H571" s="216" t="s">
        <v>1625</v>
      </c>
      <c r="I571" s="216" t="s">
        <v>410</v>
      </c>
      <c r="J571" s="214">
        <v>6</v>
      </c>
      <c r="K571" s="214">
        <v>6</v>
      </c>
      <c r="L571" s="216" t="s">
        <v>1393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6"/>
      <c r="S571" s="216" t="s">
        <v>401</v>
      </c>
      <c r="T571" s="216"/>
      <c r="U571" s="216" t="s">
        <v>2240</v>
      </c>
      <c r="V571" s="216" t="s">
        <v>368</v>
      </c>
      <c r="W571" s="214">
        <v>2011</v>
      </c>
      <c r="X571" s="216" t="s">
        <v>357</v>
      </c>
      <c r="Y571" s="216" t="s">
        <v>262</v>
      </c>
      <c r="Z571" s="214" t="s">
        <v>1578</v>
      </c>
      <c r="AA571" s="214"/>
      <c r="AB571" s="216" t="s">
        <v>353</v>
      </c>
      <c r="AC571" s="214" t="s">
        <v>7</v>
      </c>
      <c r="AD571" s="216" t="s">
        <v>7</v>
      </c>
      <c r="AE571" s="216" t="s">
        <v>7</v>
      </c>
      <c r="AF571" s="214" t="s">
        <v>2370</v>
      </c>
      <c r="AG571" s="214" t="s">
        <v>249</v>
      </c>
      <c r="AH571" s="214">
        <v>1</v>
      </c>
      <c r="AI571" s="216" t="s">
        <v>250</v>
      </c>
      <c r="AJ571" s="216" t="s">
        <v>248</v>
      </c>
      <c r="AK571" s="214" t="s">
        <v>2020</v>
      </c>
      <c r="AL571" s="216" t="s">
        <v>156</v>
      </c>
      <c r="AM571" s="214" t="s">
        <v>2337</v>
      </c>
      <c r="AN571" s="214">
        <v>1</v>
      </c>
      <c r="AO571" s="214">
        <v>46266</v>
      </c>
      <c r="AP571" s="214">
        <v>0.39827546296296296</v>
      </c>
      <c r="AQ571" s="214">
        <v>46267</v>
      </c>
      <c r="AR571" s="214">
        <v>0.63611111111111107</v>
      </c>
      <c r="AS571" s="214" t="s">
        <v>201</v>
      </c>
      <c r="AT571" s="214" t="s">
        <v>513</v>
      </c>
      <c r="AU571" s="214" t="s">
        <v>1433</v>
      </c>
      <c r="AV571" s="214" t="s">
        <v>1593</v>
      </c>
      <c r="AW571" s="214"/>
      <c r="AX571" s="214">
        <v>6</v>
      </c>
      <c r="AY571" s="216" t="s">
        <v>103</v>
      </c>
      <c r="AZ571" s="216" t="s">
        <v>96</v>
      </c>
      <c r="BA571" s="216" t="s">
        <v>220</v>
      </c>
      <c r="BB571" s="214" t="s">
        <v>2022</v>
      </c>
      <c r="BC571" s="214"/>
      <c r="BD571" s="214"/>
      <c r="BE571" s="214"/>
    </row>
    <row r="572" spans="1:57" x14ac:dyDescent="0.3">
      <c r="A572" s="211">
        <v>46260</v>
      </c>
      <c r="B572" s="216" t="s">
        <v>142</v>
      </c>
      <c r="C572" s="216" t="s">
        <v>349</v>
      </c>
      <c r="D572" s="216" t="s">
        <v>57</v>
      </c>
      <c r="E572" s="216" t="s">
        <v>117</v>
      </c>
      <c r="F572" s="216" t="s">
        <v>310</v>
      </c>
      <c r="G572" s="216" t="s">
        <v>1392</v>
      </c>
      <c r="H572" s="216" t="s">
        <v>1625</v>
      </c>
      <c r="I572" s="216" t="s">
        <v>410</v>
      </c>
      <c r="J572" s="214">
        <v>6</v>
      </c>
      <c r="K572" s="214">
        <v>6</v>
      </c>
      <c r="L572" s="216" t="s">
        <v>1393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6"/>
      <c r="S572" s="216" t="s">
        <v>401</v>
      </c>
      <c r="T572" s="216"/>
      <c r="U572" s="216" t="s">
        <v>2240</v>
      </c>
      <c r="V572" s="216" t="s">
        <v>368</v>
      </c>
      <c r="W572" s="214">
        <v>2011</v>
      </c>
      <c r="X572" s="216" t="s">
        <v>357</v>
      </c>
      <c r="Y572" s="216" t="s">
        <v>262</v>
      </c>
      <c r="Z572" s="214" t="s">
        <v>1578</v>
      </c>
      <c r="AA572" s="214"/>
      <c r="AB572" s="216" t="s">
        <v>353</v>
      </c>
      <c r="AC572" s="214" t="s">
        <v>7</v>
      </c>
      <c r="AD572" s="216" t="s">
        <v>7</v>
      </c>
      <c r="AE572" s="216" t="s">
        <v>7</v>
      </c>
      <c r="AF572" s="214" t="s">
        <v>2241</v>
      </c>
      <c r="AG572" s="214" t="s">
        <v>249</v>
      </c>
      <c r="AH572" s="214">
        <v>2</v>
      </c>
      <c r="AI572" s="216" t="s">
        <v>250</v>
      </c>
      <c r="AJ572" s="216" t="s">
        <v>251</v>
      </c>
      <c r="AK572" s="214" t="s">
        <v>2020</v>
      </c>
      <c r="AL572" s="216" t="s">
        <v>156</v>
      </c>
      <c r="AM572" s="214" t="s">
        <v>2021</v>
      </c>
      <c r="AN572" s="214"/>
      <c r="AO572" s="214">
        <v>46266</v>
      </c>
      <c r="AP572" s="214">
        <v>0.39827546296296296</v>
      </c>
      <c r="AQ572" s="214">
        <v>46267</v>
      </c>
      <c r="AR572" s="214">
        <v>0.63611111111111107</v>
      </c>
      <c r="AS572" s="214" t="s">
        <v>201</v>
      </c>
      <c r="AT572" s="214" t="s">
        <v>514</v>
      </c>
      <c r="AU572" s="214" t="s">
        <v>1433</v>
      </c>
      <c r="AV572" s="214" t="s">
        <v>1610</v>
      </c>
      <c r="AW572" s="214"/>
      <c r="AX572" s="214">
        <v>1</v>
      </c>
      <c r="AY572" s="216" t="s">
        <v>126</v>
      </c>
      <c r="AZ572" s="216" t="s">
        <v>127</v>
      </c>
      <c r="BA572" s="216" t="s">
        <v>233</v>
      </c>
      <c r="BB572" s="214" t="s">
        <v>2022</v>
      </c>
      <c r="BC572" s="214"/>
      <c r="BD572" s="214"/>
      <c r="BE572" s="214"/>
    </row>
    <row r="573" spans="1:57" x14ac:dyDescent="0.3">
      <c r="A573" s="211">
        <v>46260</v>
      </c>
      <c r="B573" s="216" t="s">
        <v>142</v>
      </c>
      <c r="C573" s="216" t="s">
        <v>349</v>
      </c>
      <c r="D573" s="216" t="s">
        <v>279</v>
      </c>
      <c r="E573" s="216" t="s">
        <v>192</v>
      </c>
      <c r="F573" s="216" t="s">
        <v>310</v>
      </c>
      <c r="G573" s="216" t="s">
        <v>1392</v>
      </c>
      <c r="H573" s="216" t="s">
        <v>1625</v>
      </c>
      <c r="I573" s="216" t="s">
        <v>410</v>
      </c>
      <c r="J573" s="214">
        <v>496</v>
      </c>
      <c r="K573" s="214">
        <v>496</v>
      </c>
      <c r="L573" s="216" t="s">
        <v>1393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6"/>
      <c r="S573" s="216" t="s">
        <v>401</v>
      </c>
      <c r="T573" s="216"/>
      <c r="U573" s="216" t="s">
        <v>2240</v>
      </c>
      <c r="V573" s="216" t="s">
        <v>368</v>
      </c>
      <c r="W573" s="214">
        <v>2011</v>
      </c>
      <c r="X573" s="216" t="s">
        <v>357</v>
      </c>
      <c r="Y573" s="216" t="s">
        <v>262</v>
      </c>
      <c r="Z573" s="214" t="s">
        <v>1578</v>
      </c>
      <c r="AA573" s="214"/>
      <c r="AB573" s="216" t="s">
        <v>353</v>
      </c>
      <c r="AC573" s="214" t="s">
        <v>7</v>
      </c>
      <c r="AD573" s="216" t="s">
        <v>7</v>
      </c>
      <c r="AE573" s="216" t="s">
        <v>7</v>
      </c>
      <c r="AF573" s="214" t="s">
        <v>2242</v>
      </c>
      <c r="AG573" s="214" t="s">
        <v>249</v>
      </c>
      <c r="AH573" s="214">
        <v>2</v>
      </c>
      <c r="AI573" s="216" t="s">
        <v>250</v>
      </c>
      <c r="AJ573" s="216" t="s">
        <v>248</v>
      </c>
      <c r="AK573" s="214" t="s">
        <v>2020</v>
      </c>
      <c r="AL573" s="216" t="s">
        <v>156</v>
      </c>
      <c r="AM573" s="214" t="s">
        <v>2054</v>
      </c>
      <c r="AN573" s="214">
        <v>4</v>
      </c>
      <c r="AO573" s="214">
        <v>46266</v>
      </c>
      <c r="AP573" s="214">
        <v>0.39827546296296296</v>
      </c>
      <c r="AQ573" s="214">
        <v>46267</v>
      </c>
      <c r="AR573" s="214">
        <v>0.63611111111111107</v>
      </c>
      <c r="AS573" s="214"/>
      <c r="AT573" s="214"/>
      <c r="AU573" s="214" t="s">
        <v>1493</v>
      </c>
      <c r="AV573" s="214" t="s">
        <v>1596</v>
      </c>
      <c r="AW573" s="214">
        <v>1</v>
      </c>
      <c r="AX573" s="214">
        <v>496</v>
      </c>
      <c r="AY573" s="216" t="s">
        <v>125</v>
      </c>
      <c r="AZ573" s="216" t="s">
        <v>122</v>
      </c>
      <c r="BA573" s="216" t="s">
        <v>232</v>
      </c>
      <c r="BB573" s="214" t="s">
        <v>2022</v>
      </c>
      <c r="BC573" s="214"/>
      <c r="BD573" s="214"/>
      <c r="BE573" s="214"/>
    </row>
    <row r="574" spans="1:57" x14ac:dyDescent="0.3">
      <c r="A574" s="211">
        <v>46260</v>
      </c>
      <c r="B574" s="216" t="s">
        <v>142</v>
      </c>
      <c r="C574" s="216" t="s">
        <v>349</v>
      </c>
      <c r="D574" s="216" t="s">
        <v>279</v>
      </c>
      <c r="E574" s="216" t="s">
        <v>192</v>
      </c>
      <c r="F574" s="216" t="s">
        <v>310</v>
      </c>
      <c r="G574" s="216" t="s">
        <v>1394</v>
      </c>
      <c r="H574" s="216" t="s">
        <v>2243</v>
      </c>
      <c r="I574" s="216" t="s">
        <v>407</v>
      </c>
      <c r="J574" s="214">
        <v>4</v>
      </c>
      <c r="K574" s="214">
        <v>4</v>
      </c>
      <c r="L574" s="216" t="s">
        <v>1395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6"/>
      <c r="S574" s="216" t="s">
        <v>1255</v>
      </c>
      <c r="T574" s="216"/>
      <c r="U574" s="216"/>
      <c r="V574" s="216" t="s">
        <v>1253</v>
      </c>
      <c r="W574" s="214">
        <v>2800</v>
      </c>
      <c r="X574" s="216" t="s">
        <v>1254</v>
      </c>
      <c r="Y574" s="216" t="s">
        <v>264</v>
      </c>
      <c r="Z574" s="214" t="s">
        <v>1578</v>
      </c>
      <c r="AA574" s="214"/>
      <c r="AB574" s="216" t="s">
        <v>353</v>
      </c>
      <c r="AC574" s="214" t="s">
        <v>7</v>
      </c>
      <c r="AD574" s="216" t="s">
        <v>7</v>
      </c>
      <c r="AE574" s="216" t="s">
        <v>7</v>
      </c>
      <c r="AF574" s="214" t="s">
        <v>2244</v>
      </c>
      <c r="AG574" s="214" t="s">
        <v>249</v>
      </c>
      <c r="AH574" s="214">
        <v>2</v>
      </c>
      <c r="AI574" s="216" t="s">
        <v>250</v>
      </c>
      <c r="AJ574" s="216" t="s">
        <v>248</v>
      </c>
      <c r="AK574" s="214" t="s">
        <v>2026</v>
      </c>
      <c r="AL574" s="216" t="s">
        <v>283</v>
      </c>
      <c r="AM574" s="214" t="s">
        <v>2245</v>
      </c>
      <c r="AN574" s="214">
        <v>4</v>
      </c>
      <c r="AO574" s="214">
        <v>46246</v>
      </c>
      <c r="AP574" s="214">
        <v>0.50480324074074079</v>
      </c>
      <c r="AQ574" s="214">
        <v>46267</v>
      </c>
      <c r="AR574" s="214">
        <v>0.70416666666666672</v>
      </c>
      <c r="AS574" s="214" t="s">
        <v>201</v>
      </c>
      <c r="AT574" s="214" t="s">
        <v>513</v>
      </c>
      <c r="AU574" s="214" t="s">
        <v>1433</v>
      </c>
      <c r="AV574" s="214" t="s">
        <v>1596</v>
      </c>
      <c r="AW574" s="214">
        <v>1</v>
      </c>
      <c r="AX574" s="214">
        <v>4</v>
      </c>
      <c r="AY574" s="216" t="s">
        <v>125</v>
      </c>
      <c r="AZ574" s="216" t="s">
        <v>122</v>
      </c>
      <c r="BA574" s="216" t="s">
        <v>232</v>
      </c>
      <c r="BB574" s="214" t="s">
        <v>2028</v>
      </c>
      <c r="BC574" s="214"/>
      <c r="BD574" s="214"/>
      <c r="BE574" s="214">
        <v>1</v>
      </c>
    </row>
    <row r="575" spans="1:57" x14ac:dyDescent="0.3">
      <c r="A575" s="211">
        <v>46260</v>
      </c>
      <c r="B575" s="216" t="s">
        <v>142</v>
      </c>
      <c r="C575" s="216" t="s">
        <v>349</v>
      </c>
      <c r="D575" s="216" t="s">
        <v>57</v>
      </c>
      <c r="E575" s="216" t="s">
        <v>117</v>
      </c>
      <c r="F575" s="216" t="s">
        <v>310</v>
      </c>
      <c r="G575" s="216" t="s">
        <v>1394</v>
      </c>
      <c r="H575" s="216" t="s">
        <v>2243</v>
      </c>
      <c r="I575" s="216" t="s">
        <v>407</v>
      </c>
      <c r="J575" s="214">
        <v>1</v>
      </c>
      <c r="K575" s="214">
        <v>1</v>
      </c>
      <c r="L575" s="216" t="s">
        <v>1395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6"/>
      <c r="S575" s="216" t="s">
        <v>1255</v>
      </c>
      <c r="T575" s="216"/>
      <c r="U575" s="216"/>
      <c r="V575" s="216" t="s">
        <v>1253</v>
      </c>
      <c r="W575" s="214">
        <v>2800</v>
      </c>
      <c r="X575" s="216" t="s">
        <v>1254</v>
      </c>
      <c r="Y575" s="216" t="s">
        <v>264</v>
      </c>
      <c r="Z575" s="214" t="s">
        <v>1578</v>
      </c>
      <c r="AA575" s="214"/>
      <c r="AB575" s="216" t="s">
        <v>353</v>
      </c>
      <c r="AC575" s="214" t="s">
        <v>7</v>
      </c>
      <c r="AD575" s="216" t="s">
        <v>7</v>
      </c>
      <c r="AE575" s="216" t="s">
        <v>7</v>
      </c>
      <c r="AF575" s="214" t="s">
        <v>2246</v>
      </c>
      <c r="AG575" s="214" t="s">
        <v>249</v>
      </c>
      <c r="AH575" s="214">
        <v>2</v>
      </c>
      <c r="AI575" s="216" t="s">
        <v>250</v>
      </c>
      <c r="AJ575" s="216" t="s">
        <v>251</v>
      </c>
      <c r="AK575" s="214" t="s">
        <v>2026</v>
      </c>
      <c r="AL575" s="216" t="s">
        <v>283</v>
      </c>
      <c r="AM575" s="214" t="s">
        <v>2247</v>
      </c>
      <c r="AN575" s="214"/>
      <c r="AO575" s="214">
        <v>46246</v>
      </c>
      <c r="AP575" s="214">
        <v>0.50480324074074079</v>
      </c>
      <c r="AQ575" s="214">
        <v>46267</v>
      </c>
      <c r="AR575" s="214">
        <v>0.70416666666666672</v>
      </c>
      <c r="AS575" s="214" t="s">
        <v>201</v>
      </c>
      <c r="AT575" s="214" t="s">
        <v>514</v>
      </c>
      <c r="AU575" s="214" t="s">
        <v>1433</v>
      </c>
      <c r="AV575" s="214" t="s">
        <v>1610</v>
      </c>
      <c r="AW575" s="214"/>
      <c r="AX575" s="214">
        <v>1</v>
      </c>
      <c r="AY575" s="216" t="s">
        <v>126</v>
      </c>
      <c r="AZ575" s="216" t="s">
        <v>127</v>
      </c>
      <c r="BA575" s="216" t="s">
        <v>233</v>
      </c>
      <c r="BB575" s="214" t="s">
        <v>2028</v>
      </c>
      <c r="BC575" s="214"/>
      <c r="BD575" s="214"/>
      <c r="BE575" s="214">
        <v>1</v>
      </c>
    </row>
    <row r="576" spans="1:57" x14ac:dyDescent="0.3">
      <c r="A576" s="211">
        <v>46260</v>
      </c>
      <c r="B576" s="216" t="s">
        <v>142</v>
      </c>
      <c r="C576" s="216" t="s">
        <v>349</v>
      </c>
      <c r="D576" s="216" t="s">
        <v>285</v>
      </c>
      <c r="E576" s="216" t="s">
        <v>95</v>
      </c>
      <c r="F576" s="216" t="s">
        <v>310</v>
      </c>
      <c r="G576" s="216" t="s">
        <v>1394</v>
      </c>
      <c r="H576" s="216" t="s">
        <v>2243</v>
      </c>
      <c r="I576" s="216" t="s">
        <v>407</v>
      </c>
      <c r="J576" s="214">
        <v>1</v>
      </c>
      <c r="K576" s="214">
        <v>1</v>
      </c>
      <c r="L576" s="216" t="s">
        <v>1395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6"/>
      <c r="S576" s="216" t="s">
        <v>1255</v>
      </c>
      <c r="T576" s="216"/>
      <c r="U576" s="216"/>
      <c r="V576" s="216" t="s">
        <v>1253</v>
      </c>
      <c r="W576" s="214">
        <v>2800</v>
      </c>
      <c r="X576" s="216" t="s">
        <v>1254</v>
      </c>
      <c r="Y576" s="216" t="s">
        <v>264</v>
      </c>
      <c r="Z576" s="214" t="s">
        <v>1578</v>
      </c>
      <c r="AA576" s="214"/>
      <c r="AB576" s="216" t="s">
        <v>353</v>
      </c>
      <c r="AC576" s="214" t="s">
        <v>7</v>
      </c>
      <c r="AD576" s="216" t="s">
        <v>7</v>
      </c>
      <c r="AE576" s="216" t="s">
        <v>7</v>
      </c>
      <c r="AF576" s="214" t="s">
        <v>2371</v>
      </c>
      <c r="AG576" s="214" t="s">
        <v>249</v>
      </c>
      <c r="AH576" s="214">
        <v>1</v>
      </c>
      <c r="AI576" s="216" t="s">
        <v>250</v>
      </c>
      <c r="AJ576" s="216" t="s">
        <v>248</v>
      </c>
      <c r="AK576" s="214" t="s">
        <v>2026</v>
      </c>
      <c r="AL576" s="216" t="s">
        <v>283</v>
      </c>
      <c r="AM576" s="214" t="s">
        <v>2372</v>
      </c>
      <c r="AN576" s="214">
        <v>1</v>
      </c>
      <c r="AO576" s="214">
        <v>46246</v>
      </c>
      <c r="AP576" s="214">
        <v>0.50480324074074079</v>
      </c>
      <c r="AQ576" s="214">
        <v>46267</v>
      </c>
      <c r="AR576" s="214">
        <v>0.70416666666666672</v>
      </c>
      <c r="AS576" s="214" t="s">
        <v>201</v>
      </c>
      <c r="AT576" s="214" t="s">
        <v>513</v>
      </c>
      <c r="AU576" s="214" t="s">
        <v>1433</v>
      </c>
      <c r="AV576" s="214" t="s">
        <v>1593</v>
      </c>
      <c r="AW576" s="214"/>
      <c r="AX576" s="214">
        <v>1</v>
      </c>
      <c r="AY576" s="216" t="s">
        <v>103</v>
      </c>
      <c r="AZ576" s="216" t="s">
        <v>96</v>
      </c>
      <c r="BA576" s="216" t="s">
        <v>220</v>
      </c>
      <c r="BB576" s="214" t="s">
        <v>2028</v>
      </c>
      <c r="BC576" s="214"/>
      <c r="BD576" s="214"/>
      <c r="BE576" s="214">
        <v>1</v>
      </c>
    </row>
    <row r="577" spans="1:57" x14ac:dyDescent="0.3">
      <c r="A577" s="211">
        <v>46260</v>
      </c>
      <c r="B577" s="216" t="s">
        <v>142</v>
      </c>
      <c r="C577" s="216" t="s">
        <v>349</v>
      </c>
      <c r="D577" s="216" t="s">
        <v>279</v>
      </c>
      <c r="E577" s="216" t="s">
        <v>192</v>
      </c>
      <c r="F577" s="216" t="s">
        <v>310</v>
      </c>
      <c r="G577" s="216" t="s">
        <v>1396</v>
      </c>
      <c r="H577" s="216" t="s">
        <v>2248</v>
      </c>
      <c r="I577" s="216" t="s">
        <v>1397</v>
      </c>
      <c r="J577" s="214">
        <v>1175</v>
      </c>
      <c r="K577" s="214">
        <v>1175</v>
      </c>
      <c r="L577" s="216" t="s">
        <v>1398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6"/>
      <c r="S577" s="216" t="s">
        <v>401</v>
      </c>
      <c r="T577" s="216"/>
      <c r="U577" s="216"/>
      <c r="V577" s="216" t="s">
        <v>368</v>
      </c>
      <c r="W577" s="214">
        <v>2011</v>
      </c>
      <c r="X577" s="216" t="s">
        <v>357</v>
      </c>
      <c r="Y577" s="216" t="s">
        <v>262</v>
      </c>
      <c r="Z577" s="214" t="s">
        <v>1578</v>
      </c>
      <c r="AA577" s="214"/>
      <c r="AB577" s="216" t="s">
        <v>353</v>
      </c>
      <c r="AC577" s="214" t="s">
        <v>7</v>
      </c>
      <c r="AD577" s="216" t="s">
        <v>7</v>
      </c>
      <c r="AE577" s="216" t="s">
        <v>7</v>
      </c>
      <c r="AF577" s="214" t="s">
        <v>2249</v>
      </c>
      <c r="AG577" s="214" t="s">
        <v>249</v>
      </c>
      <c r="AH577" s="214">
        <v>2</v>
      </c>
      <c r="AI577" s="216" t="s">
        <v>250</v>
      </c>
      <c r="AJ577" s="216" t="s">
        <v>248</v>
      </c>
      <c r="AK577" s="214" t="s">
        <v>2020</v>
      </c>
      <c r="AL577" s="216" t="s">
        <v>156</v>
      </c>
      <c r="AM577" s="214" t="s">
        <v>2054</v>
      </c>
      <c r="AN577" s="214">
        <v>4</v>
      </c>
      <c r="AO577" s="214">
        <v>46254</v>
      </c>
      <c r="AP577" s="214">
        <v>0.59833333333333338</v>
      </c>
      <c r="AQ577" s="214">
        <v>46260</v>
      </c>
      <c r="AR577" s="214">
        <v>0.46041666666666664</v>
      </c>
      <c r="AS577" s="214" t="s">
        <v>201</v>
      </c>
      <c r="AT577" s="214" t="s">
        <v>514</v>
      </c>
      <c r="AU577" s="214" t="s">
        <v>1433</v>
      </c>
      <c r="AV577" s="214" t="s">
        <v>1596</v>
      </c>
      <c r="AW577" s="214">
        <v>1</v>
      </c>
      <c r="AX577" s="214">
        <v>1175</v>
      </c>
      <c r="AY577" s="216" t="s">
        <v>125</v>
      </c>
      <c r="AZ577" s="216" t="s">
        <v>122</v>
      </c>
      <c r="BA577" s="216" t="s">
        <v>232</v>
      </c>
      <c r="BB577" s="214" t="s">
        <v>2022</v>
      </c>
      <c r="BC577" s="214"/>
      <c r="BD577" s="214"/>
      <c r="BE577" s="214"/>
    </row>
    <row r="578" spans="1:57" x14ac:dyDescent="0.3">
      <c r="A578" s="211">
        <v>46260</v>
      </c>
      <c r="B578" s="216" t="s">
        <v>142</v>
      </c>
      <c r="C578" s="216" t="s">
        <v>349</v>
      </c>
      <c r="D578" s="216" t="s">
        <v>57</v>
      </c>
      <c r="E578" s="216" t="s">
        <v>117</v>
      </c>
      <c r="F578" s="216" t="s">
        <v>310</v>
      </c>
      <c r="G578" s="216" t="s">
        <v>1396</v>
      </c>
      <c r="H578" s="216" t="s">
        <v>2248</v>
      </c>
      <c r="I578" s="216" t="s">
        <v>1397</v>
      </c>
      <c r="J578" s="214">
        <v>18</v>
      </c>
      <c r="K578" s="214">
        <v>18</v>
      </c>
      <c r="L578" s="216" t="s">
        <v>1398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6"/>
      <c r="S578" s="216" t="s">
        <v>401</v>
      </c>
      <c r="T578" s="216"/>
      <c r="U578" s="216"/>
      <c r="V578" s="216" t="s">
        <v>368</v>
      </c>
      <c r="W578" s="214">
        <v>2011</v>
      </c>
      <c r="X578" s="216" t="s">
        <v>357</v>
      </c>
      <c r="Y578" s="216" t="s">
        <v>262</v>
      </c>
      <c r="Z578" s="214" t="s">
        <v>1578</v>
      </c>
      <c r="AA578" s="214"/>
      <c r="AB578" s="216" t="s">
        <v>353</v>
      </c>
      <c r="AC578" s="214" t="s">
        <v>7</v>
      </c>
      <c r="AD578" s="216" t="s">
        <v>7</v>
      </c>
      <c r="AE578" s="216" t="s">
        <v>7</v>
      </c>
      <c r="AF578" s="214" t="s">
        <v>2250</v>
      </c>
      <c r="AG578" s="214" t="s">
        <v>249</v>
      </c>
      <c r="AH578" s="214">
        <v>2</v>
      </c>
      <c r="AI578" s="216" t="s">
        <v>250</v>
      </c>
      <c r="AJ578" s="216" t="s">
        <v>251</v>
      </c>
      <c r="AK578" s="214" t="s">
        <v>2020</v>
      </c>
      <c r="AL578" s="216" t="s">
        <v>156</v>
      </c>
      <c r="AM578" s="214" t="s">
        <v>2021</v>
      </c>
      <c r="AN578" s="214"/>
      <c r="AO578" s="214">
        <v>46254</v>
      </c>
      <c r="AP578" s="214">
        <v>0.59833333333333338</v>
      </c>
      <c r="AQ578" s="214">
        <v>46260</v>
      </c>
      <c r="AR578" s="214">
        <v>0.46041666666666664</v>
      </c>
      <c r="AS578" s="214" t="s">
        <v>201</v>
      </c>
      <c r="AT578" s="214" t="s">
        <v>514</v>
      </c>
      <c r="AU578" s="214" t="s">
        <v>1433</v>
      </c>
      <c r="AV578" s="214" t="s">
        <v>1610</v>
      </c>
      <c r="AW578" s="214"/>
      <c r="AX578" s="214">
        <v>1.8</v>
      </c>
      <c r="AY578" s="216" t="s">
        <v>126</v>
      </c>
      <c r="AZ578" s="216" t="s">
        <v>127</v>
      </c>
      <c r="BA578" s="216" t="s">
        <v>233</v>
      </c>
      <c r="BB578" s="214" t="s">
        <v>2022</v>
      </c>
      <c r="BC578" s="214"/>
      <c r="BD578" s="214"/>
      <c r="BE578" s="214"/>
    </row>
    <row r="579" spans="1:57" x14ac:dyDescent="0.3">
      <c r="A579" s="211">
        <v>46260</v>
      </c>
      <c r="B579" s="216" t="s">
        <v>142</v>
      </c>
      <c r="C579" s="216" t="s">
        <v>349</v>
      </c>
      <c r="D579" s="216" t="s">
        <v>285</v>
      </c>
      <c r="E579" s="216" t="s">
        <v>95</v>
      </c>
      <c r="F579" s="216" t="s">
        <v>310</v>
      </c>
      <c r="G579" s="216" t="s">
        <v>1396</v>
      </c>
      <c r="H579" s="216" t="s">
        <v>2248</v>
      </c>
      <c r="I579" s="216" t="s">
        <v>1397</v>
      </c>
      <c r="J579" s="214">
        <v>18</v>
      </c>
      <c r="K579" s="214">
        <v>18</v>
      </c>
      <c r="L579" s="216" t="s">
        <v>1398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6"/>
      <c r="S579" s="216" t="s">
        <v>401</v>
      </c>
      <c r="T579" s="216"/>
      <c r="U579" s="216"/>
      <c r="V579" s="216" t="s">
        <v>368</v>
      </c>
      <c r="W579" s="214">
        <v>2011</v>
      </c>
      <c r="X579" s="216" t="s">
        <v>357</v>
      </c>
      <c r="Y579" s="216" t="s">
        <v>262</v>
      </c>
      <c r="Z579" s="214" t="s">
        <v>1578</v>
      </c>
      <c r="AA579" s="214"/>
      <c r="AB579" s="216" t="s">
        <v>353</v>
      </c>
      <c r="AC579" s="214" t="s">
        <v>7</v>
      </c>
      <c r="AD579" s="216" t="s">
        <v>7</v>
      </c>
      <c r="AE579" s="216" t="s">
        <v>7</v>
      </c>
      <c r="AF579" s="214" t="s">
        <v>2373</v>
      </c>
      <c r="AG579" s="214" t="s">
        <v>249</v>
      </c>
      <c r="AH579" s="214">
        <v>1</v>
      </c>
      <c r="AI579" s="216" t="s">
        <v>250</v>
      </c>
      <c r="AJ579" s="216" t="s">
        <v>248</v>
      </c>
      <c r="AK579" s="214" t="s">
        <v>2020</v>
      </c>
      <c r="AL579" s="216" t="s">
        <v>156</v>
      </c>
      <c r="AM579" s="214" t="s">
        <v>2337</v>
      </c>
      <c r="AN579" s="214">
        <v>1</v>
      </c>
      <c r="AO579" s="214">
        <v>46254</v>
      </c>
      <c r="AP579" s="214">
        <v>0.59833333333333338</v>
      </c>
      <c r="AQ579" s="214">
        <v>46260</v>
      </c>
      <c r="AR579" s="214">
        <v>0.46041666666666664</v>
      </c>
      <c r="AS579" s="214" t="s">
        <v>201</v>
      </c>
      <c r="AT579" s="214" t="s">
        <v>513</v>
      </c>
      <c r="AU579" s="214" t="s">
        <v>1433</v>
      </c>
      <c r="AV579" s="214" t="s">
        <v>1593</v>
      </c>
      <c r="AW579" s="214"/>
      <c r="AX579" s="214">
        <v>18</v>
      </c>
      <c r="AY579" s="216" t="s">
        <v>103</v>
      </c>
      <c r="AZ579" s="216" t="s">
        <v>96</v>
      </c>
      <c r="BA579" s="216" t="s">
        <v>220</v>
      </c>
      <c r="BB579" s="214" t="s">
        <v>2022</v>
      </c>
      <c r="BC579" s="214"/>
      <c r="BD579" s="214"/>
      <c r="BE579" s="214"/>
    </row>
    <row r="580" spans="1:57" x14ac:dyDescent="0.3">
      <c r="A580" s="211">
        <v>46260</v>
      </c>
      <c r="B580" s="216" t="s">
        <v>142</v>
      </c>
      <c r="C580" s="216" t="s">
        <v>349</v>
      </c>
      <c r="D580" s="216" t="s">
        <v>279</v>
      </c>
      <c r="E580" s="216" t="s">
        <v>192</v>
      </c>
      <c r="F580" s="216" t="s">
        <v>310</v>
      </c>
      <c r="G580" s="216" t="s">
        <v>1387</v>
      </c>
      <c r="H580" s="216" t="s">
        <v>1540</v>
      </c>
      <c r="I580" s="216" t="s">
        <v>407</v>
      </c>
      <c r="J580" s="214">
        <v>752</v>
      </c>
      <c r="K580" s="214">
        <v>752</v>
      </c>
      <c r="L580" s="216" t="s">
        <v>1388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6"/>
      <c r="S580" s="216" t="s">
        <v>401</v>
      </c>
      <c r="T580" s="216"/>
      <c r="U580" s="216"/>
      <c r="V580" s="216" t="s">
        <v>368</v>
      </c>
      <c r="W580" s="214">
        <v>2011</v>
      </c>
      <c r="X580" s="216" t="s">
        <v>357</v>
      </c>
      <c r="Y580" s="216" t="s">
        <v>262</v>
      </c>
      <c r="Z580" s="214" t="s">
        <v>1578</v>
      </c>
      <c r="AA580" s="214"/>
      <c r="AB580" s="216" t="s">
        <v>353</v>
      </c>
      <c r="AC580" s="214" t="s">
        <v>7</v>
      </c>
      <c r="AD580" s="216" t="s">
        <v>7</v>
      </c>
      <c r="AE580" s="216" t="s">
        <v>7</v>
      </c>
      <c r="AF580" s="214" t="s">
        <v>2251</v>
      </c>
      <c r="AG580" s="214" t="s">
        <v>249</v>
      </c>
      <c r="AH580" s="214">
        <v>2</v>
      </c>
      <c r="AI580" s="216" t="s">
        <v>250</v>
      </c>
      <c r="AJ580" s="216" t="s">
        <v>248</v>
      </c>
      <c r="AK580" s="214" t="s">
        <v>2020</v>
      </c>
      <c r="AL580" s="216" t="s">
        <v>156</v>
      </c>
      <c r="AM580" s="214" t="s">
        <v>2054</v>
      </c>
      <c r="AN580" s="214">
        <v>4</v>
      </c>
      <c r="AO580" s="214">
        <v>46260</v>
      </c>
      <c r="AP580" s="214">
        <v>0.60010416666666666</v>
      </c>
      <c r="AQ580" s="214">
        <v>46261</v>
      </c>
      <c r="AR580" s="214">
        <v>0.29652777777777778</v>
      </c>
      <c r="AS580" s="214" t="s">
        <v>201</v>
      </c>
      <c r="AT580" s="214" t="s">
        <v>514</v>
      </c>
      <c r="AU580" s="214" t="s">
        <v>1433</v>
      </c>
      <c r="AV580" s="214" t="s">
        <v>1596</v>
      </c>
      <c r="AW580" s="214">
        <v>1</v>
      </c>
      <c r="AX580" s="214">
        <v>752</v>
      </c>
      <c r="AY580" s="216" t="s">
        <v>125</v>
      </c>
      <c r="AZ580" s="216" t="s">
        <v>122</v>
      </c>
      <c r="BA580" s="216" t="s">
        <v>232</v>
      </c>
      <c r="BB580" s="214" t="s">
        <v>2022</v>
      </c>
      <c r="BC580" s="214"/>
      <c r="BD580" s="214"/>
      <c r="BE580" s="214">
        <v>75.2</v>
      </c>
    </row>
    <row r="581" spans="1:57" x14ac:dyDescent="0.3">
      <c r="A581" s="211">
        <v>46260</v>
      </c>
      <c r="B581" s="216" t="s">
        <v>142</v>
      </c>
      <c r="C581" s="216" t="s">
        <v>349</v>
      </c>
      <c r="D581" s="216" t="s">
        <v>57</v>
      </c>
      <c r="E581" s="216" t="s">
        <v>117</v>
      </c>
      <c r="F581" s="216" t="s">
        <v>310</v>
      </c>
      <c r="G581" s="216" t="s">
        <v>1387</v>
      </c>
      <c r="H581" s="216" t="s">
        <v>1540</v>
      </c>
      <c r="I581" s="216" t="s">
        <v>407</v>
      </c>
      <c r="J581" s="214">
        <v>8</v>
      </c>
      <c r="K581" s="214">
        <v>8</v>
      </c>
      <c r="L581" s="216" t="s">
        <v>1388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6"/>
      <c r="S581" s="216" t="s">
        <v>401</v>
      </c>
      <c r="T581" s="216"/>
      <c r="U581" s="216"/>
      <c r="V581" s="216" t="s">
        <v>368</v>
      </c>
      <c r="W581" s="214">
        <v>2011</v>
      </c>
      <c r="X581" s="216" t="s">
        <v>357</v>
      </c>
      <c r="Y581" s="216" t="s">
        <v>262</v>
      </c>
      <c r="Z581" s="214" t="s">
        <v>1578</v>
      </c>
      <c r="AA581" s="214"/>
      <c r="AB581" s="216" t="s">
        <v>353</v>
      </c>
      <c r="AC581" s="214" t="s">
        <v>7</v>
      </c>
      <c r="AD581" s="216" t="s">
        <v>7</v>
      </c>
      <c r="AE581" s="216" t="s">
        <v>7</v>
      </c>
      <c r="AF581" s="214" t="s">
        <v>2252</v>
      </c>
      <c r="AG581" s="214" t="s">
        <v>249</v>
      </c>
      <c r="AH581" s="214">
        <v>2</v>
      </c>
      <c r="AI581" s="216" t="s">
        <v>250</v>
      </c>
      <c r="AJ581" s="216" t="s">
        <v>251</v>
      </c>
      <c r="AK581" s="214" t="s">
        <v>2020</v>
      </c>
      <c r="AL581" s="216" t="s">
        <v>156</v>
      </c>
      <c r="AM581" s="214" t="s">
        <v>2021</v>
      </c>
      <c r="AN581" s="214"/>
      <c r="AO581" s="214">
        <v>46260</v>
      </c>
      <c r="AP581" s="214">
        <v>0.60010416666666666</v>
      </c>
      <c r="AQ581" s="214">
        <v>46261</v>
      </c>
      <c r="AR581" s="214">
        <v>0.29652777777777778</v>
      </c>
      <c r="AS581" s="214" t="s">
        <v>201</v>
      </c>
      <c r="AT581" s="214" t="s">
        <v>514</v>
      </c>
      <c r="AU581" s="214" t="s">
        <v>1433</v>
      </c>
      <c r="AV581" s="214" t="s">
        <v>1610</v>
      </c>
      <c r="AW581" s="214"/>
      <c r="AX581" s="214">
        <v>1</v>
      </c>
      <c r="AY581" s="216" t="s">
        <v>126</v>
      </c>
      <c r="AZ581" s="216" t="s">
        <v>127</v>
      </c>
      <c r="BA581" s="216" t="s">
        <v>233</v>
      </c>
      <c r="BB581" s="214" t="s">
        <v>2022</v>
      </c>
      <c r="BC581" s="214"/>
      <c r="BD581" s="214"/>
      <c r="BE581" s="214">
        <v>1</v>
      </c>
    </row>
    <row r="582" spans="1:57" x14ac:dyDescent="0.3">
      <c r="A582" s="211">
        <v>46260</v>
      </c>
      <c r="B582" s="216" t="s">
        <v>142</v>
      </c>
      <c r="C582" s="216" t="s">
        <v>349</v>
      </c>
      <c r="D582" s="216" t="s">
        <v>285</v>
      </c>
      <c r="E582" s="216" t="s">
        <v>95</v>
      </c>
      <c r="F582" s="216" t="s">
        <v>310</v>
      </c>
      <c r="G582" s="216" t="s">
        <v>1385</v>
      </c>
      <c r="H582" s="216" t="s">
        <v>2051</v>
      </c>
      <c r="I582" s="216" t="s">
        <v>410</v>
      </c>
      <c r="J582" s="214">
        <v>8</v>
      </c>
      <c r="K582" s="214">
        <v>8</v>
      </c>
      <c r="L582" s="216" t="s">
        <v>1386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6"/>
      <c r="S582" s="216" t="s">
        <v>401</v>
      </c>
      <c r="T582" s="216"/>
      <c r="U582" s="216" t="s">
        <v>2231</v>
      </c>
      <c r="V582" s="216" t="s">
        <v>368</v>
      </c>
      <c r="W582" s="214">
        <v>2011</v>
      </c>
      <c r="X582" s="216" t="s">
        <v>357</v>
      </c>
      <c r="Y582" s="216" t="s">
        <v>262</v>
      </c>
      <c r="Z582" s="214" t="s">
        <v>1578</v>
      </c>
      <c r="AA582" s="214"/>
      <c r="AB582" s="216" t="s">
        <v>353</v>
      </c>
      <c r="AC582" s="214" t="s">
        <v>7</v>
      </c>
      <c r="AD582" s="216" t="s">
        <v>7</v>
      </c>
      <c r="AE582" s="216" t="s">
        <v>7</v>
      </c>
      <c r="AF582" s="214" t="s">
        <v>2374</v>
      </c>
      <c r="AG582" s="214" t="s">
        <v>249</v>
      </c>
      <c r="AH582" s="214">
        <v>1</v>
      </c>
      <c r="AI582" s="216" t="s">
        <v>250</v>
      </c>
      <c r="AJ582" s="216" t="s">
        <v>248</v>
      </c>
      <c r="AK582" s="214" t="s">
        <v>2020</v>
      </c>
      <c r="AL582" s="216" t="s">
        <v>156</v>
      </c>
      <c r="AM582" s="214" t="s">
        <v>2337</v>
      </c>
      <c r="AN582" s="214">
        <v>1</v>
      </c>
      <c r="AO582" s="214">
        <v>46253</v>
      </c>
      <c r="AP582" s="214">
        <v>0.61944444444444446</v>
      </c>
      <c r="AQ582" s="214">
        <v>46260</v>
      </c>
      <c r="AR582" s="214">
        <v>0.68680555555555556</v>
      </c>
      <c r="AS582" s="214" t="s">
        <v>201</v>
      </c>
      <c r="AT582" s="214" t="s">
        <v>513</v>
      </c>
      <c r="AU582" s="214" t="s">
        <v>1433</v>
      </c>
      <c r="AV582" s="214" t="s">
        <v>1593</v>
      </c>
      <c r="AW582" s="214"/>
      <c r="AX582" s="214">
        <v>8</v>
      </c>
      <c r="AY582" s="216" t="s">
        <v>103</v>
      </c>
      <c r="AZ582" s="216" t="s">
        <v>96</v>
      </c>
      <c r="BA582" s="216" t="s">
        <v>220</v>
      </c>
      <c r="BB582" s="214" t="s">
        <v>2022</v>
      </c>
      <c r="BC582" s="214"/>
      <c r="BD582" s="214"/>
      <c r="BE582" s="214"/>
    </row>
    <row r="583" spans="1:57" x14ac:dyDescent="0.3">
      <c r="A583" s="211">
        <v>46266</v>
      </c>
      <c r="B583" s="216" t="s">
        <v>142</v>
      </c>
      <c r="C583" s="216" t="s">
        <v>349</v>
      </c>
      <c r="D583" s="216" t="s">
        <v>45</v>
      </c>
      <c r="E583" s="216" t="s">
        <v>68</v>
      </c>
      <c r="F583" s="216" t="s">
        <v>310</v>
      </c>
      <c r="G583" s="216" t="s">
        <v>1399</v>
      </c>
      <c r="H583" s="216" t="s">
        <v>2032</v>
      </c>
      <c r="I583" s="216" t="s">
        <v>1259</v>
      </c>
      <c r="J583" s="214">
        <v>1</v>
      </c>
      <c r="K583" s="214">
        <v>1</v>
      </c>
      <c r="L583" s="216" t="s">
        <v>1284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6"/>
      <c r="S583" s="216" t="s">
        <v>401</v>
      </c>
      <c r="T583" s="216" t="s">
        <v>2073</v>
      </c>
      <c r="U583" s="216" t="s">
        <v>2253</v>
      </c>
      <c r="V583" s="216" t="s">
        <v>368</v>
      </c>
      <c r="W583" s="214">
        <v>2011</v>
      </c>
      <c r="X583" s="216" t="s">
        <v>357</v>
      </c>
      <c r="Y583" s="216" t="s">
        <v>262</v>
      </c>
      <c r="Z583" s="214" t="s">
        <v>1429</v>
      </c>
      <c r="AA583" s="214"/>
      <c r="AB583" s="216" t="s">
        <v>353</v>
      </c>
      <c r="AC583" s="214" t="s">
        <v>353</v>
      </c>
      <c r="AD583" s="216" t="s">
        <v>379</v>
      </c>
      <c r="AE583" s="216" t="s">
        <v>262</v>
      </c>
      <c r="AF583" s="214" t="s">
        <v>2254</v>
      </c>
      <c r="AG583" s="214" t="s">
        <v>249</v>
      </c>
      <c r="AH583" s="214">
        <v>1</v>
      </c>
      <c r="AI583" s="216" t="s">
        <v>250</v>
      </c>
      <c r="AJ583" s="216" t="s">
        <v>248</v>
      </c>
      <c r="AK583" s="214" t="s">
        <v>2020</v>
      </c>
      <c r="AL583" s="216" t="s">
        <v>156</v>
      </c>
      <c r="AM583" s="214" t="s">
        <v>2035</v>
      </c>
      <c r="AN583" s="214">
        <v>2</v>
      </c>
      <c r="AO583" s="214">
        <v>46153</v>
      </c>
      <c r="AP583" s="214">
        <v>0.36527777777777776</v>
      </c>
      <c r="AQ583" s="214">
        <v>46154</v>
      </c>
      <c r="AR583" s="214">
        <v>0.5</v>
      </c>
      <c r="AS583" s="214" t="s">
        <v>201</v>
      </c>
      <c r="AT583" s="214" t="s">
        <v>514</v>
      </c>
      <c r="AU583" s="214" t="s">
        <v>1433</v>
      </c>
      <c r="AV583" s="214" t="s">
        <v>1434</v>
      </c>
      <c r="AW583" s="214"/>
      <c r="AX583" s="214">
        <v>1</v>
      </c>
      <c r="AY583" s="216" t="s">
        <v>89</v>
      </c>
      <c r="AZ583" s="216" t="s">
        <v>67</v>
      </c>
      <c r="BA583" s="216" t="s">
        <v>217</v>
      </c>
      <c r="BB583" s="214" t="s">
        <v>2036</v>
      </c>
      <c r="BC583" s="214">
        <v>63.4</v>
      </c>
      <c r="BD583" s="214"/>
      <c r="BE583" s="21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zoomScaleNormal="100" workbookViewId="0">
      <pane ySplit="4" topLeftCell="A5" activePane="bottomLeft" state="frozenSplit"/>
      <selection pane="bottomLeft" activeCell="H13" sqref="H13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220" t="s">
        <v>241</v>
      </c>
      <c r="J2" s="220"/>
      <c r="K2" s="45"/>
      <c r="L2" s="45"/>
      <c r="M2" s="45"/>
      <c r="N2" s="45"/>
      <c r="O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28" t="s">
        <v>242</v>
      </c>
      <c r="J3" s="28" t="s">
        <v>243</v>
      </c>
      <c r="K3" s="45"/>
      <c r="L3" s="45"/>
      <c r="M3" s="45"/>
      <c r="N3" s="45"/>
      <c r="O3" s="45"/>
    </row>
    <row r="4" spans="1:15" x14ac:dyDescent="0.3">
      <c r="A4" s="45"/>
      <c r="B4" s="45"/>
      <c r="C4" s="45"/>
      <c r="D4" s="45"/>
      <c r="E4" s="45"/>
      <c r="F4" s="45"/>
      <c r="G4" s="45"/>
      <c r="H4" s="45"/>
      <c r="I4" s="29" t="s">
        <v>493</v>
      </c>
      <c r="J4" s="30">
        <v>2026</v>
      </c>
      <c r="K4" s="45"/>
      <c r="L4" s="45"/>
      <c r="M4" s="45"/>
      <c r="N4" s="45"/>
      <c r="O4" s="45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198" t="s">
        <v>2258</v>
      </c>
      <c r="L7" s="45"/>
      <c r="M7" s="45"/>
      <c r="N7" s="45"/>
      <c r="O7" s="45"/>
    </row>
    <row r="8" spans="1:15" x14ac:dyDescent="0.3">
      <c r="A8" s="45"/>
      <c r="B8" s="45"/>
      <c r="C8" s="45"/>
      <c r="D8" s="45"/>
      <c r="E8" s="45"/>
      <c r="F8" s="45"/>
      <c r="G8" s="45"/>
      <c r="H8" s="45"/>
      <c r="I8" s="45"/>
      <c r="J8" s="45"/>
      <c r="K8" s="198" t="s">
        <v>2259</v>
      </c>
      <c r="L8" s="45"/>
      <c r="M8" s="45"/>
      <c r="N8" s="45"/>
      <c r="O8" s="45"/>
    </row>
    <row r="9" spans="1:15" x14ac:dyDescent="0.3">
      <c r="A9" s="45"/>
      <c r="B9" s="45"/>
      <c r="C9" s="45"/>
      <c r="D9" s="45"/>
      <c r="E9" s="45"/>
      <c r="F9" s="45"/>
      <c r="G9" s="45"/>
      <c r="H9" s="45"/>
      <c r="I9" s="45"/>
      <c r="J9" s="45"/>
      <c r="K9" s="198" t="s">
        <v>2260</v>
      </c>
      <c r="L9" s="45"/>
      <c r="M9" s="45"/>
      <c r="N9" s="45"/>
      <c r="O9" s="45"/>
    </row>
    <row r="10" spans="1:15" x14ac:dyDescent="0.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198" t="s">
        <v>2261</v>
      </c>
      <c r="L10" s="45"/>
      <c r="M10" s="45"/>
      <c r="N10" s="45"/>
      <c r="O10" s="45"/>
    </row>
    <row r="11" spans="1:15" x14ac:dyDescent="0.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ht="63.75" customHeight="1" x14ac:dyDescent="0.3">
      <c r="A12" s="45"/>
      <c r="B12" s="217" t="s">
        <v>2375</v>
      </c>
      <c r="C12" s="218"/>
      <c r="D12" s="219"/>
      <c r="E12" s="45"/>
      <c r="F12" s="45"/>
      <c r="G12" s="200"/>
      <c r="H12" s="45"/>
      <c r="I12" s="45"/>
      <c r="J12" s="45"/>
      <c r="K12" s="45"/>
      <c r="L12" s="45"/>
      <c r="M12" s="45"/>
      <c r="N12" s="45"/>
      <c r="O12" s="45"/>
    </row>
    <row r="13" spans="1:15" x14ac:dyDescent="0.3">
      <c r="A13" s="45"/>
      <c r="B13" s="45"/>
      <c r="C13" s="45"/>
      <c r="D13" s="45"/>
      <c r="E13" s="45"/>
      <c r="F13" s="45"/>
      <c r="G13" s="200"/>
      <c r="H13" s="45"/>
      <c r="I13" s="45"/>
      <c r="J13" s="45"/>
      <c r="K13" s="45"/>
      <c r="L13" s="45"/>
      <c r="M13" s="45"/>
      <c r="N13" s="45"/>
      <c r="O13" s="45"/>
    </row>
    <row r="14" spans="1:15" x14ac:dyDescent="0.3">
      <c r="A14" s="45"/>
      <c r="B14" s="221" t="s">
        <v>2377</v>
      </c>
      <c r="C14" s="222"/>
      <c r="D14" s="222"/>
      <c r="E14" s="222"/>
      <c r="F14" s="222"/>
      <c r="G14" s="222"/>
      <c r="H14" s="222"/>
      <c r="I14" s="45"/>
      <c r="J14" s="45"/>
      <c r="K14" s="45"/>
      <c r="L14" s="45"/>
      <c r="M14" s="45"/>
      <c r="N14" s="45"/>
      <c r="O14" s="45"/>
    </row>
    <row r="15" spans="1:15" x14ac:dyDescent="0.3">
      <c r="A15" s="45"/>
      <c r="B15" s="45"/>
      <c r="C15" s="45"/>
      <c r="D15" s="45"/>
      <c r="E15" s="45"/>
      <c r="F15" s="45"/>
      <c r="G15" s="200"/>
      <c r="H15" s="45"/>
      <c r="I15" s="45"/>
      <c r="J15" s="45"/>
      <c r="K15" s="45"/>
      <c r="L15" s="45"/>
      <c r="M15" s="45"/>
      <c r="N15" s="45"/>
      <c r="O15" s="45"/>
    </row>
    <row r="16" spans="1:15" x14ac:dyDescent="0.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3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</sheetData>
  <mergeCells count="3">
    <mergeCell ref="B12:D12"/>
    <mergeCell ref="I2:J2"/>
    <mergeCell ref="B14:H14"/>
  </mergeCells>
  <hyperlinks>
    <hyperlink ref="K7" r:id="rId1" xr:uid="{ED874F18-253A-4323-9580-2C0C62B9CBF1}"/>
    <hyperlink ref="K8" r:id="rId2" xr:uid="{09B27CBB-1FEA-4807-8E0B-C48493F31C4D}"/>
    <hyperlink ref="K9" r:id="rId3" xr:uid="{C2F4DD96-4E9D-490E-8A28-5AED438D8EBE}"/>
    <hyperlink ref="K10" r:id="rId4" xr:uid="{42BA8211-38BE-40E8-9CF8-D5E5DAFFFBA1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563880</xdr:colOff>
                    <xdr:row>15</xdr:row>
                    <xdr:rowOff>38100</xdr:rowOff>
                  </from>
                  <to>
                    <xdr:col>3</xdr:col>
                    <xdr:colOff>434340</xdr:colOff>
                    <xdr:row>18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23" t="s">
        <v>807</v>
      </c>
      <c r="B1" s="223"/>
      <c r="C1" s="223"/>
      <c r="D1" s="223"/>
      <c r="E1" s="223"/>
      <c r="F1" s="223"/>
      <c r="G1" s="223"/>
      <c r="H1" s="223"/>
      <c r="I1" s="223"/>
    </row>
    <row r="2" spans="1:9" ht="19.95" customHeight="1" x14ac:dyDescent="0.3">
      <c r="A2" s="205" t="s">
        <v>2376</v>
      </c>
      <c r="B2" s="205"/>
      <c r="C2" s="205"/>
      <c r="D2" s="205"/>
      <c r="E2" s="205"/>
      <c r="F2" s="205"/>
      <c r="G2" s="205"/>
      <c r="H2" s="205"/>
      <c r="I2" s="205"/>
    </row>
    <row r="4" spans="1:9" ht="25.05" customHeight="1" x14ac:dyDescent="0.3">
      <c r="A4" s="206" t="s">
        <v>803</v>
      </c>
      <c r="B4" s="206" t="s">
        <v>282</v>
      </c>
      <c r="C4" s="206" t="s">
        <v>808</v>
      </c>
      <c r="D4" s="206" t="s">
        <v>809</v>
      </c>
      <c r="E4" s="206" t="s">
        <v>804</v>
      </c>
      <c r="F4" s="206" t="s">
        <v>2</v>
      </c>
      <c r="G4" s="206" t="s">
        <v>805</v>
      </c>
      <c r="H4" s="206" t="s">
        <v>806</v>
      </c>
      <c r="I4" s="206" t="s">
        <v>810</v>
      </c>
    </row>
    <row r="5" spans="1:9" x14ac:dyDescent="0.3">
      <c r="A5" s="213" t="s">
        <v>2255</v>
      </c>
      <c r="B5" s="213"/>
      <c r="C5" s="213"/>
      <c r="D5" s="213"/>
      <c r="E5" s="213"/>
      <c r="F5" s="213"/>
      <c r="G5" s="213" t="s">
        <v>2256</v>
      </c>
      <c r="H5" s="213"/>
      <c r="I5" s="213" t="s">
        <v>2257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201" customWidth="1"/>
    <col min="2" max="2" width="18.77734375" style="201" customWidth="1"/>
    <col min="3" max="3" width="3.77734375" style="201" customWidth="1"/>
    <col min="4" max="4" width="18.77734375" style="201" customWidth="1"/>
    <col min="5" max="5" width="3.77734375" style="201" customWidth="1"/>
    <col min="6" max="6" width="18.77734375" style="201" customWidth="1"/>
    <col min="7" max="7" width="3.77734375" style="201" customWidth="1"/>
    <col min="8" max="8" width="18.77734375" style="201" customWidth="1"/>
    <col min="9" max="9" width="3.77734375" style="201" customWidth="1"/>
    <col min="10" max="10" width="18.77734375" style="201" customWidth="1"/>
    <col min="11" max="11" width="3.77734375" style="201" customWidth="1"/>
    <col min="12" max="12" width="18.77734375" style="201" customWidth="1"/>
    <col min="13" max="13" width="3.77734375" style="201" customWidth="1"/>
    <col min="14" max="14" width="20.77734375" style="201" customWidth="1"/>
    <col min="15" max="16384" width="8.88671875" style="201"/>
  </cols>
  <sheetData>
    <row r="1" spans="1:14" ht="24" customHeight="1" x14ac:dyDescent="0.35">
      <c r="A1" s="202"/>
      <c r="B1" s="224" t="s">
        <v>777</v>
      </c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</row>
    <row r="2" spans="1:14" ht="24" customHeight="1" x14ac:dyDescent="0.35">
      <c r="A2" s="202"/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</row>
    <row r="3" spans="1:14" ht="24" customHeight="1" x14ac:dyDescent="0.35">
      <c r="A3" s="202"/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</row>
    <row r="4" spans="1:14" ht="18" customHeight="1" x14ac:dyDescent="0.35">
      <c r="A4" s="202"/>
      <c r="B4" s="225" t="s">
        <v>1400</v>
      </c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</row>
    <row r="5" spans="1:14" ht="18" customHeight="1" x14ac:dyDescent="0.35">
      <c r="A5" s="202"/>
      <c r="B5" s="202"/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</row>
    <row r="6" spans="1:14" ht="18" customHeight="1" x14ac:dyDescent="0.35">
      <c r="A6" s="202"/>
      <c r="B6" s="202"/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</row>
    <row r="7" spans="1:14" ht="18" customHeight="1" x14ac:dyDescent="0.35">
      <c r="A7" s="202"/>
      <c r="B7" s="202"/>
      <c r="C7" s="20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2"/>
    </row>
    <row r="8" spans="1:14" ht="18" customHeight="1" x14ac:dyDescent="0.35">
      <c r="A8" s="202"/>
      <c r="B8" s="227" t="s">
        <v>778</v>
      </c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</row>
    <row r="9" spans="1:14" ht="18" customHeight="1" x14ac:dyDescent="0.35">
      <c r="A9" s="202"/>
      <c r="B9" s="203" t="s">
        <v>779</v>
      </c>
      <c r="C9" s="203"/>
      <c r="D9" s="203" t="s">
        <v>780</v>
      </c>
      <c r="E9" s="203"/>
      <c r="F9" s="203" t="s">
        <v>781</v>
      </c>
      <c r="G9" s="203"/>
      <c r="H9" s="203" t="s">
        <v>782</v>
      </c>
      <c r="I9" s="203"/>
      <c r="J9" s="203" t="s">
        <v>783</v>
      </c>
      <c r="K9" s="203"/>
      <c r="L9" s="203" t="s">
        <v>784</v>
      </c>
      <c r="M9" s="203"/>
      <c r="N9" s="203"/>
    </row>
    <row r="10" spans="1:14" ht="18" customHeight="1" x14ac:dyDescent="0.35">
      <c r="A10" s="202"/>
      <c r="B10" s="228">
        <v>583</v>
      </c>
      <c r="C10" s="202"/>
      <c r="D10" s="231">
        <v>0</v>
      </c>
      <c r="E10" s="202"/>
      <c r="F10" s="231">
        <v>0</v>
      </c>
      <c r="G10" s="202"/>
      <c r="H10" s="231">
        <v>0</v>
      </c>
      <c r="I10" s="202"/>
      <c r="J10" s="232" t="s">
        <v>800</v>
      </c>
      <c r="K10" s="202"/>
      <c r="L10" s="233">
        <v>0</v>
      </c>
      <c r="M10" s="202"/>
      <c r="N10" s="202"/>
    </row>
    <row r="11" spans="1:14" ht="18" customHeight="1" x14ac:dyDescent="0.35">
      <c r="A11" s="202"/>
      <c r="B11" s="229"/>
      <c r="C11" s="202"/>
      <c r="D11" s="229"/>
      <c r="E11" s="202"/>
      <c r="F11" s="229"/>
      <c r="G11" s="202"/>
      <c r="H11" s="229"/>
      <c r="I11" s="202"/>
      <c r="J11" s="229"/>
      <c r="K11" s="202"/>
      <c r="L11" s="234"/>
      <c r="M11" s="202"/>
      <c r="N11" s="202"/>
    </row>
    <row r="12" spans="1:14" ht="18" customHeight="1" x14ac:dyDescent="0.35">
      <c r="A12" s="202"/>
      <c r="B12" s="230"/>
      <c r="C12" s="202"/>
      <c r="D12" s="230"/>
      <c r="E12" s="202"/>
      <c r="F12" s="230"/>
      <c r="G12" s="202"/>
      <c r="H12" s="230"/>
      <c r="I12" s="202"/>
      <c r="J12" s="230"/>
      <c r="K12" s="202"/>
      <c r="L12" s="235"/>
      <c r="M12" s="202"/>
      <c r="N12" s="202"/>
    </row>
    <row r="13" spans="1:14" ht="18" customHeight="1" x14ac:dyDescent="0.35">
      <c r="A13" s="202"/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</row>
    <row r="14" spans="1:14" ht="18" customHeight="1" x14ac:dyDescent="0.35">
      <c r="A14" s="202"/>
      <c r="B14" s="227" t="s">
        <v>785</v>
      </c>
      <c r="C14" s="227"/>
      <c r="D14" s="227"/>
      <c r="E14" s="227"/>
      <c r="F14" s="227"/>
      <c r="G14" s="227"/>
      <c r="H14" s="227"/>
      <c r="I14" s="227"/>
      <c r="J14" s="227"/>
      <c r="K14" s="202"/>
      <c r="L14" s="227" t="s">
        <v>793</v>
      </c>
      <c r="M14" s="227"/>
      <c r="N14" s="227"/>
    </row>
    <row r="15" spans="1:14" ht="18" customHeight="1" x14ac:dyDescent="0.35">
      <c r="A15" s="202"/>
      <c r="B15" s="207" t="s">
        <v>282</v>
      </c>
      <c r="C15" s="207" t="s">
        <v>786</v>
      </c>
      <c r="D15" s="207" t="s">
        <v>787</v>
      </c>
      <c r="E15" s="207" t="s">
        <v>788</v>
      </c>
      <c r="F15" s="207" t="s">
        <v>533</v>
      </c>
      <c r="G15" s="207" t="s">
        <v>789</v>
      </c>
      <c r="H15" s="207" t="s">
        <v>790</v>
      </c>
      <c r="I15" s="207" t="s">
        <v>791</v>
      </c>
      <c r="J15" s="207"/>
      <c r="K15" s="202"/>
      <c r="L15" s="236" t="s">
        <v>1401</v>
      </c>
      <c r="M15" s="236"/>
      <c r="N15" s="236"/>
    </row>
    <row r="16" spans="1:14" ht="18" customHeight="1" x14ac:dyDescent="0.35">
      <c r="A16" s="202"/>
      <c r="B16" s="208" t="s">
        <v>349</v>
      </c>
      <c r="C16" s="208">
        <v>0</v>
      </c>
      <c r="D16" s="208"/>
      <c r="E16" s="208"/>
      <c r="F16" s="208"/>
      <c r="G16" s="208"/>
      <c r="H16" s="208"/>
      <c r="I16" s="208" t="s">
        <v>801</v>
      </c>
      <c r="J16" s="208"/>
      <c r="K16" s="202"/>
      <c r="L16" s="236"/>
      <c r="M16" s="236"/>
      <c r="N16" s="236"/>
    </row>
    <row r="17" spans="1:14" ht="18" customHeight="1" x14ac:dyDescent="0.35">
      <c r="A17" s="202"/>
      <c r="B17" s="208" t="s">
        <v>351</v>
      </c>
      <c r="C17" s="208">
        <v>368</v>
      </c>
      <c r="D17" s="208"/>
      <c r="E17" s="208"/>
      <c r="F17" s="208"/>
      <c r="G17" s="208"/>
      <c r="H17" s="208"/>
      <c r="I17" s="208" t="s">
        <v>802</v>
      </c>
      <c r="J17" s="208"/>
      <c r="K17" s="202"/>
      <c r="L17" s="236"/>
      <c r="M17" s="236"/>
      <c r="N17" s="236"/>
    </row>
    <row r="18" spans="1:14" ht="18" customHeight="1" x14ac:dyDescent="0.35">
      <c r="A18" s="202"/>
      <c r="B18" s="208" t="s">
        <v>350</v>
      </c>
      <c r="C18" s="208">
        <v>31</v>
      </c>
      <c r="D18" s="208"/>
      <c r="E18" s="208"/>
      <c r="F18" s="208"/>
      <c r="G18" s="208"/>
      <c r="H18" s="208"/>
      <c r="I18" s="208" t="s">
        <v>802</v>
      </c>
      <c r="J18" s="208"/>
      <c r="K18" s="202"/>
      <c r="L18" s="236"/>
      <c r="M18" s="236"/>
      <c r="N18" s="236"/>
    </row>
    <row r="19" spans="1:14" ht="18" customHeight="1" x14ac:dyDescent="0.35">
      <c r="A19" s="202"/>
      <c r="B19" s="208" t="s">
        <v>352</v>
      </c>
      <c r="C19" s="208">
        <v>15</v>
      </c>
      <c r="D19" s="208"/>
      <c r="E19" s="208"/>
      <c r="F19" s="208"/>
      <c r="G19" s="208"/>
      <c r="H19" s="208"/>
      <c r="I19" s="208" t="s">
        <v>802</v>
      </c>
      <c r="J19" s="208"/>
      <c r="K19" s="202"/>
      <c r="L19" s="236"/>
      <c r="M19" s="236"/>
      <c r="N19" s="236"/>
    </row>
    <row r="20" spans="1:14" ht="18" customHeight="1" thickBot="1" x14ac:dyDescent="0.4">
      <c r="A20" s="202"/>
      <c r="B20" s="204" t="s">
        <v>792</v>
      </c>
      <c r="C20" s="204">
        <v>0</v>
      </c>
      <c r="D20" s="204">
        <v>0</v>
      </c>
      <c r="E20" s="204">
        <v>0</v>
      </c>
      <c r="F20" s="204">
        <v>0</v>
      </c>
      <c r="G20" s="204">
        <v>0</v>
      </c>
      <c r="H20" s="204">
        <v>0</v>
      </c>
      <c r="I20" s="204">
        <v>0</v>
      </c>
      <c r="J20" s="204"/>
      <c r="K20" s="202"/>
      <c r="L20" s="236"/>
      <c r="M20" s="236"/>
      <c r="N20" s="236"/>
    </row>
    <row r="21" spans="1:14" ht="18" customHeight="1" thickTop="1" x14ac:dyDescent="0.35">
      <c r="A21" s="202"/>
      <c r="B21" s="202"/>
      <c r="C21" s="20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</row>
    <row r="22" spans="1:14" ht="18" customHeight="1" x14ac:dyDescent="0.35">
      <c r="A22" s="202"/>
      <c r="B22" s="202"/>
      <c r="C22" s="20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</row>
    <row r="23" spans="1:14" ht="18" customHeight="1" x14ac:dyDescent="0.35">
      <c r="A23" s="202"/>
      <c r="B23" s="227" t="s">
        <v>794</v>
      </c>
      <c r="C23" s="227"/>
      <c r="D23" s="227"/>
      <c r="E23" s="227"/>
      <c r="F23" s="227"/>
      <c r="G23" s="227"/>
      <c r="H23" s="227"/>
      <c r="I23" s="227"/>
      <c r="J23" s="227"/>
      <c r="K23" s="227"/>
      <c r="L23" s="227"/>
      <c r="M23" s="227"/>
      <c r="N23" s="227"/>
    </row>
    <row r="24" spans="1:14" ht="18" customHeight="1" x14ac:dyDescent="0.35">
      <c r="A24" s="202"/>
      <c r="B24" s="207" t="s">
        <v>282</v>
      </c>
      <c r="C24" s="207" t="s">
        <v>795</v>
      </c>
      <c r="D24" s="207" t="s">
        <v>796</v>
      </c>
      <c r="E24" s="207" t="s">
        <v>791</v>
      </c>
      <c r="F24" s="207" t="s">
        <v>797</v>
      </c>
      <c r="G24" s="207"/>
      <c r="H24" s="207"/>
      <c r="I24" s="207"/>
      <c r="J24" s="207"/>
      <c r="K24" s="207"/>
      <c r="L24" s="207"/>
      <c r="M24" s="207"/>
      <c r="N24" s="207"/>
    </row>
    <row r="25" spans="1:14" ht="18" customHeight="1" x14ac:dyDescent="0.35">
      <c r="A25" s="202"/>
      <c r="B25" s="209" t="s">
        <v>349</v>
      </c>
      <c r="C25" s="210" t="str">
        <f>IFERROR(HYPERLINK(Painel!K7,Painel!K7),"Nao gerado")</f>
        <v>4600687006-PLA-MemoriaPetrobras-PA-LT2-BA_29092026_180458.xlsx</v>
      </c>
      <c r="D25" s="209"/>
      <c r="E25" s="209" t="s">
        <v>798</v>
      </c>
      <c r="F25" s="209"/>
      <c r="G25" s="209"/>
      <c r="H25" s="209"/>
      <c r="I25" s="209"/>
      <c r="J25" s="209"/>
      <c r="K25" s="209"/>
      <c r="L25" s="209"/>
      <c r="M25" s="209"/>
      <c r="N25" s="209"/>
    </row>
    <row r="26" spans="1:14" ht="18" customHeight="1" x14ac:dyDescent="0.35">
      <c r="A26" s="202"/>
      <c r="B26" s="209" t="s">
        <v>351</v>
      </c>
      <c r="C26" s="210" t="str">
        <f>IFERROR(HYPERLINK(Painel!K8,Painel!K8),"Nao gerado")</f>
        <v>4600686987-PLA-MemoriaPetrobras-IRON-LT1-RJ_29092026_180459.xlsx</v>
      </c>
      <c r="D26" s="209"/>
      <c r="E26" s="209" t="s">
        <v>798</v>
      </c>
      <c r="F26" s="209"/>
      <c r="G26" s="209"/>
      <c r="H26" s="209"/>
      <c r="I26" s="209"/>
      <c r="J26" s="209"/>
      <c r="K26" s="209"/>
      <c r="L26" s="209"/>
      <c r="M26" s="209"/>
      <c r="N26" s="209"/>
    </row>
    <row r="27" spans="1:14" ht="18" customHeight="1" x14ac:dyDescent="0.35">
      <c r="A27" s="202"/>
      <c r="B27" s="209" t="s">
        <v>350</v>
      </c>
      <c r="C27" s="210" t="str">
        <f>IFERROR(HYPERLINK(Painel!K9,Painel!K9),"Nao gerado")</f>
        <v>4600686987-PLA-MemoriaPetrobras-IRON-LT1-SP_29092026_180501.xlsx</v>
      </c>
      <c r="D27" s="209"/>
      <c r="E27" s="209" t="s">
        <v>798</v>
      </c>
      <c r="F27" s="209"/>
      <c r="G27" s="209"/>
      <c r="H27" s="209"/>
      <c r="I27" s="209"/>
      <c r="J27" s="209"/>
      <c r="K27" s="209"/>
      <c r="L27" s="209"/>
      <c r="M27" s="209"/>
      <c r="N27" s="209"/>
    </row>
    <row r="28" spans="1:14" ht="18" customHeight="1" x14ac:dyDescent="0.35">
      <c r="A28" s="202"/>
      <c r="B28" s="209" t="s">
        <v>352</v>
      </c>
      <c r="C28" s="210" t="str">
        <f>IFERROR(HYPERLINK(Painel!K10,Painel!K10),"Nao gerado")</f>
        <v>4600686987-PLA-MemoriaPetrobras-IRON-LT1-ES_29092026_180502.xlsx</v>
      </c>
      <c r="D28" s="209"/>
      <c r="E28" s="209" t="s">
        <v>798</v>
      </c>
      <c r="F28" s="209"/>
      <c r="G28" s="209"/>
      <c r="H28" s="209"/>
      <c r="I28" s="209"/>
      <c r="J28" s="209"/>
      <c r="K28" s="209"/>
      <c r="L28" s="209"/>
      <c r="M28" s="209"/>
      <c r="N28" s="209"/>
    </row>
    <row r="29" spans="1:14" ht="18" customHeight="1" x14ac:dyDescent="0.35">
      <c r="A29" s="202"/>
      <c r="B29" s="202"/>
      <c r="C29" s="202"/>
      <c r="D29" s="202"/>
      <c r="E29" s="202"/>
      <c r="F29" s="202"/>
      <c r="G29" s="202"/>
      <c r="H29" s="202"/>
      <c r="I29" s="202"/>
      <c r="J29" s="202"/>
      <c r="K29" s="202"/>
      <c r="L29" s="202"/>
      <c r="M29" s="202"/>
      <c r="N29" s="202"/>
    </row>
    <row r="30" spans="1:14" ht="18" customHeight="1" x14ac:dyDescent="0.35">
      <c r="A30" s="202"/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</row>
    <row r="31" spans="1:14" ht="18" customHeight="1" x14ac:dyDescent="0.35">
      <c r="A31" s="202"/>
      <c r="B31" s="237" t="s">
        <v>799</v>
      </c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</row>
    <row r="32" spans="1:14" ht="18" customHeight="1" x14ac:dyDescent="0.35">
      <c r="A32" s="202"/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</row>
    <row r="33" spans="1:14" ht="18" customHeight="1" x14ac:dyDescent="0.35">
      <c r="A33" s="202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</row>
    <row r="34" spans="1:14" ht="18" customHeight="1" x14ac:dyDescent="0.35">
      <c r="A34" s="202"/>
      <c r="B34" s="202"/>
      <c r="C34" s="202"/>
      <c r="D34" s="202"/>
      <c r="E34" s="202"/>
      <c r="F34" s="202"/>
      <c r="G34" s="202"/>
      <c r="H34" s="202"/>
      <c r="I34" s="202"/>
      <c r="J34" s="202"/>
      <c r="K34" s="202"/>
      <c r="L34" s="202"/>
      <c r="M34" s="202"/>
      <c r="N34" s="202"/>
    </row>
    <row r="35" spans="1:14" ht="18" customHeight="1" x14ac:dyDescent="0.35">
      <c r="A35" s="202"/>
      <c r="B35" s="202"/>
      <c r="C35" s="202"/>
      <c r="D35" s="202"/>
      <c r="E35" s="202"/>
      <c r="F35" s="202"/>
      <c r="G35" s="202"/>
      <c r="H35" s="202"/>
      <c r="I35" s="202"/>
      <c r="J35" s="202"/>
      <c r="K35" s="202"/>
      <c r="L35" s="202"/>
      <c r="M35" s="202"/>
      <c r="N35" s="202"/>
    </row>
    <row r="36" spans="1:14" ht="18" customHeight="1" x14ac:dyDescent="0.35">
      <c r="A36" s="202"/>
      <c r="B36" s="202"/>
      <c r="C36" s="202"/>
      <c r="D36" s="202"/>
      <c r="E36" s="202"/>
      <c r="F36" s="202"/>
      <c r="G36" s="202"/>
      <c r="H36" s="202"/>
      <c r="I36" s="202"/>
      <c r="J36" s="202"/>
      <c r="K36" s="202"/>
      <c r="L36" s="202"/>
      <c r="M36" s="202"/>
      <c r="N36" s="202"/>
    </row>
    <row r="37" spans="1:14" ht="18" customHeight="1" x14ac:dyDescent="0.35">
      <c r="A37" s="202"/>
      <c r="B37" s="202"/>
      <c r="C37" s="202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</row>
    <row r="38" spans="1:14" ht="18" customHeight="1" x14ac:dyDescent="0.35">
      <c r="A38" s="202"/>
      <c r="B38" s="202"/>
      <c r="C38" s="202"/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</row>
    <row r="39" spans="1:14" ht="18" customHeight="1" x14ac:dyDescent="0.35">
      <c r="A39" s="202"/>
      <c r="B39" s="202"/>
      <c r="C39" s="202"/>
      <c r="D39" s="202"/>
      <c r="E39" s="202"/>
      <c r="F39" s="202"/>
      <c r="G39" s="202"/>
      <c r="H39" s="202"/>
      <c r="I39" s="202"/>
      <c r="J39" s="202"/>
      <c r="K39" s="202"/>
      <c r="L39" s="202"/>
      <c r="M39" s="202"/>
      <c r="N39" s="202"/>
    </row>
    <row r="40" spans="1:14" ht="18" customHeight="1" x14ac:dyDescent="0.35">
      <c r="A40" s="202"/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7" t="s">
        <v>535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19"/>
      <c r="C4" s="6"/>
      <c r="D4" s="6"/>
      <c r="E4" s="6"/>
    </row>
    <row r="5" spans="1:6" ht="28.8" x14ac:dyDescent="0.3">
      <c r="A5" s="6"/>
      <c r="B5" s="20" t="s">
        <v>480</v>
      </c>
      <c r="C5" s="18" t="s">
        <v>479</v>
      </c>
      <c r="D5" s="27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39" t="s">
        <v>259</v>
      </c>
      <c r="C7" s="7" t="s">
        <v>314</v>
      </c>
      <c r="D7" s="24" t="s">
        <v>498</v>
      </c>
      <c r="E7" s="6"/>
    </row>
    <row r="8" spans="1:6" x14ac:dyDescent="0.3">
      <c r="A8" s="6"/>
      <c r="B8" s="239"/>
      <c r="C8" s="7" t="s">
        <v>313</v>
      </c>
      <c r="D8" s="26" t="s">
        <v>497</v>
      </c>
      <c r="E8" s="6"/>
    </row>
    <row r="9" spans="1:6" x14ac:dyDescent="0.3">
      <c r="A9" s="6"/>
      <c r="B9" s="239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6" x14ac:dyDescent="0.3">
      <c r="A10" s="6"/>
      <c r="B10" s="19"/>
      <c r="C10" s="6"/>
      <c r="D10" s="6" t="s">
        <v>522</v>
      </c>
      <c r="E10" s="6"/>
    </row>
    <row r="11" spans="1:6" x14ac:dyDescent="0.3">
      <c r="A11" s="6"/>
      <c r="B11" s="239" t="s">
        <v>501</v>
      </c>
      <c r="C11" s="7" t="s">
        <v>314</v>
      </c>
      <c r="D11" t="s">
        <v>531</v>
      </c>
      <c r="E11" s="6"/>
    </row>
    <row r="12" spans="1:6" x14ac:dyDescent="0.3">
      <c r="A12" s="6"/>
      <c r="B12" s="239"/>
      <c r="C12" s="7" t="s">
        <v>523</v>
      </c>
      <c r="D12" t="s">
        <v>527</v>
      </c>
      <c r="E12" s="6"/>
    </row>
    <row r="13" spans="1:6" x14ac:dyDescent="0.3">
      <c r="A13" s="6"/>
      <c r="B13" s="239"/>
      <c r="C13" s="7" t="s">
        <v>524</v>
      </c>
      <c r="D13" t="s">
        <v>528</v>
      </c>
      <c r="E13" s="6"/>
    </row>
    <row r="14" spans="1:6" x14ac:dyDescent="0.3">
      <c r="A14" s="6"/>
      <c r="B14" s="239"/>
      <c r="C14" s="7" t="s">
        <v>525</v>
      </c>
      <c r="D14" t="s">
        <v>529</v>
      </c>
      <c r="E14" s="6"/>
    </row>
    <row r="15" spans="1:6" x14ac:dyDescent="0.3">
      <c r="A15" s="6"/>
      <c r="B15" s="239"/>
      <c r="C15" s="10" t="s">
        <v>244</v>
      </c>
      <c r="D15" s="36" t="str">
        <f ca="1">DIretorioRaiz&amp;D11</f>
        <v>D:\PainelNovo\Medição - Contratada\IRON\</v>
      </c>
      <c r="E15" s="6"/>
    </row>
    <row r="16" spans="1:6" x14ac:dyDescent="0.3">
      <c r="A16" s="6"/>
      <c r="B16" s="31"/>
      <c r="C16" s="10"/>
      <c r="D16" s="6"/>
      <c r="E16" s="6"/>
    </row>
    <row r="17" spans="1:5" x14ac:dyDescent="0.3">
      <c r="A17" s="6"/>
      <c r="B17" s="239" t="s">
        <v>502</v>
      </c>
      <c r="C17" s="7" t="s">
        <v>314</v>
      </c>
      <c r="D17" t="s">
        <v>532</v>
      </c>
      <c r="E17" s="6"/>
    </row>
    <row r="18" spans="1:5" x14ac:dyDescent="0.3">
      <c r="A18" s="6"/>
      <c r="B18" s="239"/>
      <c r="C18" s="7" t="s">
        <v>526</v>
      </c>
      <c r="D18" t="s">
        <v>530</v>
      </c>
      <c r="E18" s="6"/>
    </row>
    <row r="19" spans="1:5" x14ac:dyDescent="0.3">
      <c r="A19" s="6"/>
      <c r="B19" s="239"/>
      <c r="C19" s="10" t="s">
        <v>244</v>
      </c>
      <c r="D19" s="36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39" t="s">
        <v>503</v>
      </c>
      <c r="C21" s="7" t="s">
        <v>314</v>
      </c>
      <c r="D21" t="s">
        <v>499</v>
      </c>
      <c r="E21" s="6"/>
    </row>
    <row r="22" spans="1:5" x14ac:dyDescent="0.3">
      <c r="A22" s="6"/>
      <c r="B22" s="239"/>
      <c r="C22" s="7" t="s">
        <v>313</v>
      </c>
      <c r="D22" s="22" t="s">
        <v>301</v>
      </c>
      <c r="E22" s="6"/>
    </row>
    <row r="23" spans="1:5" x14ac:dyDescent="0.3">
      <c r="A23" s="6"/>
      <c r="B23" s="239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  <row r="26" spans="1:5" x14ac:dyDescent="0.3">
      <c r="A26" s="6"/>
      <c r="B26" s="239" t="s">
        <v>300</v>
      </c>
      <c r="C26" s="7" t="s">
        <v>314</v>
      </c>
      <c r="D26" s="24" t="str">
        <f>"Painel Controle\" &amp; PeriodoAno &amp;"\"&amp; PeriodoMes &amp;  "\Dados PETROBRAS\"</f>
        <v>Painel Controle\2026\Setembro\Dados PETROBRAS\</v>
      </c>
      <c r="E26" s="6"/>
    </row>
    <row r="27" spans="1:5" x14ac:dyDescent="0.3">
      <c r="A27" s="6"/>
      <c r="B27" s="239"/>
      <c r="C27" s="7" t="s">
        <v>313</v>
      </c>
      <c r="D27" s="22" t="s">
        <v>301</v>
      </c>
      <c r="E27" s="6"/>
    </row>
    <row r="28" spans="1:5" x14ac:dyDescent="0.3">
      <c r="A28" s="6"/>
      <c r="B28" s="239"/>
      <c r="C28" s="10" t="s">
        <v>244</v>
      </c>
      <c r="D28" s="23" t="str">
        <f ca="1">DIretorioRaiz&amp;D26</f>
        <v>D:\PainelNovo\Painel Controle\2026\Setembro\Dados PETROBRAS\</v>
      </c>
      <c r="E28" s="6"/>
    </row>
    <row r="29" spans="1:5" x14ac:dyDescent="0.3">
      <c r="A29" s="6"/>
      <c r="B29" s="19"/>
      <c r="C29" s="6"/>
      <c r="D29" s="6"/>
      <c r="E29" s="6"/>
    </row>
    <row r="30" spans="1:5" x14ac:dyDescent="0.3">
      <c r="A30" s="6"/>
      <c r="B30" s="239" t="s">
        <v>482</v>
      </c>
      <c r="C30" s="7" t="s">
        <v>314</v>
      </c>
      <c r="D30" s="24" t="s">
        <v>500</v>
      </c>
      <c r="E30" s="6"/>
    </row>
    <row r="31" spans="1:5" x14ac:dyDescent="0.3">
      <c r="A31" s="6"/>
      <c r="B31" s="239"/>
      <c r="C31" s="7" t="s">
        <v>313</v>
      </c>
      <c r="D31" s="25" t="s">
        <v>354</v>
      </c>
      <c r="E31" s="6"/>
    </row>
    <row r="32" spans="1:5" x14ac:dyDescent="0.3">
      <c r="A32" s="6"/>
      <c r="B32" s="239"/>
      <c r="C32" s="10" t="s">
        <v>244</v>
      </c>
      <c r="D32" s="23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1"/>
      <c r="C33" s="7"/>
      <c r="D33" s="7"/>
      <c r="E33" s="6"/>
    </row>
    <row r="34" spans="1:5" x14ac:dyDescent="0.3">
      <c r="A34" s="6"/>
      <c r="B34" s="239" t="s">
        <v>481</v>
      </c>
      <c r="C34" s="7" t="s">
        <v>314</v>
      </c>
      <c r="D34" s="24" t="s">
        <v>500</v>
      </c>
      <c r="E34" s="6"/>
    </row>
    <row r="35" spans="1:5" x14ac:dyDescent="0.3">
      <c r="A35" s="6"/>
      <c r="B35" s="239"/>
      <c r="C35" s="7" t="s">
        <v>313</v>
      </c>
      <c r="D35" s="26" t="s">
        <v>355</v>
      </c>
      <c r="E35" s="6"/>
    </row>
    <row r="36" spans="1:5" x14ac:dyDescent="0.3">
      <c r="A36" s="6"/>
      <c r="B36" s="239"/>
      <c r="C36" s="10" t="s">
        <v>244</v>
      </c>
      <c r="D36" s="23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1"/>
      <c r="C37" s="6"/>
      <c r="D37" s="6"/>
      <c r="E37" s="6"/>
    </row>
    <row r="38" spans="1:5" x14ac:dyDescent="0.3">
      <c r="A38" s="6"/>
      <c r="B38" s="239" t="s">
        <v>346</v>
      </c>
      <c r="C38" s="7" t="s">
        <v>314</v>
      </c>
      <c r="D38" s="24" t="s">
        <v>500</v>
      </c>
      <c r="E38" s="6"/>
    </row>
    <row r="39" spans="1:5" x14ac:dyDescent="0.3">
      <c r="A39" s="6"/>
      <c r="B39" s="239"/>
      <c r="C39" s="7" t="s">
        <v>313</v>
      </c>
      <c r="D39" s="26" t="s">
        <v>347</v>
      </c>
      <c r="E39" s="6"/>
    </row>
    <row r="40" spans="1:5" x14ac:dyDescent="0.3">
      <c r="A40" s="6"/>
      <c r="B40" s="239"/>
      <c r="C40" s="10" t="s">
        <v>244</v>
      </c>
      <c r="D40" s="23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19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0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177"/>
      <c r="K1" s="177"/>
      <c r="L1" s="50"/>
      <c r="M1" s="50"/>
      <c r="N1" s="51"/>
      <c r="Q1" s="52"/>
    </row>
    <row r="2" spans="1:26" ht="24" customHeight="1" thickTop="1" thickBot="1" x14ac:dyDescent="0.35">
      <c r="A2" s="49"/>
      <c r="B2" s="262" t="s">
        <v>647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  <c r="Q2" s="52"/>
    </row>
    <row r="3" spans="1:26" ht="14.25" customHeight="1" thickTop="1" thickBot="1" x14ac:dyDescent="0.35">
      <c r="B3" s="265" t="s">
        <v>648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4"/>
      <c r="Q3" s="53"/>
      <c r="R3" s="52"/>
    </row>
    <row r="4" spans="1:26" ht="14.25" customHeight="1" thickTop="1" x14ac:dyDescent="0.3">
      <c r="B4" s="266" t="s">
        <v>715</v>
      </c>
      <c r="C4" s="267"/>
      <c r="D4" s="54" t="s">
        <v>649</v>
      </c>
      <c r="E4" s="54"/>
      <c r="F4" s="51"/>
      <c r="G4" s="51"/>
      <c r="H4" s="50"/>
      <c r="I4" s="51" t="s">
        <v>716</v>
      </c>
      <c r="J4" s="178" t="s">
        <v>688</v>
      </c>
      <c r="K4" s="181"/>
      <c r="L4" s="268" t="s">
        <v>650</v>
      </c>
      <c r="M4" s="56" t="s">
        <v>651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70" t="s">
        <v>717</v>
      </c>
      <c r="C5" s="269"/>
      <c r="D5" s="58">
        <v>4600686987</v>
      </c>
      <c r="E5" s="58"/>
      <c r="F5" s="51"/>
      <c r="G5" s="51"/>
      <c r="H5" s="50"/>
      <c r="I5" s="59" t="s">
        <v>652</v>
      </c>
      <c r="J5" s="179" t="s">
        <v>773</v>
      </c>
      <c r="K5" s="190"/>
      <c r="L5" s="269"/>
      <c r="M5" s="61" t="s">
        <v>653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70" t="s">
        <v>718</v>
      </c>
      <c r="C6" s="269"/>
      <c r="D6" s="271" t="s">
        <v>692</v>
      </c>
      <c r="E6" s="269"/>
      <c r="F6" s="269"/>
      <c r="G6" s="269"/>
      <c r="H6" s="269"/>
      <c r="I6" s="59" t="s">
        <v>654</v>
      </c>
      <c r="J6" s="179" t="s">
        <v>693</v>
      </c>
      <c r="K6" s="179"/>
      <c r="L6" s="273" t="s">
        <v>655</v>
      </c>
      <c r="M6" s="61" t="s">
        <v>651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74"/>
      <c r="C7" s="272"/>
      <c r="D7" s="272"/>
      <c r="E7" s="272"/>
      <c r="F7" s="272"/>
      <c r="G7" s="272"/>
      <c r="H7" s="272"/>
      <c r="I7" s="64" t="s">
        <v>656</v>
      </c>
      <c r="J7" s="180" t="s">
        <v>776</v>
      </c>
      <c r="K7" s="191"/>
      <c r="L7" s="272"/>
      <c r="M7" s="66" t="s">
        <v>653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181"/>
      <c r="K8" s="181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181"/>
      <c r="K9" s="181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0" t="s">
        <v>0</v>
      </c>
      <c r="E10" s="245"/>
      <c r="F10" s="245"/>
      <c r="G10" s="245"/>
      <c r="H10" s="241"/>
      <c r="I10" s="72" t="s">
        <v>40</v>
      </c>
      <c r="J10" s="182" t="s">
        <v>533</v>
      </c>
      <c r="K10" s="182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183"/>
      <c r="K11" s="183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6" t="s">
        <v>695</v>
      </c>
      <c r="F12" s="249"/>
      <c r="G12" s="249"/>
      <c r="H12" s="249"/>
      <c r="I12" s="85"/>
      <c r="J12" s="184"/>
      <c r="K12" s="192"/>
      <c r="L12" s="88"/>
      <c r="M12" s="89"/>
      <c r="N12" s="25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85">
        <f>SUMIF(ARM_IRON_LT1_ES[Linha de serviço PPU], D12, ARM_IRON_LT1_ES[QUA])</f>
        <v>15177</v>
      </c>
      <c r="K13" s="193">
        <f>J13*$N$5</f>
        <v>0</v>
      </c>
      <c r="L13" s="96">
        <f>VLOOKUP(D12,PPU_IRON_LT1[[Linha de Serviço]:[P. Unitário (R$)]],4,0)</f>
        <v>0.6</v>
      </c>
      <c r="M13" s="97">
        <f>J13*L13</f>
        <v>9106.1999999999989</v>
      </c>
      <c r="N13" s="25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ARM_IRON_LT1_ES[Linha de serviço PPU], D12, ARM_IRON_LT1_ES[QUAm-1])</f>
        <v>15167</v>
      </c>
      <c r="E14" s="100">
        <f>SUMIF(  ARM_IRON_LT1_ES[Linha de serviço PPU], D12, ARM_IRON_LT1_ES[QBm])</f>
        <v>0</v>
      </c>
      <c r="F14" s="100">
        <f>SUMIF(  ARM_IRON_LT1_ES[Linha de serviço PPU], D12, ARM_IRON_LT1_ES[QDm])</f>
        <v>0</v>
      </c>
      <c r="G14" s="101">
        <f>SUMIF(  ARM_IRON_LT1_ES[Linha de serviço PPU], D12, ARM_IRON_LT1_ES[QNm])</f>
        <v>10</v>
      </c>
      <c r="H14" s="102">
        <f>(D14-E14-F14)+G14</f>
        <v>15177</v>
      </c>
      <c r="I14" s="103"/>
      <c r="J14" s="186"/>
      <c r="K14" s="194"/>
      <c r="L14" s="106"/>
      <c r="M14" s="107"/>
      <c r="N14" s="259"/>
      <c r="Q14" s="52"/>
    </row>
    <row r="15" spans="1:26" ht="15" customHeight="1" x14ac:dyDescent="0.3">
      <c r="A15" s="49"/>
      <c r="B15" s="49"/>
      <c r="C15" s="83"/>
      <c r="D15" s="84" t="s">
        <v>212</v>
      </c>
      <c r="E15" s="256" t="s">
        <v>696</v>
      </c>
      <c r="F15" s="249"/>
      <c r="G15" s="249"/>
      <c r="H15" s="249"/>
      <c r="I15" s="108"/>
      <c r="J15" s="184"/>
      <c r="K15" s="192"/>
      <c r="L15" s="110"/>
      <c r="M15" s="111"/>
      <c r="N15" s="25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85">
        <f>SUMIF(ARM_IRON_LT1_ES[Linha de serviço PPU], D15, ARM_IRON_LT1_ES[QUA])</f>
        <v>0</v>
      </c>
      <c r="K16" s="193">
        <f>J16*N5</f>
        <v>0</v>
      </c>
      <c r="L16" s="96">
        <f>VLOOKUP(D15,PPU_IRON_LT1[[Linha de Serviço]:[P. Unitário (R$)]],4,0)</f>
        <v>3.55</v>
      </c>
      <c r="M16" s="97">
        <f>J16*L16</f>
        <v>0</v>
      </c>
      <c r="N16" s="258"/>
      <c r="Q16" s="52"/>
    </row>
    <row r="17" spans="1:17" ht="14.25" customHeight="1" x14ac:dyDescent="0.3">
      <c r="A17" s="49"/>
      <c r="B17" s="49"/>
      <c r="C17" s="91"/>
      <c r="D17" s="99">
        <f>SUMIF(  ARM_IRON_LT1_ES[Linha de serviço PPU], D15, ARM_IRON_LT1_ES[QUAm-1])</f>
        <v>0</v>
      </c>
      <c r="E17" s="100">
        <f>SUMIF(  ARM_IRON_LT1_ES[Linha de serviço PPU], D15, ARM_IRON_LT1_ES[QBm])</f>
        <v>0</v>
      </c>
      <c r="F17" s="100">
        <f>SUMIF(  ARM_IRON_LT1_ES[Linha de serviço PPU], D15, ARM_IRON_LT1_ES[QDm])</f>
        <v>0</v>
      </c>
      <c r="G17" s="101">
        <f>SUMIF(  ARM_IRON_LT1_ES[Linha de serviço PPU], D15, ARM_IRON_LT1_ES[QNm])</f>
        <v>0</v>
      </c>
      <c r="H17" s="102">
        <f>(D17-E17-F17)+G17</f>
        <v>0</v>
      </c>
      <c r="I17" s="103"/>
      <c r="J17" s="186"/>
      <c r="K17" s="194"/>
      <c r="L17" s="106"/>
      <c r="M17" s="107"/>
      <c r="N17" s="259"/>
      <c r="Q17" s="52"/>
    </row>
    <row r="18" spans="1:17" ht="15" customHeight="1" x14ac:dyDescent="0.3">
      <c r="A18" s="49"/>
      <c r="B18" s="49"/>
      <c r="C18" s="83"/>
      <c r="D18" s="84" t="s">
        <v>213</v>
      </c>
      <c r="E18" s="256" t="s">
        <v>697</v>
      </c>
      <c r="F18" s="249"/>
      <c r="G18" s="249"/>
      <c r="H18" s="249"/>
      <c r="I18" s="108"/>
      <c r="J18" s="184"/>
      <c r="K18" s="192"/>
      <c r="M18" s="111"/>
      <c r="N18" s="25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85">
        <f>SUMIF(ARM_IRON_LT1_ES[Linha de serviço PPU], D18, ARM_IRON_LT1_ES[QUA])</f>
        <v>0</v>
      </c>
      <c r="K19" s="193">
        <f>J19*N5</f>
        <v>0</v>
      </c>
      <c r="L19" s="96">
        <f>VLOOKUP(D18,PPU_IRON_LT1[[Linha de Serviço]:[P. Unitário (R$)]],4,0)</f>
        <v>0.74</v>
      </c>
      <c r="M19" s="97">
        <f>J19*L19</f>
        <v>0</v>
      </c>
      <c r="N19" s="258"/>
      <c r="Q19" s="52"/>
    </row>
    <row r="20" spans="1:17" ht="14.25" customHeight="1" x14ac:dyDescent="0.3">
      <c r="A20" s="49"/>
      <c r="B20" s="49"/>
      <c r="C20" s="91"/>
      <c r="D20" s="99">
        <f>SUMIF(  ARM_IRON_LT1_ES[Linha de serviço PPU], D18, ARM_IRON_LT1_ES[QUAm-1])</f>
        <v>0</v>
      </c>
      <c r="E20" s="100">
        <f>SUMIF(  ARM_IRON_LT1_ES[Linha de serviço PPU], D18, ARM_IRON_LT1_ES[QBm])</f>
        <v>0</v>
      </c>
      <c r="F20" s="100">
        <f>SUMIF(  ARM_IRON_LT1_ES[Linha de serviço PPU], D18, ARM_IRON_LT1_ES[QDm])</f>
        <v>0</v>
      </c>
      <c r="G20" s="101">
        <f>SUMIF(  ARM_IRON_LT1_ES[Linha de serviço PPU], D18, ARM_IRON_LT1_ES[QNm])</f>
        <v>0</v>
      </c>
      <c r="H20" s="102">
        <f>(D20-E20-F20)+G20</f>
        <v>0</v>
      </c>
      <c r="I20" s="103"/>
      <c r="J20" s="186"/>
      <c r="K20" s="194"/>
      <c r="L20" s="106"/>
      <c r="M20" s="107"/>
      <c r="N20" s="259"/>
      <c r="Q20" s="52"/>
    </row>
    <row r="21" spans="1:17" ht="15" customHeight="1" x14ac:dyDescent="0.3">
      <c r="A21" s="49"/>
      <c r="B21" s="49"/>
      <c r="C21" s="83"/>
      <c r="D21" s="84" t="s">
        <v>214</v>
      </c>
      <c r="E21" s="256" t="s">
        <v>698</v>
      </c>
      <c r="F21" s="249"/>
      <c r="G21" s="249"/>
      <c r="H21" s="249"/>
      <c r="I21" s="108"/>
      <c r="J21" s="184"/>
      <c r="K21" s="192"/>
      <c r="L21" s="110"/>
      <c r="M21" s="111"/>
      <c r="N21" s="25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85">
        <f>SUMIF(ARM_IRON_LT1_ES[Linha de serviço PPU], D21, ARM_IRON_LT1_ES[QUA])</f>
        <v>0</v>
      </c>
      <c r="K22" s="193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58"/>
      <c r="Q22" s="52"/>
    </row>
    <row r="23" spans="1:17" ht="14.25" customHeight="1" x14ac:dyDescent="0.3">
      <c r="A23" s="49"/>
      <c r="B23" s="49"/>
      <c r="C23" s="91"/>
      <c r="D23" s="99">
        <f>SUMIF(  ARM_IRON_LT1_ES[Linha de serviço PPU], D21, ARM_IRON_LT1_ES[QUAm-1])</f>
        <v>0</v>
      </c>
      <c r="E23" s="100">
        <f>SUMIF(  ARM_IRON_LT1_ES[Linha de serviço PPU], D21, ARM_IRON_LT1_ES[QBm])</f>
        <v>0</v>
      </c>
      <c r="F23" s="100">
        <f>SUMIF(  ARM_IRON_LT1_ES[Linha de serviço PPU], D21, ARM_IRON_LT1_ES[QDm])</f>
        <v>0</v>
      </c>
      <c r="G23" s="101">
        <f>SUMIF(  ARM_IRON_LT1_ES[Linha de serviço PPU], D21, ARM_IRON_LT1_ES[QNm])</f>
        <v>0</v>
      </c>
      <c r="H23" s="102">
        <f>(D23-E23-F23)+G23</f>
        <v>0</v>
      </c>
      <c r="I23" s="103"/>
      <c r="J23" s="186"/>
      <c r="K23" s="194"/>
      <c r="L23" s="106"/>
      <c r="M23" s="107"/>
      <c r="N23" s="259"/>
      <c r="Q23" s="52"/>
    </row>
    <row r="24" spans="1:17" ht="15" customHeight="1" x14ac:dyDescent="0.3">
      <c r="A24" s="49"/>
      <c r="B24" s="49"/>
      <c r="C24" s="83"/>
      <c r="D24" s="84" t="s">
        <v>215</v>
      </c>
      <c r="E24" s="256" t="s">
        <v>699</v>
      </c>
      <c r="F24" s="249"/>
      <c r="G24" s="249"/>
      <c r="H24" s="249"/>
      <c r="I24" s="108"/>
      <c r="J24" s="184"/>
      <c r="K24" s="192"/>
      <c r="L24" s="110"/>
      <c r="M24" s="111"/>
      <c r="N24" s="25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85">
        <f>SUMIF(ARM_IRON_LT1_ES[Linha de serviço PPU], D24, ARM_IRON_LT1_ES[QUA])</f>
        <v>0</v>
      </c>
      <c r="K25" s="193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8"/>
      <c r="Q25" s="52"/>
    </row>
    <row r="26" spans="1:17" ht="14.25" customHeight="1" x14ac:dyDescent="0.3">
      <c r="A26" s="49"/>
      <c r="B26" s="49"/>
      <c r="C26" s="91"/>
      <c r="D26" s="99">
        <f>SUMIF(  ARM_IRON_LT1_ES[Linha de serviço PPU], D24, ARM_IRON_LT1_ES[QUAm-1])</f>
        <v>0</v>
      </c>
      <c r="E26" s="100">
        <f>SUMIF(  ARM_IRON_LT1_ES[Linha de serviço PPU], D24, ARM_IRON_LT1_ES[QBm])</f>
        <v>0</v>
      </c>
      <c r="F26" s="100">
        <f>SUMIF(  ARM_IRON_LT1_ES[Linha de serviço PPU], D24, ARM_IRON_LT1_ES[QDm])</f>
        <v>0</v>
      </c>
      <c r="G26" s="101">
        <f>SUMIF(  ARM_IRON_LT1_ES[Linha de serviço PPU], D24, ARM_IRON_LT1_ES[QNm])</f>
        <v>0</v>
      </c>
      <c r="H26" s="102">
        <f>(D26-E26-F26)+G26</f>
        <v>0</v>
      </c>
      <c r="I26" s="103"/>
      <c r="J26" s="186"/>
      <c r="K26" s="194"/>
      <c r="L26" s="106"/>
      <c r="M26" s="107"/>
      <c r="N26" s="259"/>
      <c r="Q26" s="52"/>
    </row>
    <row r="27" spans="1:17" ht="15" customHeight="1" x14ac:dyDescent="0.3">
      <c r="A27" s="49"/>
      <c r="B27" s="49"/>
      <c r="C27" s="83"/>
      <c r="D27" s="84" t="s">
        <v>216</v>
      </c>
      <c r="E27" s="256" t="s">
        <v>700</v>
      </c>
      <c r="F27" s="249"/>
      <c r="G27" s="249"/>
      <c r="H27" s="249"/>
      <c r="I27" s="114"/>
      <c r="J27" s="185"/>
      <c r="K27" s="193"/>
      <c r="L27" s="96"/>
      <c r="M27" s="97"/>
      <c r="N27" s="25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85">
        <f>SUMIF(ARM_IRON_LT1_ES[Linha de serviço PPU], D27, ARM_IRON_LT1_ES[QUA])</f>
        <v>0</v>
      </c>
      <c r="K28" s="193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58"/>
      <c r="Q28" s="52"/>
    </row>
    <row r="29" spans="1:17" ht="14.25" customHeight="1" x14ac:dyDescent="0.3">
      <c r="A29" s="49"/>
      <c r="B29" s="49"/>
      <c r="C29" s="91"/>
      <c r="D29" s="99">
        <f>SUMIF(  ARM_IRON_LT1_ES[Linha de serviço PPU], D27, ARM_IRON_LT1_ES[QUAm-1])</f>
        <v>0</v>
      </c>
      <c r="E29" s="100">
        <f>SUMIF(  ARM_IRON_LT1_ES[Linha de serviço PPU], D27, ARM_IRON_LT1_ES[QBm])</f>
        <v>0</v>
      </c>
      <c r="F29" s="100">
        <f>SUMIF(  ARM_IRON_LT1_ES[Linha de serviço PPU], D27, ARM_IRON_LT1_ES[QDm])</f>
        <v>0</v>
      </c>
      <c r="G29" s="101">
        <f>SUMIF(  ARM_IRON_LT1_ES[Linha de serviço PPU], D27, ARM_IRON_LT1_ES[QNm])</f>
        <v>0</v>
      </c>
      <c r="H29" s="102">
        <f>(D29-E29-F29)+G29</f>
        <v>0</v>
      </c>
      <c r="I29" s="103"/>
      <c r="J29" s="185"/>
      <c r="K29" s="194"/>
      <c r="L29" s="96"/>
      <c r="M29" s="107"/>
      <c r="N29" s="25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0" t="s">
        <v>701</v>
      </c>
      <c r="F30" s="260"/>
      <c r="G30" s="260"/>
      <c r="H30" s="261"/>
      <c r="I30" s="167" t="s">
        <v>90</v>
      </c>
      <c r="J30" s="187">
        <f>SUMIF( DADOS_IRON_LT1_ES[Linha de serviço PPU], D30, DADOS_IRON_LT1_ES[QExecAgrupado])</f>
        <v>1</v>
      </c>
      <c r="K30" s="186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125.89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9" t="s">
        <v>702</v>
      </c>
      <c r="F31" s="249"/>
      <c r="G31" s="249"/>
      <c r="H31" s="249"/>
      <c r="I31" s="168" t="s">
        <v>90</v>
      </c>
      <c r="J31" s="187">
        <f>SUMIF( DADOS_IRON_LT1_ES[Linha de serviço PPU], D31, DADOS_IRON_LT1_ES[QExecAgrupado])</f>
        <v>0</v>
      </c>
      <c r="K31" s="186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49" t="s">
        <v>704</v>
      </c>
      <c r="F32" s="249"/>
      <c r="G32" s="249"/>
      <c r="H32" s="249"/>
      <c r="I32" s="168" t="s">
        <v>662</v>
      </c>
      <c r="J32" s="187">
        <f>SUM(DADOS_IRON_LT1_ES[KM Adicional])</f>
        <v>0</v>
      </c>
      <c r="K32" s="186">
        <f>J32*N5</f>
        <v>0</v>
      </c>
      <c r="L32" s="165">
        <f>VLOOKUP(D32,PPU_IRON_LT1[[Linha de Serviço]:[P. Unitário (R$)]],4,0)</f>
        <v>0.5</v>
      </c>
      <c r="M32" s="163">
        <f t="shared" si="0"/>
        <v>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0" t="s">
        <v>13</v>
      </c>
      <c r="F33" s="251"/>
      <c r="G33" s="251"/>
      <c r="H33" s="252"/>
      <c r="I33" s="168" t="s">
        <v>663</v>
      </c>
      <c r="J33" s="187">
        <f>SUMIF( DADOS_IRON_LT1_ES[Linha de serviço PPU], D33, DADOS_IRON_LT1_ES[QExecAgrupado])</f>
        <v>3</v>
      </c>
      <c r="K33" s="186">
        <f>J33*N5</f>
        <v>0</v>
      </c>
      <c r="L33" s="165">
        <f>VLOOKUP(D33,PPU_IRON_LT1[[Linha de Serviço]:[P. Unitário (R$)]],4,0)</f>
        <v>1.96</v>
      </c>
      <c r="M33" s="163">
        <f t="shared" si="0"/>
        <v>5.88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0" t="s">
        <v>15</v>
      </c>
      <c r="F34" s="251"/>
      <c r="G34" s="251"/>
      <c r="H34" s="252"/>
      <c r="I34" s="168" t="s">
        <v>663</v>
      </c>
      <c r="J34" s="187">
        <f>SUMIF( DADOS_IRON_LT1_ES[Linha de serviço PPU], D34, DADOS_IRON_LT1_ES[QExecAgrupado])</f>
        <v>0</v>
      </c>
      <c r="K34" s="186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0" t="s">
        <v>705</v>
      </c>
      <c r="F35" s="251"/>
      <c r="G35" s="251"/>
      <c r="H35" s="252"/>
      <c r="I35" s="168" t="s">
        <v>108</v>
      </c>
      <c r="J35" s="187">
        <f>SUMIF( DADOS_IRON_LT1_ES[Linha de serviço PPU], D35, DADOS_IRON_LT1_ES[QExecAgrupado])</f>
        <v>0</v>
      </c>
      <c r="K35" s="186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0" t="s">
        <v>706</v>
      </c>
      <c r="F36" s="251"/>
      <c r="G36" s="251"/>
      <c r="H36" s="252"/>
      <c r="I36" s="168" t="s">
        <v>67</v>
      </c>
      <c r="J36" s="187">
        <f>SUMIF( DADOS_IRON_LT1_ES[Linha de serviço PPU], D36, DADOS_IRON_LT1_ES[QExecAgrupado])</f>
        <v>0</v>
      </c>
      <c r="K36" s="186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3" t="s">
        <v>664</v>
      </c>
      <c r="E37" s="254"/>
      <c r="F37" s="254"/>
      <c r="G37" s="254"/>
      <c r="H37" s="254"/>
      <c r="I37" s="123"/>
      <c r="J37" s="188"/>
      <c r="K37" s="188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9" t="s">
        <v>707</v>
      </c>
      <c r="F38" s="249"/>
      <c r="G38" s="249"/>
      <c r="H38" s="249"/>
      <c r="I38" s="168" t="s">
        <v>708</v>
      </c>
      <c r="J38" s="187">
        <f>SUMIF( DADOS_IRON_LT1_ES[Linha de serviço PPU], D38, DADOS_IRON_LT1_ES[QExec])</f>
        <v>0</v>
      </c>
      <c r="K38" s="195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5" t="s">
        <v>709</v>
      </c>
      <c r="F39" s="255"/>
      <c r="G39" s="255"/>
      <c r="H39" s="255"/>
      <c r="I39" s="168" t="s">
        <v>67</v>
      </c>
      <c r="J39" s="187">
        <f>SUMIF( DADOS_IRON_LT1_ES[Linha de serviço PPU], D39, DADOS_IRON_LT1_ES[QExec])</f>
        <v>0</v>
      </c>
      <c r="K39" s="195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9" t="s">
        <v>710</v>
      </c>
      <c r="F40" s="249"/>
      <c r="G40" s="249"/>
      <c r="H40" s="249"/>
      <c r="I40" s="168" t="s">
        <v>122</v>
      </c>
      <c r="J40" s="187">
        <f>SUMIF( DADOS_IRON_LT1_ES[Linha de serviço PPU], D40, DADOS_IRON_LT1_ES[QExec])</f>
        <v>0</v>
      </c>
      <c r="K40" s="195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9" t="s">
        <v>711</v>
      </c>
      <c r="F41" s="249"/>
      <c r="G41" s="249"/>
      <c r="H41" s="249"/>
      <c r="I41" s="168" t="s">
        <v>122</v>
      </c>
      <c r="J41" s="187">
        <f>SUMIF( DADOS_IRON_LT1_ES[Linha de serviço PPU], D41, DADOS_IRON_LT1_ES[QExec])</f>
        <v>0</v>
      </c>
      <c r="K41" s="195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9" t="s">
        <v>24</v>
      </c>
      <c r="F42" s="249"/>
      <c r="G42" s="249"/>
      <c r="H42" s="249"/>
      <c r="I42" s="168" t="s">
        <v>122</v>
      </c>
      <c r="J42" s="187">
        <f>SUMIF( DADOS_IRON_LT1_ES[Linha de serviço PPU], D42, DADOS_IRON_LT1_ES[QExec])</f>
        <v>1129</v>
      </c>
      <c r="K42" s="195">
        <f>J42*N7</f>
        <v>0</v>
      </c>
      <c r="L42" s="165">
        <f>VLOOKUP(D42,PPU_IRON_LT1[[Linha de Serviço]:[P. Unitário (R$)]],4,0)</f>
        <v>0.1</v>
      </c>
      <c r="M42" s="164">
        <f t="shared" si="1"/>
        <v>112.9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9" t="s">
        <v>712</v>
      </c>
      <c r="F43" s="249"/>
      <c r="G43" s="249"/>
      <c r="H43" s="249"/>
      <c r="I43" s="168" t="s">
        <v>713</v>
      </c>
      <c r="J43" s="187">
        <f>SUMIF( DADOS_IRON_LT1_ES[Linha de serviço PPU], D43, DADOS_IRON_LT1_ES[QExec])</f>
        <v>3</v>
      </c>
      <c r="K43" s="195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9" t="s">
        <v>28</v>
      </c>
      <c r="F44" s="249"/>
      <c r="G44" s="249"/>
      <c r="H44" s="249"/>
      <c r="I44" s="168" t="s">
        <v>92</v>
      </c>
      <c r="J44" s="187">
        <f>SUMIF( DADOS_IRON_LT1_ES[Linha de serviço PPU], D44, DADOS_IRON_LT1_ES[QExec])</f>
        <v>0</v>
      </c>
      <c r="K44" s="195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9" t="s">
        <v>30</v>
      </c>
      <c r="F45" s="249"/>
      <c r="G45" s="249"/>
      <c r="H45" s="249"/>
      <c r="I45" s="168" t="s">
        <v>92</v>
      </c>
      <c r="J45" s="187">
        <f>SUMIF( DADOS_IRON_LT1_ES[Linha de serviço PPU], D45, DADOS_IRON_LT1_ES[QExec])</f>
        <v>0</v>
      </c>
      <c r="K45" s="195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9" t="s">
        <v>32</v>
      </c>
      <c r="F46" s="249"/>
      <c r="G46" s="249"/>
      <c r="H46" s="249"/>
      <c r="I46" s="168" t="s">
        <v>92</v>
      </c>
      <c r="J46" s="187">
        <f>SUMIF( DADOS_IRON_LT1_ES[Linha de serviço PPU], D46, DADOS_IRON_LT1_ES[QExec])</f>
        <v>0</v>
      </c>
      <c r="K46" s="195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9" t="s">
        <v>34</v>
      </c>
      <c r="F47" s="249"/>
      <c r="G47" s="249"/>
      <c r="H47" s="249"/>
      <c r="I47" s="168" t="s">
        <v>92</v>
      </c>
      <c r="J47" s="187">
        <f>SUMIF( DADOS_IRON_LT1_ES[Linha de serviço PPU], D47, DADOS_IRON_LT1_ES[QExec])</f>
        <v>0</v>
      </c>
      <c r="K47" s="195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42" t="s">
        <v>665</v>
      </c>
      <c r="D48" s="243"/>
      <c r="E48" s="243"/>
      <c r="F48" s="243"/>
      <c r="G48" s="243"/>
      <c r="H48" s="243"/>
      <c r="I48" s="241"/>
      <c r="J48" s="189"/>
      <c r="K48" s="189"/>
      <c r="L48" s="128"/>
      <c r="M48" s="129">
        <f>SUM(M12:M47)</f>
        <v>9351.5599999999977</v>
      </c>
      <c r="N48" s="119"/>
      <c r="Q48" s="52"/>
    </row>
    <row r="49" spans="1:17" ht="14.25" customHeight="1" x14ac:dyDescent="0.3">
      <c r="A49" s="49"/>
      <c r="B49" s="49"/>
      <c r="C49" s="244" t="s">
        <v>666</v>
      </c>
      <c r="D49" s="245"/>
      <c r="E49" s="245"/>
      <c r="F49" s="245"/>
      <c r="G49" s="245"/>
      <c r="H49" s="245"/>
      <c r="I49" s="241"/>
      <c r="J49" s="246" t="s">
        <v>667</v>
      </c>
      <c r="K49" s="245"/>
      <c r="L49" s="245"/>
      <c r="M49" s="245"/>
      <c r="N49" s="241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6" t="s">
        <v>714</v>
      </c>
      <c r="K50" s="245"/>
      <c r="L50" s="245"/>
      <c r="M50" s="245"/>
      <c r="N50" s="241"/>
      <c r="Q50" s="52"/>
    </row>
    <row r="51" spans="1:17" ht="16.5" customHeight="1" x14ac:dyDescent="0.3">
      <c r="A51" s="49"/>
      <c r="B51" s="49"/>
      <c r="C51" s="247" t="s">
        <v>668</v>
      </c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1"/>
      <c r="Q51" s="52"/>
    </row>
    <row r="52" spans="1:17" ht="60" customHeight="1" x14ac:dyDescent="0.3">
      <c r="A52" s="49"/>
      <c r="B52" s="49"/>
      <c r="C52" s="248"/>
      <c r="D52" s="245"/>
      <c r="E52" s="245"/>
      <c r="F52" s="245"/>
      <c r="G52" s="245"/>
      <c r="H52" s="245"/>
      <c r="I52" s="245"/>
      <c r="J52" s="245"/>
      <c r="K52" s="245"/>
      <c r="L52" s="245"/>
      <c r="M52" s="245"/>
      <c r="N52" s="241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177"/>
      <c r="K53" s="177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40" t="s">
        <v>674</v>
      </c>
      <c r="K54" s="241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177"/>
      <c r="K55" s="177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177"/>
      <c r="K56" s="177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177"/>
      <c r="K57" s="177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177"/>
      <c r="K58" s="177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177"/>
      <c r="K59" s="177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177"/>
      <c r="K60" s="177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177"/>
      <c r="K61" s="177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177"/>
      <c r="K62" s="177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177"/>
      <c r="K63" s="177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177"/>
      <c r="K64" s="177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177"/>
      <c r="K65" s="177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177"/>
      <c r="K66" s="177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177"/>
      <c r="K67" s="177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177"/>
      <c r="K68" s="177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177"/>
      <c r="K69" s="177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177"/>
      <c r="K70" s="177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177"/>
      <c r="K71" s="177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177"/>
      <c r="K72" s="177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177"/>
      <c r="K73" s="177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177"/>
      <c r="K74" s="177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177"/>
      <c r="K75" s="177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177"/>
      <c r="K76" s="177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177"/>
      <c r="K77" s="177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177"/>
      <c r="K78" s="177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177"/>
      <c r="K79" s="177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177"/>
      <c r="K80" s="177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177"/>
      <c r="K81" s="177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177"/>
      <c r="K82" s="177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177"/>
      <c r="K83" s="177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177"/>
      <c r="K84" s="177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177"/>
      <c r="K85" s="177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177"/>
      <c r="K86" s="177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177"/>
      <c r="K87" s="177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177"/>
      <c r="K88" s="177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177"/>
      <c r="K89" s="177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177"/>
      <c r="K90" s="177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177"/>
      <c r="K91" s="177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177"/>
      <c r="K92" s="177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177"/>
      <c r="K93" s="177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177"/>
      <c r="K94" s="177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177"/>
      <c r="K95" s="177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177"/>
      <c r="K96" s="177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177"/>
      <c r="K97" s="177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177"/>
      <c r="K98" s="177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177"/>
      <c r="K99" s="177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177"/>
      <c r="K100" s="177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177"/>
      <c r="K101" s="177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177"/>
      <c r="K102" s="177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177"/>
      <c r="K103" s="177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177"/>
      <c r="K104" s="177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177"/>
      <c r="K105" s="177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177"/>
      <c r="K106" s="177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177"/>
      <c r="K107" s="177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177"/>
      <c r="K108" s="177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177"/>
      <c r="K109" s="177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177"/>
      <c r="K110" s="177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177"/>
      <c r="K111" s="177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177"/>
      <c r="K112" s="177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177"/>
      <c r="K113" s="177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177"/>
      <c r="K114" s="177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177"/>
      <c r="K115" s="177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177"/>
      <c r="K116" s="177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177"/>
      <c r="K117" s="177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177"/>
      <c r="K118" s="177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177"/>
      <c r="K119" s="177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177"/>
      <c r="K120" s="177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177"/>
      <c r="K121" s="177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177"/>
      <c r="K122" s="177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177"/>
      <c r="K123" s="177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177"/>
      <c r="K124" s="177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177"/>
      <c r="K125" s="177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177"/>
      <c r="K126" s="177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177"/>
      <c r="K127" s="177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177"/>
      <c r="K128" s="177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177"/>
      <c r="K129" s="177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177"/>
      <c r="K130" s="177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177"/>
      <c r="K131" s="177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177"/>
      <c r="K132" s="177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177"/>
      <c r="K133" s="177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177"/>
      <c r="K134" s="177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177"/>
      <c r="K135" s="177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177"/>
      <c r="K136" s="177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177"/>
      <c r="K137" s="177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177"/>
      <c r="K138" s="177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177"/>
      <c r="K139" s="177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177"/>
      <c r="K140" s="177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177"/>
      <c r="K141" s="177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177"/>
      <c r="K142" s="177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177"/>
      <c r="K143" s="177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177"/>
      <c r="K144" s="177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177"/>
      <c r="K145" s="177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177"/>
      <c r="K146" s="177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177"/>
      <c r="K147" s="177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177"/>
      <c r="K148" s="177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177"/>
      <c r="K149" s="177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177"/>
      <c r="K150" s="177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177"/>
      <c r="K151" s="177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177"/>
      <c r="K152" s="177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177"/>
      <c r="K153" s="177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177"/>
      <c r="K154" s="177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177"/>
      <c r="K155" s="177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177"/>
      <c r="K156" s="177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177"/>
      <c r="K157" s="177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177"/>
      <c r="K158" s="177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177"/>
      <c r="K159" s="177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177"/>
      <c r="K160" s="177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177"/>
      <c r="K161" s="177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177"/>
      <c r="K162" s="177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177"/>
      <c r="K163" s="177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177"/>
      <c r="K164" s="177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177"/>
      <c r="K165" s="177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177"/>
      <c r="K166" s="177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177"/>
      <c r="K167" s="177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177"/>
      <c r="K168" s="177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177"/>
      <c r="K169" s="177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177"/>
      <c r="K170" s="177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177"/>
      <c r="K171" s="177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177"/>
      <c r="K172" s="177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177"/>
      <c r="K173" s="177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177"/>
      <c r="K174" s="177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177"/>
      <c r="K175" s="177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177"/>
      <c r="K176" s="177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177"/>
      <c r="K177" s="177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177"/>
      <c r="K178" s="177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177"/>
      <c r="K179" s="177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177"/>
      <c r="K180" s="177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177"/>
      <c r="K181" s="177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177"/>
      <c r="K182" s="177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177"/>
      <c r="K183" s="177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177"/>
      <c r="K184" s="177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177"/>
      <c r="K185" s="177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177"/>
      <c r="K186" s="177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177"/>
      <c r="K187" s="177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177"/>
      <c r="K188" s="177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177"/>
      <c r="K189" s="177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177"/>
      <c r="K190" s="177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177"/>
      <c r="K191" s="177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177"/>
      <c r="K192" s="177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177"/>
      <c r="K193" s="177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177"/>
      <c r="K194" s="177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177"/>
      <c r="K195" s="177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177"/>
      <c r="K196" s="177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177"/>
      <c r="K197" s="177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177"/>
      <c r="K198" s="177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177"/>
      <c r="K199" s="177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177"/>
      <c r="K200" s="177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177"/>
      <c r="K201" s="177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177"/>
      <c r="K202" s="177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177"/>
      <c r="K203" s="177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177"/>
      <c r="K204" s="177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177"/>
      <c r="K205" s="177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177"/>
      <c r="K206" s="177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177"/>
      <c r="K207" s="177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177"/>
      <c r="K208" s="177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177"/>
      <c r="K209" s="177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177"/>
      <c r="K210" s="177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177"/>
      <c r="K211" s="177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177"/>
      <c r="K212" s="177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177"/>
      <c r="K213" s="177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177"/>
      <c r="K214" s="177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177"/>
      <c r="K215" s="177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177"/>
      <c r="K216" s="177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177"/>
      <c r="K217" s="177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177"/>
      <c r="K218" s="177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177"/>
      <c r="K219" s="177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177"/>
      <c r="K220" s="177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177"/>
      <c r="K221" s="177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177"/>
      <c r="K222" s="177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177"/>
      <c r="K223" s="177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177"/>
      <c r="K224" s="177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177"/>
      <c r="K225" s="177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177"/>
      <c r="K226" s="177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177"/>
      <c r="K227" s="177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177"/>
      <c r="K228" s="177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177"/>
      <c r="K229" s="177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177"/>
      <c r="K230" s="177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177"/>
      <c r="K231" s="177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177"/>
      <c r="K232" s="177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177"/>
      <c r="K233" s="177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177"/>
      <c r="K234" s="177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177"/>
      <c r="K235" s="177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177"/>
      <c r="K236" s="177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177"/>
      <c r="K237" s="177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177"/>
      <c r="K238" s="177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177"/>
      <c r="K239" s="177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177"/>
      <c r="K240" s="177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177"/>
      <c r="K241" s="177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177"/>
      <c r="K242" s="177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177"/>
      <c r="K243" s="177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177"/>
      <c r="K244" s="177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177"/>
      <c r="K245" s="177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177"/>
      <c r="K246" s="177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177"/>
      <c r="K247" s="177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177"/>
      <c r="K248" s="177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177"/>
      <c r="K249" s="177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177"/>
      <c r="K250" s="177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177"/>
      <c r="K251" s="177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177"/>
      <c r="K252" s="177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177"/>
      <c r="K253" s="177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177"/>
      <c r="K254" s="177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177"/>
      <c r="K255" s="177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177"/>
      <c r="K256" s="177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177"/>
      <c r="K257" s="177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177"/>
      <c r="K258" s="177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177"/>
      <c r="K259" s="177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177"/>
      <c r="K260" s="177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177"/>
      <c r="K261" s="177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177"/>
      <c r="K262" s="177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177"/>
      <c r="K263" s="177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177"/>
      <c r="K264" s="177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177"/>
      <c r="K265" s="177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177"/>
      <c r="K266" s="177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177"/>
      <c r="K267" s="177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177"/>
      <c r="K268" s="177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177"/>
      <c r="K269" s="177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177"/>
      <c r="K270" s="177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177"/>
      <c r="K271" s="177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177"/>
      <c r="K272" s="177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177"/>
      <c r="K273" s="177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177"/>
      <c r="K274" s="177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177"/>
      <c r="K275" s="177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177"/>
      <c r="K276" s="177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177"/>
      <c r="K277" s="177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177"/>
      <c r="K278" s="177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177"/>
      <c r="K279" s="177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177"/>
      <c r="K280" s="177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177"/>
      <c r="K281" s="177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177"/>
      <c r="K282" s="177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177"/>
      <c r="K283" s="177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177"/>
      <c r="K284" s="177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177"/>
      <c r="K285" s="177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177"/>
      <c r="K286" s="177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177"/>
      <c r="K287" s="177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177"/>
      <c r="K288" s="177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177"/>
      <c r="K289" s="177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177"/>
      <c r="K290" s="177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177"/>
      <c r="K291" s="177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177"/>
      <c r="K292" s="177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177"/>
      <c r="K293" s="177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177"/>
      <c r="K294" s="177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177"/>
      <c r="K295" s="177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177"/>
      <c r="K296" s="177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177"/>
      <c r="K297" s="177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177"/>
      <c r="K298" s="177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177"/>
      <c r="K299" s="177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177"/>
      <c r="K300" s="177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177"/>
      <c r="K301" s="177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177"/>
      <c r="K302" s="177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177"/>
      <c r="K303" s="177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177"/>
      <c r="K304" s="177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177"/>
      <c r="K305" s="177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177"/>
      <c r="K306" s="177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177"/>
      <c r="K307" s="177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177"/>
      <c r="K308" s="177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177"/>
      <c r="K309" s="177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177"/>
      <c r="K310" s="177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177"/>
      <c r="K311" s="177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177"/>
      <c r="K312" s="177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177"/>
      <c r="K313" s="177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177"/>
      <c r="K314" s="177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177"/>
      <c r="K315" s="177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177"/>
      <c r="K316" s="177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177"/>
      <c r="K317" s="177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177"/>
      <c r="K318" s="177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177"/>
      <c r="K319" s="177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177"/>
      <c r="K320" s="177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177"/>
      <c r="K321" s="177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177"/>
      <c r="K322" s="177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177"/>
      <c r="K323" s="177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177"/>
      <c r="K324" s="177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177"/>
      <c r="K325" s="177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177"/>
      <c r="K326" s="177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177"/>
      <c r="K327" s="177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177"/>
      <c r="K328" s="177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177"/>
      <c r="K329" s="177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177"/>
      <c r="K330" s="177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177"/>
      <c r="K331" s="177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177"/>
      <c r="K332" s="177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177"/>
      <c r="K333" s="177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177"/>
      <c r="K334" s="177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177"/>
      <c r="K335" s="177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177"/>
      <c r="K336" s="177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177"/>
      <c r="K337" s="177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177"/>
      <c r="K338" s="177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177"/>
      <c r="K339" s="177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177"/>
      <c r="K340" s="177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177"/>
      <c r="K341" s="177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177"/>
      <c r="K342" s="177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177"/>
      <c r="K343" s="177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177"/>
      <c r="K344" s="177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177"/>
      <c r="K345" s="177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177"/>
      <c r="K346" s="177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177"/>
      <c r="K347" s="177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177"/>
      <c r="K348" s="177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177"/>
      <c r="K349" s="177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177"/>
      <c r="K350" s="177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177"/>
      <c r="K351" s="177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177"/>
      <c r="K352" s="177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177"/>
      <c r="K353" s="177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177"/>
      <c r="K354" s="177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177"/>
      <c r="K355" s="177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177"/>
      <c r="K356" s="177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177"/>
      <c r="K357" s="177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177"/>
      <c r="K358" s="177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177"/>
      <c r="K359" s="177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177"/>
      <c r="K360" s="177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177"/>
      <c r="K361" s="177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177"/>
      <c r="K362" s="177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177"/>
      <c r="K363" s="177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177"/>
      <c r="K364" s="177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177"/>
      <c r="K365" s="177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177"/>
      <c r="K366" s="177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177"/>
      <c r="K367" s="177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177"/>
      <c r="K368" s="177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177"/>
      <c r="K369" s="177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177"/>
      <c r="K370" s="177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177"/>
      <c r="K371" s="177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177"/>
      <c r="K372" s="177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177"/>
      <c r="K373" s="177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177"/>
      <c r="K374" s="177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177"/>
      <c r="K375" s="177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177"/>
      <c r="K376" s="177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177"/>
      <c r="K377" s="177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177"/>
      <c r="K378" s="177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177"/>
      <c r="K379" s="177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177"/>
      <c r="K380" s="177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177"/>
      <c r="K381" s="177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177"/>
      <c r="K382" s="177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177"/>
      <c r="K383" s="177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177"/>
      <c r="K384" s="177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177"/>
      <c r="K385" s="177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177"/>
      <c r="K386" s="177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177"/>
      <c r="K387" s="177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177"/>
      <c r="K388" s="177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177"/>
      <c r="K389" s="177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177"/>
      <c r="K390" s="177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177"/>
      <c r="K391" s="177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177"/>
      <c r="K392" s="177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177"/>
      <c r="K393" s="177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177"/>
      <c r="K394" s="177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177"/>
      <c r="K395" s="177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177"/>
      <c r="K396" s="177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177"/>
      <c r="K397" s="177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177"/>
      <c r="K398" s="177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177"/>
      <c r="K399" s="177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177"/>
      <c r="K400" s="177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177"/>
      <c r="K401" s="177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177"/>
      <c r="K402" s="177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177"/>
      <c r="K403" s="177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177"/>
      <c r="K404" s="177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177"/>
      <c r="K405" s="177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177"/>
      <c r="K406" s="177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177"/>
      <c r="K407" s="177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177"/>
      <c r="K408" s="177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177"/>
      <c r="K409" s="177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177"/>
      <c r="K410" s="177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177"/>
      <c r="K411" s="177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177"/>
      <c r="K412" s="177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177"/>
      <c r="K413" s="177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177"/>
      <c r="K414" s="177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177"/>
      <c r="K415" s="177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177"/>
      <c r="K416" s="177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177"/>
      <c r="K417" s="177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177"/>
      <c r="K418" s="177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177"/>
      <c r="K419" s="177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177"/>
      <c r="K420" s="177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177"/>
      <c r="K421" s="177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177"/>
      <c r="K422" s="177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177"/>
      <c r="K423" s="177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177"/>
      <c r="K424" s="177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177"/>
      <c r="K425" s="177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177"/>
      <c r="K426" s="177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177"/>
      <c r="K427" s="177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177"/>
      <c r="K428" s="177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177"/>
      <c r="K429" s="177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177"/>
      <c r="K430" s="177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177"/>
      <c r="K431" s="177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177"/>
      <c r="K432" s="177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177"/>
      <c r="K433" s="177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177"/>
      <c r="K434" s="177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177"/>
      <c r="K435" s="177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177"/>
      <c r="K436" s="177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177"/>
      <c r="K437" s="177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177"/>
      <c r="K438" s="177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177"/>
      <c r="K439" s="177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177"/>
      <c r="K440" s="177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177"/>
      <c r="K441" s="177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177"/>
      <c r="K442" s="177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177"/>
      <c r="K443" s="177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177"/>
      <c r="K444" s="177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177"/>
      <c r="K445" s="177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177"/>
      <c r="K446" s="177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177"/>
      <c r="K447" s="177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177"/>
      <c r="K448" s="177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177"/>
      <c r="K449" s="177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177"/>
      <c r="K450" s="177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177"/>
      <c r="K451" s="177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177"/>
      <c r="K452" s="177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177"/>
      <c r="K453" s="177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177"/>
      <c r="K454" s="177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177"/>
      <c r="K455" s="177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177"/>
      <c r="K456" s="177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177"/>
      <c r="K457" s="177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177"/>
      <c r="K458" s="177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177"/>
      <c r="K459" s="177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177"/>
      <c r="K460" s="177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177"/>
      <c r="K461" s="177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177"/>
      <c r="K462" s="177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177"/>
      <c r="K463" s="177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177"/>
      <c r="K464" s="177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177"/>
      <c r="K465" s="177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177"/>
      <c r="K466" s="177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177"/>
      <c r="K467" s="177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177"/>
      <c r="K468" s="177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177"/>
      <c r="K469" s="177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177"/>
      <c r="K470" s="177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177"/>
      <c r="K471" s="177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177"/>
      <c r="K472" s="177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177"/>
      <c r="K473" s="177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177"/>
      <c r="K474" s="177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177"/>
      <c r="K475" s="177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177"/>
      <c r="K476" s="177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177"/>
      <c r="K477" s="177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177"/>
      <c r="K478" s="177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177"/>
      <c r="K479" s="177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177"/>
      <c r="K480" s="177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177"/>
      <c r="K481" s="177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177"/>
      <c r="K482" s="177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177"/>
      <c r="K483" s="177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177"/>
      <c r="K484" s="177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177"/>
      <c r="K485" s="177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177"/>
      <c r="K486" s="177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177"/>
      <c r="K487" s="177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177"/>
      <c r="K488" s="177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177"/>
      <c r="K489" s="177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177"/>
      <c r="K490" s="177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177"/>
      <c r="K491" s="177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177"/>
      <c r="K492" s="177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177"/>
      <c r="K493" s="177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177"/>
      <c r="K494" s="177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177"/>
      <c r="K495" s="177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177"/>
      <c r="K496" s="177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177"/>
      <c r="K497" s="177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177"/>
      <c r="K498" s="177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177"/>
      <c r="K499" s="177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177"/>
      <c r="K500" s="177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177"/>
      <c r="K501" s="177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177"/>
      <c r="K502" s="177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177"/>
      <c r="K503" s="177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177"/>
      <c r="K504" s="177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177"/>
      <c r="K505" s="177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177"/>
      <c r="K506" s="177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177"/>
      <c r="K507" s="177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177"/>
      <c r="K508" s="177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177"/>
      <c r="K509" s="177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177"/>
      <c r="K510" s="177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177"/>
      <c r="K511" s="177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177"/>
      <c r="K512" s="177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177"/>
      <c r="K513" s="177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177"/>
      <c r="K514" s="177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177"/>
      <c r="K515" s="177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177"/>
      <c r="K516" s="177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177"/>
      <c r="K517" s="177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177"/>
      <c r="K518" s="177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177"/>
      <c r="K519" s="177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177"/>
      <c r="K520" s="177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177"/>
      <c r="K521" s="177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177"/>
      <c r="K522" s="177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177"/>
      <c r="K523" s="177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177"/>
      <c r="K524" s="177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177"/>
      <c r="K525" s="177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177"/>
      <c r="K526" s="177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177"/>
      <c r="K527" s="177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177"/>
      <c r="K528" s="177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177"/>
      <c r="K529" s="177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177"/>
      <c r="K530" s="177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177"/>
      <c r="K531" s="177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177"/>
      <c r="K532" s="177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177"/>
      <c r="K533" s="177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177"/>
      <c r="K534" s="177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177"/>
      <c r="K535" s="177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177"/>
      <c r="K536" s="177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177"/>
      <c r="K537" s="177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177"/>
      <c r="K538" s="177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177"/>
      <c r="K539" s="177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177"/>
      <c r="K540" s="177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177"/>
      <c r="K541" s="177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177"/>
      <c r="K542" s="177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177"/>
      <c r="K543" s="177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177"/>
      <c r="K544" s="177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177"/>
      <c r="K545" s="177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177"/>
      <c r="K546" s="177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177"/>
      <c r="K547" s="177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177"/>
      <c r="K548" s="177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177"/>
      <c r="K549" s="177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177"/>
      <c r="K550" s="177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177"/>
      <c r="K551" s="177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177"/>
      <c r="K552" s="177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177"/>
      <c r="K553" s="177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177"/>
      <c r="K554" s="177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177"/>
      <c r="K555" s="177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177"/>
      <c r="K556" s="177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177"/>
      <c r="K557" s="177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177"/>
      <c r="K558" s="177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177"/>
      <c r="K559" s="177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177"/>
      <c r="K560" s="177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177"/>
      <c r="K561" s="177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177"/>
      <c r="K562" s="177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177"/>
      <c r="K563" s="177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177"/>
      <c r="K564" s="177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177"/>
      <c r="K565" s="177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177"/>
      <c r="K566" s="177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177"/>
      <c r="K567" s="177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177"/>
      <c r="K568" s="177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177"/>
      <c r="K569" s="177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177"/>
      <c r="K570" s="177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177"/>
      <c r="K571" s="177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177"/>
      <c r="K572" s="177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177"/>
      <c r="K573" s="177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177"/>
      <c r="K574" s="177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177"/>
      <c r="K575" s="177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177"/>
      <c r="K576" s="177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177"/>
      <c r="K577" s="177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177"/>
      <c r="K578" s="177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177"/>
      <c r="K579" s="177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177"/>
      <c r="K580" s="177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177"/>
      <c r="K581" s="177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177"/>
      <c r="K582" s="177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177"/>
      <c r="K583" s="177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177"/>
      <c r="K584" s="177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177"/>
      <c r="K585" s="177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177"/>
      <c r="K586" s="177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177"/>
      <c r="K587" s="177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177"/>
      <c r="K588" s="177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177"/>
      <c r="K589" s="177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177"/>
      <c r="K590" s="177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177"/>
      <c r="K591" s="177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177"/>
      <c r="K592" s="177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177"/>
      <c r="K593" s="177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177"/>
      <c r="K594" s="177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177"/>
      <c r="K595" s="177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177"/>
      <c r="K596" s="177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177"/>
      <c r="K597" s="177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177"/>
      <c r="K598" s="177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177"/>
      <c r="K599" s="177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177"/>
      <c r="K600" s="177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177"/>
      <c r="K601" s="177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177"/>
      <c r="K602" s="177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177"/>
      <c r="K603" s="177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177"/>
      <c r="K604" s="177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177"/>
      <c r="K605" s="177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177"/>
      <c r="K606" s="177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177"/>
      <c r="K607" s="177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177"/>
      <c r="K608" s="177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177"/>
      <c r="K609" s="177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177"/>
      <c r="K610" s="177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177"/>
      <c r="K611" s="177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177"/>
      <c r="K612" s="177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177"/>
      <c r="K613" s="177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177"/>
      <c r="K614" s="177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177"/>
      <c r="K615" s="177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177"/>
      <c r="K616" s="177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177"/>
      <c r="K617" s="177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177"/>
      <c r="K618" s="177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177"/>
      <c r="K619" s="177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177"/>
      <c r="K620" s="177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177"/>
      <c r="K621" s="177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177"/>
      <c r="K622" s="177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177"/>
      <c r="K623" s="177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177"/>
      <c r="K624" s="177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177"/>
      <c r="K625" s="177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177"/>
      <c r="K626" s="177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177"/>
      <c r="K627" s="177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177"/>
      <c r="K628" s="177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177"/>
      <c r="K629" s="177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177"/>
      <c r="K630" s="177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177"/>
      <c r="K631" s="177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177"/>
      <c r="K632" s="177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177"/>
      <c r="K633" s="177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177"/>
      <c r="K634" s="177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177"/>
      <c r="K635" s="177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177"/>
      <c r="K636" s="177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177"/>
      <c r="K637" s="177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177"/>
      <c r="K638" s="177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177"/>
      <c r="K639" s="177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177"/>
      <c r="K640" s="177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177"/>
      <c r="K641" s="177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177"/>
      <c r="K642" s="177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177"/>
      <c r="K643" s="177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177"/>
      <c r="K644" s="177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177"/>
      <c r="K645" s="177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177"/>
      <c r="K646" s="177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177"/>
      <c r="K647" s="177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177"/>
      <c r="K648" s="177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177"/>
      <c r="K649" s="177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177"/>
      <c r="K650" s="177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177"/>
      <c r="K651" s="177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177"/>
      <c r="K652" s="177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177"/>
      <c r="K653" s="177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177"/>
      <c r="K654" s="177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177"/>
      <c r="K655" s="177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177"/>
      <c r="K656" s="177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177"/>
      <c r="K657" s="177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177"/>
      <c r="K658" s="177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177"/>
      <c r="K659" s="177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177"/>
      <c r="K660" s="177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177"/>
      <c r="K661" s="177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177"/>
      <c r="K662" s="177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177"/>
      <c r="K663" s="177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177"/>
      <c r="K664" s="177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177"/>
      <c r="K665" s="177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177"/>
      <c r="K666" s="177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177"/>
      <c r="K667" s="177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177"/>
      <c r="K668" s="177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177"/>
      <c r="K669" s="177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177"/>
      <c r="K670" s="177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177"/>
      <c r="K671" s="177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177"/>
      <c r="K672" s="177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177"/>
      <c r="K673" s="177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177"/>
      <c r="K674" s="177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177"/>
      <c r="K675" s="177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177"/>
      <c r="K676" s="177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177"/>
      <c r="K677" s="177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177"/>
      <c r="K678" s="177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177"/>
      <c r="K679" s="177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177"/>
      <c r="K680" s="177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177"/>
      <c r="K681" s="177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177"/>
      <c r="K682" s="177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177"/>
      <c r="K683" s="177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177"/>
      <c r="K684" s="177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177"/>
      <c r="K685" s="177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177"/>
      <c r="K686" s="177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177"/>
      <c r="K687" s="177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177"/>
      <c r="K688" s="177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177"/>
      <c r="K689" s="177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177"/>
      <c r="K690" s="177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177"/>
      <c r="K691" s="177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177"/>
      <c r="K692" s="177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177"/>
      <c r="K693" s="177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177"/>
      <c r="K694" s="177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177"/>
      <c r="K695" s="177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177"/>
      <c r="K696" s="177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177"/>
      <c r="K697" s="177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177"/>
      <c r="K698" s="177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177"/>
      <c r="K699" s="177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177"/>
      <c r="K700" s="177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177"/>
      <c r="K701" s="177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177"/>
      <c r="K702" s="177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177"/>
      <c r="K703" s="177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177"/>
      <c r="K704" s="177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177"/>
      <c r="K705" s="177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177"/>
      <c r="K706" s="177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177"/>
      <c r="K707" s="177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177"/>
      <c r="K708" s="177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177"/>
      <c r="K709" s="177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177"/>
      <c r="K710" s="177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177"/>
      <c r="K711" s="177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177"/>
      <c r="K712" s="177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177"/>
      <c r="K713" s="177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177"/>
      <c r="K714" s="177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177"/>
      <c r="K715" s="177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177"/>
      <c r="K716" s="177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177"/>
      <c r="K717" s="177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177"/>
      <c r="K718" s="177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177"/>
      <c r="K719" s="177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177"/>
      <c r="K720" s="177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177"/>
      <c r="K721" s="177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177"/>
      <c r="K722" s="177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177"/>
      <c r="K723" s="177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177"/>
      <c r="K724" s="177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177"/>
      <c r="K725" s="177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177"/>
      <c r="K726" s="177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177"/>
      <c r="K727" s="177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177"/>
      <c r="K728" s="177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177"/>
      <c r="K729" s="177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177"/>
      <c r="K730" s="177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177"/>
      <c r="K731" s="177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177"/>
      <c r="K732" s="177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177"/>
      <c r="K733" s="177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177"/>
      <c r="K734" s="177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177"/>
      <c r="K735" s="177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177"/>
      <c r="K736" s="177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177"/>
      <c r="K737" s="177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177"/>
      <c r="K738" s="177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177"/>
      <c r="K739" s="177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177"/>
      <c r="K740" s="177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177"/>
      <c r="K741" s="177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177"/>
      <c r="K742" s="177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177"/>
      <c r="K743" s="177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177"/>
      <c r="K744" s="177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177"/>
      <c r="K745" s="177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177"/>
      <c r="K746" s="177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177"/>
      <c r="K747" s="177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177"/>
      <c r="K748" s="177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177"/>
      <c r="K749" s="177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177"/>
      <c r="K750" s="177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177"/>
      <c r="K751" s="177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177"/>
      <c r="K752" s="177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177"/>
      <c r="K753" s="177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177"/>
      <c r="K754" s="177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177"/>
      <c r="K755" s="177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177"/>
      <c r="K756" s="177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177"/>
      <c r="K757" s="177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177"/>
      <c r="K758" s="177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177"/>
      <c r="K759" s="177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177"/>
      <c r="K760" s="177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177"/>
      <c r="K761" s="177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177"/>
      <c r="K762" s="177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177"/>
      <c r="K763" s="177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177"/>
      <c r="K764" s="177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177"/>
      <c r="K765" s="177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177"/>
      <c r="K766" s="177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177"/>
      <c r="K767" s="177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177"/>
      <c r="K768" s="177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177"/>
      <c r="K769" s="177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177"/>
      <c r="K770" s="177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177"/>
      <c r="K771" s="177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177"/>
      <c r="K772" s="177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177"/>
      <c r="K773" s="177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177"/>
      <c r="K774" s="177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177"/>
      <c r="K775" s="177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177"/>
      <c r="K776" s="177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177"/>
      <c r="K777" s="177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177"/>
      <c r="K778" s="177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177"/>
      <c r="K779" s="177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177"/>
      <c r="K780" s="177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177"/>
      <c r="K781" s="177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177"/>
      <c r="K782" s="177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177"/>
      <c r="K783" s="177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177"/>
      <c r="K784" s="177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177"/>
      <c r="K785" s="177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177"/>
      <c r="K786" s="177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177"/>
      <c r="K787" s="177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177"/>
      <c r="K788" s="177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177"/>
      <c r="K789" s="177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177"/>
      <c r="K790" s="177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177"/>
      <c r="K791" s="177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177"/>
      <c r="K792" s="177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177"/>
      <c r="K793" s="177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177"/>
      <c r="K794" s="177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177"/>
      <c r="K795" s="177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177"/>
      <c r="K796" s="177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177"/>
      <c r="K797" s="177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177"/>
      <c r="K798" s="177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177"/>
      <c r="K799" s="177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177"/>
      <c r="K800" s="177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177"/>
      <c r="K801" s="177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177"/>
      <c r="K802" s="177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177"/>
      <c r="K803" s="177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177"/>
      <c r="K804" s="177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177"/>
      <c r="K805" s="177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177"/>
      <c r="K806" s="177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177"/>
      <c r="K807" s="177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177"/>
      <c r="K808" s="177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177"/>
      <c r="K809" s="177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177"/>
      <c r="K810" s="177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177"/>
      <c r="K811" s="177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177"/>
      <c r="K812" s="177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177"/>
      <c r="K813" s="177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177"/>
      <c r="K814" s="177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177"/>
      <c r="K815" s="177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177"/>
      <c r="K816" s="177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177"/>
      <c r="K817" s="177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177"/>
      <c r="K818" s="177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177"/>
      <c r="K819" s="177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177"/>
      <c r="K820" s="177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177"/>
      <c r="K821" s="177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177"/>
      <c r="K822" s="177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177"/>
      <c r="K823" s="177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177"/>
      <c r="K824" s="177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177"/>
      <c r="K825" s="177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177"/>
      <c r="K826" s="177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177"/>
      <c r="K827" s="177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177"/>
      <c r="K828" s="177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177"/>
      <c r="K829" s="177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177"/>
      <c r="K830" s="177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177"/>
      <c r="K831" s="177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177"/>
      <c r="K832" s="177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177"/>
      <c r="K833" s="177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177"/>
      <c r="K834" s="177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177"/>
      <c r="K835" s="177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177"/>
      <c r="K836" s="177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177"/>
      <c r="K837" s="177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177"/>
      <c r="K838" s="177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177"/>
      <c r="K839" s="177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177"/>
      <c r="K840" s="177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177"/>
      <c r="K841" s="177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177"/>
      <c r="K842" s="177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177"/>
      <c r="K843" s="177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177"/>
      <c r="K844" s="177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177"/>
      <c r="K845" s="177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177"/>
      <c r="K846" s="177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177"/>
      <c r="K847" s="177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177"/>
      <c r="K848" s="177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177"/>
      <c r="K849" s="177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177"/>
      <c r="K850" s="177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177"/>
      <c r="K851" s="177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177"/>
      <c r="K852" s="177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177"/>
      <c r="K853" s="177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177"/>
      <c r="K854" s="177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177"/>
      <c r="K855" s="177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177"/>
      <c r="K856" s="177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177"/>
      <c r="K857" s="177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177"/>
      <c r="K858" s="177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177"/>
      <c r="K859" s="177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177"/>
      <c r="K860" s="177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177"/>
      <c r="K861" s="177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177"/>
      <c r="K862" s="177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177"/>
      <c r="K863" s="177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177"/>
      <c r="K864" s="177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177"/>
      <c r="K865" s="177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177"/>
      <c r="K866" s="177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177"/>
      <c r="K867" s="177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177"/>
      <c r="K868" s="177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177"/>
      <c r="K869" s="177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177"/>
      <c r="K870" s="177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177"/>
      <c r="K871" s="177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177"/>
      <c r="K872" s="177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177"/>
      <c r="K873" s="177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177"/>
      <c r="K874" s="177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177"/>
      <c r="K875" s="177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177"/>
      <c r="K876" s="177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177"/>
      <c r="K877" s="177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177"/>
      <c r="K878" s="177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177"/>
      <c r="K879" s="177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177"/>
      <c r="K880" s="177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177"/>
      <c r="K881" s="177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177"/>
      <c r="K882" s="177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177"/>
      <c r="K883" s="177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177"/>
      <c r="K884" s="177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177"/>
      <c r="K885" s="177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177"/>
      <c r="K886" s="177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177"/>
      <c r="K887" s="177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177"/>
      <c r="K888" s="177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177"/>
      <c r="K889" s="177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177"/>
      <c r="K890" s="177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177"/>
      <c r="K891" s="177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177"/>
      <c r="K892" s="177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177"/>
      <c r="K893" s="177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177"/>
      <c r="K894" s="177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177"/>
      <c r="K895" s="177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177"/>
      <c r="K896" s="177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177"/>
      <c r="K897" s="177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177"/>
      <c r="K898" s="177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177"/>
      <c r="K899" s="177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177"/>
      <c r="K900" s="177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177"/>
      <c r="K901" s="177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177"/>
      <c r="K902" s="177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177"/>
      <c r="K903" s="177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177"/>
      <c r="K904" s="177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177"/>
      <c r="K905" s="177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177"/>
      <c r="K906" s="177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177"/>
      <c r="K907" s="177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177"/>
      <c r="K908" s="177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177"/>
      <c r="K909" s="177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177"/>
      <c r="K910" s="177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177"/>
      <c r="K911" s="177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177"/>
      <c r="K912" s="177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177"/>
      <c r="K913" s="177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177"/>
      <c r="K914" s="177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177"/>
      <c r="K915" s="177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177"/>
      <c r="K916" s="177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177"/>
      <c r="K917" s="177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177"/>
      <c r="K918" s="177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177"/>
      <c r="K919" s="177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177"/>
      <c r="K920" s="177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177"/>
      <c r="K921" s="177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177"/>
      <c r="K922" s="177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177"/>
      <c r="K923" s="177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177"/>
      <c r="K924" s="177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177"/>
      <c r="K925" s="177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177"/>
      <c r="K926" s="177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177"/>
      <c r="K927" s="177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177"/>
      <c r="K928" s="177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177"/>
      <c r="K929" s="177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177"/>
      <c r="K930" s="177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177"/>
      <c r="K931" s="177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177"/>
      <c r="K932" s="177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177"/>
      <c r="K933" s="177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177"/>
      <c r="K934" s="177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177"/>
      <c r="K935" s="177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177"/>
      <c r="K936" s="177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177"/>
      <c r="K937" s="177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177"/>
      <c r="K938" s="177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177"/>
      <c r="K939" s="177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177"/>
      <c r="K940" s="177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177"/>
      <c r="K941" s="177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177"/>
      <c r="K942" s="177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177"/>
      <c r="K943" s="177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177"/>
      <c r="K944" s="177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177"/>
      <c r="K945" s="177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177"/>
      <c r="K946" s="177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177"/>
      <c r="K947" s="177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177"/>
      <c r="K948" s="177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177"/>
      <c r="K949" s="177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177"/>
      <c r="K950" s="177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177"/>
      <c r="K951" s="177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177"/>
      <c r="K952" s="177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177"/>
      <c r="K953" s="177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177"/>
      <c r="K954" s="177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177"/>
      <c r="K955" s="177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177"/>
      <c r="K956" s="177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177"/>
      <c r="K957" s="177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177"/>
      <c r="K958" s="177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177"/>
      <c r="K959" s="177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177"/>
      <c r="K960" s="177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177"/>
      <c r="K961" s="177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177"/>
      <c r="K962" s="177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177"/>
      <c r="K963" s="177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177"/>
      <c r="K964" s="177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177"/>
      <c r="K965" s="177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177"/>
      <c r="K966" s="177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177"/>
      <c r="K967" s="177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177"/>
      <c r="K968" s="177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177"/>
      <c r="K969" s="177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177"/>
      <c r="K970" s="177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177"/>
      <c r="K971" s="177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177"/>
      <c r="K972" s="177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177"/>
      <c r="K973" s="177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177"/>
      <c r="K974" s="177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177"/>
      <c r="K975" s="177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177"/>
      <c r="K976" s="177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177"/>
      <c r="K977" s="177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177"/>
      <c r="K978" s="177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177"/>
      <c r="K979" s="177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177"/>
      <c r="K980" s="177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177"/>
      <c r="K981" s="177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177"/>
      <c r="K982" s="177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177"/>
      <c r="K983" s="177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177"/>
      <c r="K984" s="177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177"/>
      <c r="K985" s="177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177"/>
      <c r="K986" s="177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177"/>
      <c r="K987" s="177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177"/>
      <c r="K988" s="177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177"/>
      <c r="K989" s="177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177"/>
      <c r="K990" s="177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177"/>
      <c r="K991" s="177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177"/>
      <c r="K992" s="177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177"/>
      <c r="K993" s="177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177"/>
      <c r="K994" s="177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177"/>
      <c r="K995" s="177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177"/>
      <c r="K996" s="177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177"/>
      <c r="K997" s="177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177"/>
      <c r="K998" s="177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177"/>
      <c r="K999" s="177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177"/>
      <c r="K1000" s="177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515</v>
      </c>
      <c r="C1" t="s">
        <v>2</v>
      </c>
      <c r="D1" t="s">
        <v>516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638</v>
      </c>
      <c r="K1" t="s">
        <v>210</v>
      </c>
    </row>
    <row r="2" spans="1:11" x14ac:dyDescent="0.3">
      <c r="A2" t="s">
        <v>352</v>
      </c>
      <c r="B2" t="s">
        <v>439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6" t="s">
        <v>352</v>
      </c>
      <c r="B2" s="216" t="s">
        <v>51</v>
      </c>
      <c r="C2" s="216" t="s">
        <v>258</v>
      </c>
      <c r="D2" s="216" t="s">
        <v>310</v>
      </c>
      <c r="E2" s="216" t="s">
        <v>765</v>
      </c>
      <c r="F2" s="15">
        <v>46252.367824074077</v>
      </c>
      <c r="G2" s="216" t="s">
        <v>764</v>
      </c>
      <c r="H2">
        <v>150</v>
      </c>
      <c r="I2" s="216" t="s">
        <v>766</v>
      </c>
      <c r="J2" s="15">
        <v>46253.532638888886</v>
      </c>
      <c r="K2" s="15">
        <v>46255.618055555555</v>
      </c>
      <c r="L2" s="15"/>
      <c r="M2">
        <v>150</v>
      </c>
      <c r="N2" s="216"/>
      <c r="O2" t="s">
        <v>201</v>
      </c>
      <c r="P2" t="s">
        <v>513</v>
      </c>
      <c r="Q2" s="216"/>
      <c r="S2" s="216" t="s">
        <v>762</v>
      </c>
      <c r="T2" s="216" t="s">
        <v>763</v>
      </c>
      <c r="U2" s="216" t="s">
        <v>261</v>
      </c>
      <c r="V2" t="s">
        <v>7</v>
      </c>
      <c r="W2" s="216" t="s">
        <v>7</v>
      </c>
      <c r="X2" s="216" t="s">
        <v>7</v>
      </c>
      <c r="AA2" s="216" t="s">
        <v>238</v>
      </c>
      <c r="AB2" s="216" t="s">
        <v>762</v>
      </c>
      <c r="AC2">
        <v>2300</v>
      </c>
      <c r="AD2" s="216" t="s">
        <v>7</v>
      </c>
      <c r="AF2">
        <v>0</v>
      </c>
    </row>
    <row r="3" spans="1:32" x14ac:dyDescent="0.3">
      <c r="A3" s="216" t="s">
        <v>352</v>
      </c>
      <c r="B3" s="216" t="s">
        <v>45</v>
      </c>
      <c r="C3" s="216" t="s">
        <v>68</v>
      </c>
      <c r="D3" s="216" t="s">
        <v>310</v>
      </c>
      <c r="E3" s="216" t="s">
        <v>1174</v>
      </c>
      <c r="F3" s="15">
        <v>46282.336180555554</v>
      </c>
      <c r="G3" s="216" t="s">
        <v>764</v>
      </c>
      <c r="H3">
        <v>4</v>
      </c>
      <c r="I3" s="216" t="s">
        <v>1175</v>
      </c>
      <c r="J3" s="15">
        <v>46282.35</v>
      </c>
      <c r="K3" s="15">
        <v>46287.444444444445</v>
      </c>
      <c r="L3" s="15">
        <v>46287</v>
      </c>
      <c r="M3">
        <v>4</v>
      </c>
      <c r="N3" s="216"/>
      <c r="O3" t="s">
        <v>201</v>
      </c>
      <c r="P3" t="s">
        <v>513</v>
      </c>
      <c r="Q3" s="216"/>
      <c r="S3" s="216" t="s">
        <v>762</v>
      </c>
      <c r="T3" s="216" t="s">
        <v>763</v>
      </c>
      <c r="U3" s="216" t="s">
        <v>261</v>
      </c>
      <c r="V3" t="s">
        <v>352</v>
      </c>
      <c r="W3" s="216" t="s">
        <v>398</v>
      </c>
      <c r="X3" s="216" t="s">
        <v>261</v>
      </c>
      <c r="Y3">
        <v>0</v>
      </c>
      <c r="AA3" s="216" t="s">
        <v>67</v>
      </c>
      <c r="AB3" s="216" t="s">
        <v>762</v>
      </c>
      <c r="AC3">
        <v>2300</v>
      </c>
      <c r="AD3" s="216" t="s">
        <v>217</v>
      </c>
      <c r="AE3">
        <v>1</v>
      </c>
      <c r="AF3">
        <v>1</v>
      </c>
    </row>
    <row r="4" spans="1:32" x14ac:dyDescent="0.3">
      <c r="A4" s="216" t="s">
        <v>352</v>
      </c>
      <c r="B4" s="216" t="s">
        <v>45</v>
      </c>
      <c r="C4" s="216" t="s">
        <v>68</v>
      </c>
      <c r="D4" s="216" t="s">
        <v>310</v>
      </c>
      <c r="E4" s="216" t="s">
        <v>1176</v>
      </c>
      <c r="F4" s="15">
        <v>46281.658784722225</v>
      </c>
      <c r="G4" s="216" t="s">
        <v>764</v>
      </c>
      <c r="H4">
        <v>6</v>
      </c>
      <c r="I4" s="216" t="s">
        <v>1177</v>
      </c>
      <c r="J4" s="15">
        <v>46282.338888888888</v>
      </c>
      <c r="K4" s="15">
        <v>46287.444444444445</v>
      </c>
      <c r="L4" s="15">
        <v>46287</v>
      </c>
      <c r="M4">
        <v>6</v>
      </c>
      <c r="N4" s="216"/>
      <c r="O4" t="s">
        <v>201</v>
      </c>
      <c r="P4" t="s">
        <v>513</v>
      </c>
      <c r="Q4" s="216"/>
      <c r="S4" s="216" t="s">
        <v>762</v>
      </c>
      <c r="T4" s="216" t="s">
        <v>763</v>
      </c>
      <c r="U4" s="216" t="s">
        <v>261</v>
      </c>
      <c r="V4" t="s">
        <v>352</v>
      </c>
      <c r="W4" s="216" t="s">
        <v>398</v>
      </c>
      <c r="X4" s="216" t="s">
        <v>261</v>
      </c>
      <c r="AA4" s="216" t="s">
        <v>67</v>
      </c>
      <c r="AB4" s="216" t="s">
        <v>762</v>
      </c>
      <c r="AC4">
        <v>2300</v>
      </c>
      <c r="AD4" s="216" t="s">
        <v>217</v>
      </c>
      <c r="AE4">
        <v>1</v>
      </c>
    </row>
    <row r="5" spans="1:32" x14ac:dyDescent="0.3">
      <c r="A5" s="216" t="s">
        <v>352</v>
      </c>
      <c r="B5" s="216" t="s">
        <v>57</v>
      </c>
      <c r="C5" s="216" t="s">
        <v>117</v>
      </c>
      <c r="D5" s="216" t="s">
        <v>310</v>
      </c>
      <c r="E5" s="216" t="s">
        <v>1178</v>
      </c>
      <c r="F5" s="15">
        <v>46286.528935185182</v>
      </c>
      <c r="G5" s="216" t="s">
        <v>404</v>
      </c>
      <c r="H5">
        <v>1</v>
      </c>
      <c r="I5" s="216" t="s">
        <v>1179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6"/>
      <c r="O5" t="s">
        <v>201</v>
      </c>
      <c r="P5" t="s">
        <v>514</v>
      </c>
      <c r="Q5" s="216"/>
      <c r="S5" s="216" t="s">
        <v>762</v>
      </c>
      <c r="T5" s="216" t="s">
        <v>763</v>
      </c>
      <c r="U5" s="216" t="s">
        <v>261</v>
      </c>
      <c r="V5" t="s">
        <v>7</v>
      </c>
      <c r="W5" s="216" t="s">
        <v>7</v>
      </c>
      <c r="X5" s="216" t="s">
        <v>7</v>
      </c>
      <c r="AA5" s="216" t="s">
        <v>127</v>
      </c>
      <c r="AB5" s="216" t="s">
        <v>762</v>
      </c>
      <c r="AC5">
        <v>2300</v>
      </c>
      <c r="AD5" s="216" t="s">
        <v>233</v>
      </c>
      <c r="AE5">
        <v>1</v>
      </c>
      <c r="AF5">
        <v>1</v>
      </c>
    </row>
    <row r="6" spans="1:32" x14ac:dyDescent="0.3">
      <c r="A6" s="216" t="s">
        <v>352</v>
      </c>
      <c r="B6" s="216" t="s">
        <v>279</v>
      </c>
      <c r="C6" s="216" t="s">
        <v>192</v>
      </c>
      <c r="D6" s="216" t="s">
        <v>310</v>
      </c>
      <c r="E6" s="216" t="s">
        <v>1178</v>
      </c>
      <c r="F6" s="15">
        <v>46286.528935185182</v>
      </c>
      <c r="G6" s="216" t="s">
        <v>404</v>
      </c>
      <c r="H6">
        <v>578</v>
      </c>
      <c r="I6" s="216" t="s">
        <v>1179</v>
      </c>
      <c r="J6" s="15">
        <v>46286.659722222219</v>
      </c>
      <c r="K6" s="15">
        <v>46290.456944444442</v>
      </c>
      <c r="L6" s="15"/>
      <c r="M6">
        <v>578</v>
      </c>
      <c r="N6" s="216"/>
      <c r="O6" t="s">
        <v>201</v>
      </c>
      <c r="P6" t="s">
        <v>513</v>
      </c>
      <c r="Q6" s="216"/>
      <c r="S6" s="216" t="s">
        <v>762</v>
      </c>
      <c r="T6" s="216" t="s">
        <v>763</v>
      </c>
      <c r="U6" s="216" t="s">
        <v>261</v>
      </c>
      <c r="V6" t="s">
        <v>7</v>
      </c>
      <c r="W6" s="216" t="s">
        <v>7</v>
      </c>
      <c r="X6" s="216" t="s">
        <v>7</v>
      </c>
      <c r="Z6">
        <v>1</v>
      </c>
      <c r="AA6" s="216" t="s">
        <v>122</v>
      </c>
      <c r="AB6" s="216" t="s">
        <v>762</v>
      </c>
      <c r="AC6">
        <v>2300</v>
      </c>
      <c r="AD6" s="216" t="s">
        <v>232</v>
      </c>
      <c r="AE6">
        <v>578</v>
      </c>
      <c r="AF6">
        <v>57.8</v>
      </c>
    </row>
    <row r="7" spans="1:32" x14ac:dyDescent="0.3">
      <c r="A7" s="216" t="s">
        <v>352</v>
      </c>
      <c r="B7" s="216" t="s">
        <v>285</v>
      </c>
      <c r="C7" s="216" t="s">
        <v>95</v>
      </c>
      <c r="D7" s="216" t="s">
        <v>310</v>
      </c>
      <c r="E7" s="216" t="s">
        <v>1178</v>
      </c>
      <c r="F7" s="15">
        <v>46286.528935185182</v>
      </c>
      <c r="G7" s="216" t="s">
        <v>404</v>
      </c>
      <c r="H7">
        <v>1</v>
      </c>
      <c r="I7" s="216" t="s">
        <v>1179</v>
      </c>
      <c r="J7" s="15">
        <v>46286.659722222219</v>
      </c>
      <c r="K7" s="15">
        <v>46290.456944444442</v>
      </c>
      <c r="L7" s="15"/>
      <c r="M7">
        <v>1</v>
      </c>
      <c r="N7" s="216"/>
      <c r="O7" t="s">
        <v>201</v>
      </c>
      <c r="P7" t="s">
        <v>513</v>
      </c>
      <c r="Q7" s="216"/>
      <c r="S7" s="216" t="s">
        <v>762</v>
      </c>
      <c r="T7" s="216" t="s">
        <v>763</v>
      </c>
      <c r="U7" s="216" t="s">
        <v>261</v>
      </c>
      <c r="V7" t="s">
        <v>7</v>
      </c>
      <c r="W7" s="216" t="s">
        <v>7</v>
      </c>
      <c r="X7" s="216" t="s">
        <v>7</v>
      </c>
      <c r="AA7" s="216" t="s">
        <v>96</v>
      </c>
      <c r="AB7" s="216" t="s">
        <v>762</v>
      </c>
      <c r="AC7">
        <v>2300</v>
      </c>
      <c r="AD7" s="216" t="s">
        <v>220</v>
      </c>
      <c r="AE7">
        <v>1</v>
      </c>
      <c r="AF7">
        <v>1</v>
      </c>
    </row>
    <row r="8" spans="1:32" x14ac:dyDescent="0.3">
      <c r="A8" s="216" t="s">
        <v>352</v>
      </c>
      <c r="B8" s="216" t="s">
        <v>285</v>
      </c>
      <c r="C8" s="216" t="s">
        <v>95</v>
      </c>
      <c r="D8" s="216" t="s">
        <v>310</v>
      </c>
      <c r="E8" s="216" t="s">
        <v>1180</v>
      </c>
      <c r="F8" s="15">
        <v>46262.495011574072</v>
      </c>
      <c r="G8" s="216" t="s">
        <v>404</v>
      </c>
      <c r="H8">
        <v>1</v>
      </c>
      <c r="I8" s="216" t="s">
        <v>1182</v>
      </c>
      <c r="J8" s="15">
        <v>46262.686562499999</v>
      </c>
      <c r="K8" s="15">
        <v>46267.352777777778</v>
      </c>
      <c r="L8" s="15"/>
      <c r="M8">
        <v>1</v>
      </c>
      <c r="N8" s="216"/>
      <c r="O8" t="s">
        <v>201</v>
      </c>
      <c r="P8" t="s">
        <v>513</v>
      </c>
      <c r="Q8" s="216"/>
      <c r="S8" s="216" t="s">
        <v>762</v>
      </c>
      <c r="T8" s="216" t="s">
        <v>763</v>
      </c>
      <c r="U8" s="216" t="s">
        <v>261</v>
      </c>
      <c r="V8" t="s">
        <v>7</v>
      </c>
      <c r="W8" s="216" t="s">
        <v>7</v>
      </c>
      <c r="X8" s="216" t="s">
        <v>7</v>
      </c>
      <c r="AA8" s="216" t="s">
        <v>96</v>
      </c>
      <c r="AB8" s="216" t="s">
        <v>762</v>
      </c>
      <c r="AC8">
        <v>2300</v>
      </c>
      <c r="AD8" s="216" t="s">
        <v>220</v>
      </c>
      <c r="AE8">
        <v>1</v>
      </c>
      <c r="AF8">
        <v>1</v>
      </c>
    </row>
    <row r="9" spans="1:32" x14ac:dyDescent="0.3">
      <c r="A9" s="216" t="s">
        <v>352</v>
      </c>
      <c r="B9" s="216" t="s">
        <v>57</v>
      </c>
      <c r="C9" s="216" t="s">
        <v>117</v>
      </c>
      <c r="D9" s="216" t="s">
        <v>310</v>
      </c>
      <c r="E9" s="216" t="s">
        <v>1180</v>
      </c>
      <c r="F9" s="15">
        <v>46262.495011574072</v>
      </c>
      <c r="G9" s="216" t="s">
        <v>404</v>
      </c>
      <c r="H9">
        <v>1</v>
      </c>
      <c r="I9" s="216" t="s">
        <v>1182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6"/>
      <c r="O9" t="s">
        <v>201</v>
      </c>
      <c r="P9" t="s">
        <v>514</v>
      </c>
      <c r="Q9" s="216"/>
      <c r="S9" s="216" t="s">
        <v>762</v>
      </c>
      <c r="T9" s="216" t="s">
        <v>763</v>
      </c>
      <c r="U9" s="216" t="s">
        <v>261</v>
      </c>
      <c r="V9" t="s">
        <v>7</v>
      </c>
      <c r="W9" s="216" t="s">
        <v>7</v>
      </c>
      <c r="X9" s="216" t="s">
        <v>7</v>
      </c>
      <c r="AA9" s="216" t="s">
        <v>127</v>
      </c>
      <c r="AB9" s="216" t="s">
        <v>762</v>
      </c>
      <c r="AC9">
        <v>2300</v>
      </c>
      <c r="AD9" s="216" t="s">
        <v>233</v>
      </c>
      <c r="AE9">
        <v>1</v>
      </c>
      <c r="AF9">
        <v>1</v>
      </c>
    </row>
    <row r="10" spans="1:32" x14ac:dyDescent="0.3">
      <c r="A10" s="216" t="s">
        <v>352</v>
      </c>
      <c r="B10" s="216" t="s">
        <v>279</v>
      </c>
      <c r="C10" s="216" t="s">
        <v>192</v>
      </c>
      <c r="D10" s="216" t="s">
        <v>310</v>
      </c>
      <c r="E10" s="216" t="s">
        <v>1180</v>
      </c>
      <c r="F10" s="15">
        <v>46262.495011574072</v>
      </c>
      <c r="G10" s="216" t="s">
        <v>404</v>
      </c>
      <c r="H10">
        <v>153</v>
      </c>
      <c r="I10" s="216" t="s">
        <v>1182</v>
      </c>
      <c r="J10" s="15">
        <v>46262.686562499999</v>
      </c>
      <c r="K10" s="15">
        <v>46267.352777777778</v>
      </c>
      <c r="L10" s="15"/>
      <c r="M10">
        <v>153</v>
      </c>
      <c r="N10" s="216"/>
      <c r="O10" t="s">
        <v>201</v>
      </c>
      <c r="P10" t="s">
        <v>514</v>
      </c>
      <c r="Q10" s="216"/>
      <c r="S10" s="216" t="s">
        <v>762</v>
      </c>
      <c r="T10" s="216" t="s">
        <v>763</v>
      </c>
      <c r="U10" s="216" t="s">
        <v>261</v>
      </c>
      <c r="V10" t="s">
        <v>7</v>
      </c>
      <c r="W10" s="216" t="s">
        <v>7</v>
      </c>
      <c r="X10" s="216" t="s">
        <v>7</v>
      </c>
      <c r="Z10">
        <v>1</v>
      </c>
      <c r="AA10" s="216" t="s">
        <v>122</v>
      </c>
      <c r="AB10" s="216" t="s">
        <v>762</v>
      </c>
      <c r="AC10">
        <v>2300</v>
      </c>
      <c r="AD10" s="216" t="s">
        <v>232</v>
      </c>
      <c r="AE10">
        <v>153</v>
      </c>
      <c r="AF10">
        <v>15.3</v>
      </c>
    </row>
    <row r="11" spans="1:32" x14ac:dyDescent="0.3">
      <c r="A11" s="216" t="s">
        <v>352</v>
      </c>
      <c r="B11" s="216" t="s">
        <v>279</v>
      </c>
      <c r="C11" s="216" t="s">
        <v>192</v>
      </c>
      <c r="D11" s="216" t="s">
        <v>310</v>
      </c>
      <c r="E11" s="216" t="s">
        <v>1183</v>
      </c>
      <c r="F11" s="15">
        <v>46255.568541666667</v>
      </c>
      <c r="G11" s="216" t="s">
        <v>404</v>
      </c>
      <c r="H11" s="214">
        <v>398</v>
      </c>
      <c r="I11" s="216" t="s">
        <v>1184</v>
      </c>
      <c r="J11" s="15">
        <v>46258.384791666664</v>
      </c>
      <c r="K11" s="15">
        <v>46265.379166666666</v>
      </c>
      <c r="L11" s="15"/>
      <c r="M11" s="214">
        <v>398</v>
      </c>
      <c r="N11" s="216"/>
      <c r="O11" s="214" t="s">
        <v>201</v>
      </c>
      <c r="P11" s="214" t="s">
        <v>513</v>
      </c>
      <c r="Q11" s="216"/>
      <c r="R11" s="214"/>
      <c r="S11" s="216" t="s">
        <v>762</v>
      </c>
      <c r="T11" s="216" t="s">
        <v>763</v>
      </c>
      <c r="U11" s="216" t="s">
        <v>261</v>
      </c>
      <c r="V11" s="214" t="s">
        <v>7</v>
      </c>
      <c r="W11" s="216" t="s">
        <v>7</v>
      </c>
      <c r="X11" s="216" t="s">
        <v>7</v>
      </c>
      <c r="Y11" s="214"/>
      <c r="Z11" s="214">
        <v>1</v>
      </c>
      <c r="AA11" s="216" t="s">
        <v>122</v>
      </c>
      <c r="AB11" s="216" t="s">
        <v>762</v>
      </c>
      <c r="AC11" s="214">
        <v>2300</v>
      </c>
      <c r="AD11" s="216" t="s">
        <v>232</v>
      </c>
      <c r="AE11" s="214">
        <v>398</v>
      </c>
      <c r="AF11" s="214">
        <v>39.799999999999997</v>
      </c>
    </row>
    <row r="12" spans="1:32" x14ac:dyDescent="0.3">
      <c r="A12" s="216" t="s">
        <v>352</v>
      </c>
      <c r="B12" s="216" t="s">
        <v>285</v>
      </c>
      <c r="C12" s="216" t="s">
        <v>95</v>
      </c>
      <c r="D12" s="216" t="s">
        <v>310</v>
      </c>
      <c r="E12" s="216" t="s">
        <v>1183</v>
      </c>
      <c r="F12" s="15">
        <v>46255.568541666667</v>
      </c>
      <c r="G12" s="216" t="s">
        <v>404</v>
      </c>
      <c r="H12" s="214">
        <v>1</v>
      </c>
      <c r="I12" s="216" t="s">
        <v>1184</v>
      </c>
      <c r="J12" s="15">
        <v>46258.384791666664</v>
      </c>
      <c r="K12" s="15">
        <v>46265.379166666666</v>
      </c>
      <c r="L12" s="15"/>
      <c r="M12" s="214">
        <v>1</v>
      </c>
      <c r="N12" s="216"/>
      <c r="O12" s="214" t="s">
        <v>201</v>
      </c>
      <c r="P12" s="214" t="s">
        <v>513</v>
      </c>
      <c r="Q12" s="216"/>
      <c r="R12" s="214"/>
      <c r="S12" s="216" t="s">
        <v>762</v>
      </c>
      <c r="T12" s="216" t="s">
        <v>763</v>
      </c>
      <c r="U12" s="216" t="s">
        <v>261</v>
      </c>
      <c r="V12" s="214" t="s">
        <v>7</v>
      </c>
      <c r="W12" s="216" t="s">
        <v>7</v>
      </c>
      <c r="X12" s="216" t="s">
        <v>7</v>
      </c>
      <c r="Y12" s="214"/>
      <c r="Z12" s="214"/>
      <c r="AA12" s="216" t="s">
        <v>96</v>
      </c>
      <c r="AB12" s="216" t="s">
        <v>762</v>
      </c>
      <c r="AC12" s="214">
        <v>2300</v>
      </c>
      <c r="AD12" s="216" t="s">
        <v>220</v>
      </c>
      <c r="AE12" s="214">
        <v>1</v>
      </c>
      <c r="AF12" s="214">
        <v>1</v>
      </c>
    </row>
    <row r="13" spans="1:32" x14ac:dyDescent="0.3">
      <c r="A13" s="216" t="s">
        <v>352</v>
      </c>
      <c r="B13" s="216" t="s">
        <v>57</v>
      </c>
      <c r="C13" s="216" t="s">
        <v>117</v>
      </c>
      <c r="D13" s="216" t="s">
        <v>310</v>
      </c>
      <c r="E13" s="216" t="s">
        <v>1183</v>
      </c>
      <c r="F13" s="15">
        <v>46255.568541666667</v>
      </c>
      <c r="G13" s="216" t="s">
        <v>404</v>
      </c>
      <c r="H13" s="214">
        <v>1</v>
      </c>
      <c r="I13" s="216" t="s">
        <v>1184</v>
      </c>
      <c r="J13" s="15">
        <v>46258.384791666664</v>
      </c>
      <c r="K13" s="15">
        <v>46265.379166666666</v>
      </c>
      <c r="L13" s="15">
        <v>46265.379166666666</v>
      </c>
      <c r="M13" s="214">
        <v>1</v>
      </c>
      <c r="N13" s="216"/>
      <c r="O13" s="214" t="s">
        <v>201</v>
      </c>
      <c r="P13" s="214" t="s">
        <v>514</v>
      </c>
      <c r="Q13" s="216"/>
      <c r="R13" s="214"/>
      <c r="S13" s="216" t="s">
        <v>762</v>
      </c>
      <c r="T13" s="216" t="s">
        <v>763</v>
      </c>
      <c r="U13" s="216" t="s">
        <v>261</v>
      </c>
      <c r="V13" s="214" t="s">
        <v>7</v>
      </c>
      <c r="W13" s="216" t="s">
        <v>7</v>
      </c>
      <c r="X13" s="216" t="s">
        <v>7</v>
      </c>
      <c r="Y13" s="214"/>
      <c r="Z13" s="214"/>
      <c r="AA13" s="216" t="s">
        <v>127</v>
      </c>
      <c r="AB13" s="216" t="s">
        <v>762</v>
      </c>
      <c r="AC13" s="214">
        <v>2300</v>
      </c>
      <c r="AD13" s="216" t="s">
        <v>233</v>
      </c>
      <c r="AE13" s="214">
        <v>1</v>
      </c>
      <c r="AF13" s="214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352</v>
      </c>
      <c r="B2" t="s">
        <v>45</v>
      </c>
      <c r="C2" t="s">
        <v>68</v>
      </c>
      <c r="D2" s="15">
        <v>46282.336180555554</v>
      </c>
      <c r="E2" t="s">
        <v>764</v>
      </c>
      <c r="F2">
        <v>4</v>
      </c>
      <c r="G2" s="15">
        <v>46287.444444444445</v>
      </c>
      <c r="H2" t="s">
        <v>762</v>
      </c>
      <c r="I2" t="s">
        <v>763</v>
      </c>
      <c r="J2" t="s">
        <v>261</v>
      </c>
      <c r="K2" t="s">
        <v>352</v>
      </c>
      <c r="L2" t="s">
        <v>398</v>
      </c>
      <c r="M2" t="s">
        <v>261</v>
      </c>
      <c r="N2">
        <v>0</v>
      </c>
      <c r="O2" t="s">
        <v>67</v>
      </c>
      <c r="P2" t="s">
        <v>762</v>
      </c>
      <c r="Q2" t="s">
        <v>217</v>
      </c>
      <c r="R2">
        <v>1</v>
      </c>
    </row>
    <row r="3" spans="1:18" x14ac:dyDescent="0.3">
      <c r="A3" t="s">
        <v>352</v>
      </c>
      <c r="B3" t="s">
        <v>45</v>
      </c>
      <c r="C3" t="s">
        <v>68</v>
      </c>
      <c r="D3" s="15">
        <v>46281.658784722225</v>
      </c>
      <c r="E3" t="s">
        <v>764</v>
      </c>
      <c r="F3">
        <v>6</v>
      </c>
      <c r="G3" s="15">
        <v>46287.444444444445</v>
      </c>
      <c r="H3" t="s">
        <v>762</v>
      </c>
      <c r="I3" t="s">
        <v>763</v>
      </c>
      <c r="J3" t="s">
        <v>261</v>
      </c>
      <c r="K3" t="s">
        <v>352</v>
      </c>
      <c r="L3" t="s">
        <v>398</v>
      </c>
      <c r="M3" t="s">
        <v>261</v>
      </c>
      <c r="O3" t="s">
        <v>67</v>
      </c>
      <c r="P3" t="s">
        <v>762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15"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62" t="s">
        <v>647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  <c r="Q2" s="52"/>
    </row>
    <row r="3" spans="1:26" ht="14.25" customHeight="1" thickTop="1" thickBot="1" x14ac:dyDescent="0.35">
      <c r="B3" s="265" t="s">
        <v>648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4"/>
      <c r="Q3" s="53"/>
      <c r="R3" s="52"/>
    </row>
    <row r="4" spans="1:26" ht="14.25" customHeight="1" thickTop="1" x14ac:dyDescent="0.3">
      <c r="B4" s="266" t="s">
        <v>715</v>
      </c>
      <c r="C4" s="267"/>
      <c r="D4" s="54" t="s">
        <v>649</v>
      </c>
      <c r="E4" s="54"/>
      <c r="F4" s="51"/>
      <c r="G4" s="51"/>
      <c r="H4" s="50"/>
      <c r="I4" s="51" t="s">
        <v>716</v>
      </c>
      <c r="J4" s="55" t="s">
        <v>688</v>
      </c>
      <c r="K4" s="54"/>
      <c r="L4" s="268" t="s">
        <v>650</v>
      </c>
      <c r="M4" s="56" t="s">
        <v>651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70" t="s">
        <v>717</v>
      </c>
      <c r="C5" s="269"/>
      <c r="D5" s="58">
        <v>4600686987</v>
      </c>
      <c r="E5" s="58"/>
      <c r="F5" s="51"/>
      <c r="G5" s="51"/>
      <c r="H5" s="50"/>
      <c r="I5" s="59" t="s">
        <v>652</v>
      </c>
      <c r="J5" s="58" t="s">
        <v>690</v>
      </c>
      <c r="K5" s="60"/>
      <c r="L5" s="269"/>
      <c r="M5" s="61" t="s">
        <v>653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70" t="s">
        <v>718</v>
      </c>
      <c r="C6" s="269"/>
      <c r="D6" s="271" t="s">
        <v>692</v>
      </c>
      <c r="E6" s="269"/>
      <c r="F6" s="269"/>
      <c r="G6" s="269"/>
      <c r="H6" s="269"/>
      <c r="I6" s="59" t="s">
        <v>654</v>
      </c>
      <c r="J6" s="58" t="s">
        <v>693</v>
      </c>
      <c r="K6" s="58"/>
      <c r="L6" s="273" t="s">
        <v>655</v>
      </c>
      <c r="M6" s="61" t="s">
        <v>651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74"/>
      <c r="C7" s="272"/>
      <c r="D7" s="272"/>
      <c r="E7" s="272"/>
      <c r="F7" s="272"/>
      <c r="G7" s="272"/>
      <c r="H7" s="272"/>
      <c r="I7" s="64" t="s">
        <v>656</v>
      </c>
      <c r="J7" s="175" t="s">
        <v>776</v>
      </c>
      <c r="K7" s="65"/>
      <c r="L7" s="272"/>
      <c r="M7" s="66" t="s">
        <v>653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0" t="s">
        <v>0</v>
      </c>
      <c r="E10" s="245"/>
      <c r="F10" s="245"/>
      <c r="G10" s="245"/>
      <c r="H10" s="241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6" t="s">
        <v>695</v>
      </c>
      <c r="F12" s="249"/>
      <c r="G12" s="249"/>
      <c r="H12" s="249"/>
      <c r="I12" s="85"/>
      <c r="J12" s="86"/>
      <c r="K12" s="87"/>
      <c r="L12" s="88"/>
      <c r="M12" s="89"/>
      <c r="N12" s="25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SUMIF(ARM_IRON_LT1_SP[Linha de serviço PPU], D12, ARM_IRON_LT1_SP[QUA])</f>
        <v>64672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38803.199999999997</v>
      </c>
      <c r="N13" s="25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ARM_IRON_LT1_SP[Linha de serviço PPU], D12, ARM_IRON_LT1_SP[QUAm-1])</f>
        <v>64495</v>
      </c>
      <c r="E14" s="100">
        <f>SUMIF(  ARM_IRON_LT1_SP[Linha de serviço PPU], D12, ARM_IRON_LT1_SP[QBm])</f>
        <v>0</v>
      </c>
      <c r="F14" s="100">
        <f>SUMIF(  ARM_IRON_LT1_SP[Linha de serviço PPU], D12, ARM_IRON_LT1_SP[QDm])</f>
        <v>0</v>
      </c>
      <c r="G14" s="101">
        <f>SUMIF(  ARM_IRON_LT1_SP[Linha de serviço PPU], D12, ARM_IRON_LT1_SP[QNm])</f>
        <v>177</v>
      </c>
      <c r="H14" s="102">
        <f>(D14-E14-F14)+G14</f>
        <v>64672</v>
      </c>
      <c r="I14" s="103"/>
      <c r="J14" s="104"/>
      <c r="K14" s="105"/>
      <c r="L14" s="106"/>
      <c r="M14" s="107"/>
      <c r="N14" s="259"/>
      <c r="Q14" s="52"/>
    </row>
    <row r="15" spans="1:26" ht="15" customHeight="1" x14ac:dyDescent="0.3">
      <c r="A15" s="49"/>
      <c r="B15" s="49"/>
      <c r="C15" s="83"/>
      <c r="D15" s="84" t="s">
        <v>212</v>
      </c>
      <c r="E15" s="256" t="s">
        <v>696</v>
      </c>
      <c r="F15" s="249"/>
      <c r="G15" s="249"/>
      <c r="H15" s="249"/>
      <c r="I15" s="108"/>
      <c r="J15" s="109"/>
      <c r="K15" s="87"/>
      <c r="L15" s="110"/>
      <c r="M15" s="111"/>
      <c r="N15" s="25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SUMIF(ARM_IRON_LT1_SP[Linha de serviço PPU], D15, ARM_IRON_LT1_SP[QUA])</f>
        <v>1870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6638.5</v>
      </c>
      <c r="N16" s="258"/>
      <c r="Q16" s="52"/>
    </row>
    <row r="17" spans="1:17" ht="14.25" customHeight="1" x14ac:dyDescent="0.3">
      <c r="A17" s="49"/>
      <c r="B17" s="49"/>
      <c r="C17" s="91"/>
      <c r="D17" s="99">
        <f>SUMIF(  ARM_IRON_LT1_SP[Linha de serviço PPU], D15, ARM_IRON_LT1_SP[QUAm-1])</f>
        <v>1870</v>
      </c>
      <c r="E17" s="100">
        <f>SUMIF(  ARM_IRON_LT1_SP[Linha de serviço PPU], D15, ARM_IRON_LT1_SP[QBm])</f>
        <v>0</v>
      </c>
      <c r="F17" s="100">
        <f>SUMIF(  ARM_IRON_LT1_SP[Linha de serviço PPU], D15, ARM_IRON_LT1_SP[QDm])</f>
        <v>0</v>
      </c>
      <c r="G17" s="101">
        <f>SUMIF(  ARM_IRON_LT1_SP[Linha de serviço PPU], D15, ARM_IRON_LT1_SP[QNm])</f>
        <v>0</v>
      </c>
      <c r="H17" s="102">
        <f>(D17-E17-F17)+G17</f>
        <v>1870</v>
      </c>
      <c r="I17" s="103"/>
      <c r="J17" s="104"/>
      <c r="K17" s="105"/>
      <c r="L17" s="106"/>
      <c r="M17" s="107"/>
      <c r="N17" s="259"/>
      <c r="Q17" s="52"/>
    </row>
    <row r="18" spans="1:17" ht="15" customHeight="1" x14ac:dyDescent="0.3">
      <c r="A18" s="49"/>
      <c r="B18" s="49"/>
      <c r="C18" s="83"/>
      <c r="D18" s="84" t="s">
        <v>213</v>
      </c>
      <c r="E18" s="256" t="s">
        <v>697</v>
      </c>
      <c r="F18" s="249"/>
      <c r="G18" s="249"/>
      <c r="H18" s="249"/>
      <c r="I18" s="108"/>
      <c r="J18" s="109"/>
      <c r="K18" s="87"/>
      <c r="M18" s="111"/>
      <c r="N18" s="25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SUMIF(ARM_IRON_LT1_SP[Linha de serviço PPU], D18, ARM_IRON_LT1_SP[QUA])</f>
        <v>4951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3663.74</v>
      </c>
      <c r="N19" s="258"/>
      <c r="Q19" s="52"/>
    </row>
    <row r="20" spans="1:17" ht="14.25" customHeight="1" x14ac:dyDescent="0.3">
      <c r="A20" s="49"/>
      <c r="B20" s="49"/>
      <c r="C20" s="91"/>
      <c r="D20" s="99">
        <f>SUMIF(  ARM_IRON_LT1_SP[Linha de serviço PPU], D18, ARM_IRON_LT1_SP[QUAm-1])</f>
        <v>4951</v>
      </c>
      <c r="E20" s="100">
        <f>SUMIF(  ARM_IRON_LT1_SP[Linha de serviço PPU], D18, ARM_IRON_LT1_SP[QBm])</f>
        <v>0</v>
      </c>
      <c r="F20" s="100">
        <f>SUMIF(  ARM_IRON_LT1_SP[Linha de serviço PPU], D18, ARM_IRON_LT1_SP[QDm])</f>
        <v>0</v>
      </c>
      <c r="G20" s="101">
        <f>SUMIF(  ARM_IRON_LT1_SP[Linha de serviço PPU], D18, ARM_IRON_LT1_SP[QNm])</f>
        <v>0</v>
      </c>
      <c r="H20" s="102">
        <f>(D20-E20-F20)+G20</f>
        <v>4951</v>
      </c>
      <c r="I20" s="103"/>
      <c r="J20" s="104"/>
      <c r="K20" s="105"/>
      <c r="L20" s="106"/>
      <c r="M20" s="107"/>
      <c r="N20" s="259"/>
      <c r="Q20" s="52"/>
    </row>
    <row r="21" spans="1:17" ht="15" customHeight="1" x14ac:dyDescent="0.3">
      <c r="A21" s="49"/>
      <c r="B21" s="49"/>
      <c r="C21" s="83"/>
      <c r="D21" s="84" t="s">
        <v>214</v>
      </c>
      <c r="E21" s="256" t="s">
        <v>698</v>
      </c>
      <c r="F21" s="249"/>
      <c r="G21" s="249"/>
      <c r="H21" s="249"/>
      <c r="I21" s="108"/>
      <c r="J21" s="109"/>
      <c r="K21" s="87"/>
      <c r="L21" s="110"/>
      <c r="M21" s="111"/>
      <c r="N21" s="25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SUMIF(ARM_IRON_LT1_SP[Linha de serviço PPU], D21, ARM_IRON_LT1_SP[QUA])</f>
        <v>0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58"/>
      <c r="Q22" s="52"/>
    </row>
    <row r="23" spans="1:17" ht="14.25" customHeight="1" x14ac:dyDescent="0.3">
      <c r="A23" s="49"/>
      <c r="B23" s="49"/>
      <c r="C23" s="91"/>
      <c r="D23" s="99">
        <f>SUMIF(  ARM_IRON_LT1_SP[Linha de serviço PPU], D21, ARM_IRON_LT1_SP[QUAm-1])</f>
        <v>0</v>
      </c>
      <c r="E23" s="100">
        <f>SUMIF(  ARM_IRON_LT1_SP[Linha de serviço PPU], D21, ARM_IRON_LT1_SP[QBm])</f>
        <v>0</v>
      </c>
      <c r="F23" s="100">
        <f>SUMIF(  ARM_IRON_LT1_SP[Linha de serviço PPU], D21, ARM_IRON_LT1_SP[QDm])</f>
        <v>0</v>
      </c>
      <c r="G23" s="101">
        <f>SUMIF(  ARM_IRON_LT1_SP[Linha de serviço PPU], D21, ARM_IRON_LT1_SP[QNm])</f>
        <v>0</v>
      </c>
      <c r="H23" s="102">
        <f>(D23-E23-F23)+G23</f>
        <v>0</v>
      </c>
      <c r="I23" s="103"/>
      <c r="J23" s="104"/>
      <c r="K23" s="105"/>
      <c r="L23" s="106"/>
      <c r="M23" s="107"/>
      <c r="N23" s="259"/>
      <c r="Q23" s="52"/>
    </row>
    <row r="24" spans="1:17" ht="15" customHeight="1" x14ac:dyDescent="0.3">
      <c r="A24" s="49"/>
      <c r="B24" s="49"/>
      <c r="C24" s="83"/>
      <c r="D24" s="84" t="s">
        <v>215</v>
      </c>
      <c r="E24" s="256" t="s">
        <v>699</v>
      </c>
      <c r="F24" s="249"/>
      <c r="G24" s="249"/>
      <c r="H24" s="249"/>
      <c r="I24" s="108"/>
      <c r="J24" s="109"/>
      <c r="K24" s="87"/>
      <c r="L24" s="110"/>
      <c r="M24" s="111"/>
      <c r="N24" s="25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SUMIF(ARM_IRON_LT1_SP[Linha de serviço PPU], D24, ARM_IRON_LT1_SP[QUA])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8"/>
      <c r="Q25" s="52"/>
    </row>
    <row r="26" spans="1:17" ht="14.25" customHeight="1" x14ac:dyDescent="0.3">
      <c r="A26" s="49"/>
      <c r="B26" s="49"/>
      <c r="C26" s="91"/>
      <c r="D26" s="99">
        <f>SUMIF(  ARM_IRON_LT1_SP[Linha de serviço PPU], D24, ARM_IRON_LT1_SP[QUAm-1])</f>
        <v>0</v>
      </c>
      <c r="E26" s="100">
        <f>SUMIF(  ARM_IRON_LT1_SP[Linha de serviço PPU], D24, ARM_IRON_LT1_SP[QBm])</f>
        <v>0</v>
      </c>
      <c r="F26" s="100">
        <f>SUMIF(  ARM_IRON_LT1_SP[Linha de serviço PPU], D24, ARM_IRON_LT1_SP[QDm])</f>
        <v>0</v>
      </c>
      <c r="G26" s="101">
        <f>SUMIF(  ARM_IRON_LT1_SP[Linha de serviço PPU], D24, ARM_IRON_LT1_SP[QNm])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59"/>
      <c r="Q26" s="52"/>
    </row>
    <row r="27" spans="1:17" ht="15" customHeight="1" x14ac:dyDescent="0.3">
      <c r="A27" s="49"/>
      <c r="B27" s="49"/>
      <c r="C27" s="83"/>
      <c r="D27" s="84" t="s">
        <v>216</v>
      </c>
      <c r="E27" s="256" t="s">
        <v>700</v>
      </c>
      <c r="F27" s="249"/>
      <c r="G27" s="249"/>
      <c r="H27" s="249"/>
      <c r="I27" s="114"/>
      <c r="J27" s="115"/>
      <c r="K27" s="95"/>
      <c r="L27" s="96"/>
      <c r="M27" s="97"/>
      <c r="N27" s="25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SUMIF(ARM_IRON_LT1_SP[Linha de serviço PPU], D27, ARM_IRON_LT1_SP[QUA])</f>
        <v>0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58"/>
      <c r="Q28" s="52"/>
    </row>
    <row r="29" spans="1:17" ht="14.25" customHeight="1" x14ac:dyDescent="0.3">
      <c r="A29" s="49"/>
      <c r="B29" s="49"/>
      <c r="C29" s="91"/>
      <c r="D29" s="99">
        <f>SUMIF(  ARM_IRON_LT1_SP[Linha de serviço PPU], D27, ARM_IRON_LT1_SP[QUAm-1])</f>
        <v>0</v>
      </c>
      <c r="E29" s="100">
        <f>SUMIF(  ARM_IRON_LT1_SP[Linha de serviço PPU], D27, ARM_IRON_LT1_SP[QBm])</f>
        <v>0</v>
      </c>
      <c r="F29" s="100">
        <f>SUMIF(  ARM_IRON_LT1_SP[Linha de serviço PPU], D27, ARM_IRON_LT1_SP[QDm])</f>
        <v>0</v>
      </c>
      <c r="G29" s="101">
        <f>SUMIF(  ARM_IRON_LT1_SP[Linha de serviço PPU], D27, ARM_IRON_LT1_SP[QNm])</f>
        <v>0</v>
      </c>
      <c r="H29" s="102">
        <f>(D29-E29-F29)+G29</f>
        <v>0</v>
      </c>
      <c r="I29" s="103"/>
      <c r="J29" s="115"/>
      <c r="K29" s="105"/>
      <c r="L29" s="96"/>
      <c r="M29" s="107"/>
      <c r="N29" s="25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0" t="s">
        <v>701</v>
      </c>
      <c r="F30" s="260"/>
      <c r="G30" s="260"/>
      <c r="H30" s="261"/>
      <c r="I30" s="167" t="s">
        <v>90</v>
      </c>
      <c r="J30" s="171">
        <f>SUMIF( DADOS_IRON_LT1_SP[Linha de serviço PPU], D30, DADOS_IRON_LT1_SP[QExecAgrupado])</f>
        <v>6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755.34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9" t="s">
        <v>702</v>
      </c>
      <c r="F31" s="249"/>
      <c r="G31" s="249"/>
      <c r="H31" s="249"/>
      <c r="I31" s="168" t="s">
        <v>90</v>
      </c>
      <c r="J31" s="171">
        <f>SUMIF( DADOS_IRON_LT1_SP[Linha de serviço PPU], D31, DADOS_IRON_LT1_SP[QExecAgrupado])</f>
        <v>0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49" t="s">
        <v>704</v>
      </c>
      <c r="F32" s="249"/>
      <c r="G32" s="249"/>
      <c r="H32" s="249"/>
      <c r="I32" s="168" t="s">
        <v>662</v>
      </c>
      <c r="J32" s="171">
        <f>SUM(DADOS_IRON_LT1_SP[KM Adicional])</f>
        <v>320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160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0" t="s">
        <v>13</v>
      </c>
      <c r="F33" s="251"/>
      <c r="G33" s="251"/>
      <c r="H33" s="252"/>
      <c r="I33" s="168" t="s">
        <v>663</v>
      </c>
      <c r="J33" s="171">
        <f>SUMIF( DADOS_IRON_LT1_SP[Linha de serviço PPU], D33, DADOS_IRON_LT1_SP[QExecAgrupado])</f>
        <v>4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7.84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0" t="s">
        <v>15</v>
      </c>
      <c r="F34" s="251"/>
      <c r="G34" s="251"/>
      <c r="H34" s="252"/>
      <c r="I34" s="168" t="s">
        <v>663</v>
      </c>
      <c r="J34" s="171">
        <f>SUMIF( DADOS_IRON_LT1_SP[Linha de serviço PPU], D34, DADOS_IRON_LT1_SP[QExecAgrupado])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0" t="s">
        <v>705</v>
      </c>
      <c r="F35" s="251"/>
      <c r="G35" s="251"/>
      <c r="H35" s="252"/>
      <c r="I35" s="168" t="s">
        <v>108</v>
      </c>
      <c r="J35" s="171">
        <f>SUMIF( DADOS_IRON_LT1_SP[Linha de serviço PPU], D35, DADOS_IRON_LT1_SP[QExecAgrupado])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0" t="s">
        <v>706</v>
      </c>
      <c r="F36" s="251"/>
      <c r="G36" s="251"/>
      <c r="H36" s="252"/>
      <c r="I36" s="168" t="s">
        <v>67</v>
      </c>
      <c r="J36" s="171">
        <f>SUMIF( DADOS_IRON_LT1_SP[Linha de serviço PPU], D36, DADOS_IRON_LT1_SP[QExecAgrupado])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3" t="s">
        <v>664</v>
      </c>
      <c r="E37" s="254"/>
      <c r="F37" s="254"/>
      <c r="G37" s="254"/>
      <c r="H37" s="254"/>
      <c r="I37" s="123"/>
      <c r="J37" s="123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9" t="s">
        <v>707</v>
      </c>
      <c r="F38" s="249"/>
      <c r="G38" s="249"/>
      <c r="H38" s="249"/>
      <c r="I38" s="168" t="s">
        <v>708</v>
      </c>
      <c r="J38" s="171">
        <f>SUMIF( DADOS_IRON_LT1_SP[Linha de serviço PPU], D38, DADOS_IRON_LT1_SP[QExec])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5" t="s">
        <v>709</v>
      </c>
      <c r="F39" s="255"/>
      <c r="G39" s="255"/>
      <c r="H39" s="255"/>
      <c r="I39" s="168" t="s">
        <v>67</v>
      </c>
      <c r="J39" s="171">
        <f>SUMIF( DADOS_IRON_LT1_SP[Linha de serviço PPU], D39, DADOS_IRON_LT1_SP[QExec])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9" t="s">
        <v>710</v>
      </c>
      <c r="F40" s="249"/>
      <c r="G40" s="249"/>
      <c r="H40" s="249"/>
      <c r="I40" s="168" t="s">
        <v>122</v>
      </c>
      <c r="J40" s="171">
        <f>SUMIF( DADOS_IRON_LT1_SP[Linha de serviço PPU], D40, DADOS_IRON_LT1_SP[QExec])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9" t="s">
        <v>711</v>
      </c>
      <c r="F41" s="249"/>
      <c r="G41" s="249"/>
      <c r="H41" s="249"/>
      <c r="I41" s="168" t="s">
        <v>122</v>
      </c>
      <c r="J41" s="171">
        <f>SUMIF( DADOS_IRON_LT1_SP[Linha de serviço PPU], D41, DADOS_IRON_LT1_SP[QExec])</f>
        <v>0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9" t="s">
        <v>24</v>
      </c>
      <c r="F42" s="249"/>
      <c r="G42" s="249"/>
      <c r="H42" s="249"/>
      <c r="I42" s="168" t="s">
        <v>122</v>
      </c>
      <c r="J42" s="171">
        <f>SUMIF( DADOS_IRON_LT1_SP[Linha de serviço PPU], D42, DADOS_IRON_LT1_SP[QExec])</f>
        <v>903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90.300000000000011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9" t="s">
        <v>712</v>
      </c>
      <c r="F43" s="249"/>
      <c r="G43" s="249"/>
      <c r="H43" s="249"/>
      <c r="I43" s="168" t="s">
        <v>713</v>
      </c>
      <c r="J43" s="171">
        <f>SUMIF( DADOS_IRON_LT1_SP[Linha de serviço PPU], D43, DADOS_IRON_LT1_SP[QExec])</f>
        <v>3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9" t="s">
        <v>28</v>
      </c>
      <c r="F44" s="249"/>
      <c r="G44" s="249"/>
      <c r="H44" s="249"/>
      <c r="I44" s="168" t="s">
        <v>92</v>
      </c>
      <c r="J44" s="171">
        <f>SUMIF( DADOS_IRON_LT1_SP[Linha de serviço PPU], D44, DADOS_IRON_LT1_SP[QExec])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9" t="s">
        <v>30</v>
      </c>
      <c r="F45" s="249"/>
      <c r="G45" s="249"/>
      <c r="H45" s="249"/>
      <c r="I45" s="168" t="s">
        <v>92</v>
      </c>
      <c r="J45" s="171">
        <f>SUMIF( DADOS_IRON_LT1_SP[Linha de serviço PPU], D45, DADOS_IRON_LT1_SP[QExec])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9" t="s">
        <v>32</v>
      </c>
      <c r="F46" s="249"/>
      <c r="G46" s="249"/>
      <c r="H46" s="249"/>
      <c r="I46" s="168" t="s">
        <v>92</v>
      </c>
      <c r="J46" s="171">
        <f>SUMIF( DADOS_IRON_LT1_SP[Linha de serviço PPU], D46, DADOS_IRON_LT1_SP[QExec])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9" t="s">
        <v>34</v>
      </c>
      <c r="F47" s="249"/>
      <c r="G47" s="249"/>
      <c r="H47" s="249"/>
      <c r="I47" s="168" t="s">
        <v>92</v>
      </c>
      <c r="J47" s="171">
        <f>SUMIF( DADOS_IRON_LT1_SP[Linha de serviço PPU], D47, DADOS_IRON_LT1_SP[QExec])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42" t="s">
        <v>665</v>
      </c>
      <c r="D48" s="243"/>
      <c r="E48" s="243"/>
      <c r="F48" s="243"/>
      <c r="G48" s="243"/>
      <c r="H48" s="243"/>
      <c r="I48" s="241"/>
      <c r="J48" s="128"/>
      <c r="K48" s="128"/>
      <c r="L48" s="128"/>
      <c r="M48" s="129">
        <f>SUM(M12:M47)</f>
        <v>50119.609999999993</v>
      </c>
      <c r="N48" s="119"/>
      <c r="Q48" s="52"/>
    </row>
    <row r="49" spans="1:17" ht="14.25" customHeight="1" x14ac:dyDescent="0.3">
      <c r="A49" s="49"/>
      <c r="B49" s="49"/>
      <c r="C49" s="244" t="s">
        <v>666</v>
      </c>
      <c r="D49" s="245"/>
      <c r="E49" s="245"/>
      <c r="F49" s="245"/>
      <c r="G49" s="245"/>
      <c r="H49" s="245"/>
      <c r="I49" s="241"/>
      <c r="J49" s="246" t="s">
        <v>667</v>
      </c>
      <c r="K49" s="245"/>
      <c r="L49" s="245"/>
      <c r="M49" s="245"/>
      <c r="N49" s="241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6" t="s">
        <v>714</v>
      </c>
      <c r="K50" s="245"/>
      <c r="L50" s="245"/>
      <c r="M50" s="245"/>
      <c r="N50" s="241"/>
      <c r="Q50" s="52"/>
    </row>
    <row r="51" spans="1:17" ht="16.5" customHeight="1" x14ac:dyDescent="0.3">
      <c r="A51" s="49"/>
      <c r="B51" s="49"/>
      <c r="C51" s="247" t="s">
        <v>668</v>
      </c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1"/>
      <c r="Q51" s="52"/>
    </row>
    <row r="52" spans="1:17" ht="60" customHeight="1" x14ac:dyDescent="0.3">
      <c r="A52" s="49"/>
      <c r="B52" s="49"/>
      <c r="C52" s="248"/>
      <c r="D52" s="245"/>
      <c r="E52" s="245"/>
      <c r="F52" s="245"/>
      <c r="G52" s="245"/>
      <c r="H52" s="245"/>
      <c r="I52" s="245"/>
      <c r="J52" s="245"/>
      <c r="K52" s="245"/>
      <c r="L52" s="245"/>
      <c r="M52" s="245"/>
      <c r="N52" s="241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40" t="s">
        <v>674</v>
      </c>
      <c r="K54" s="241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515</v>
      </c>
      <c r="C1" t="s">
        <v>2</v>
      </c>
      <c r="D1" t="s">
        <v>516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638</v>
      </c>
      <c r="K1" t="s">
        <v>210</v>
      </c>
    </row>
    <row r="2" spans="1:11" x14ac:dyDescent="0.3">
      <c r="A2" t="s">
        <v>350</v>
      </c>
      <c r="B2" t="s">
        <v>436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350</v>
      </c>
      <c r="B3" t="s">
        <v>519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350</v>
      </c>
      <c r="B4" t="s">
        <v>430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350</v>
      </c>
      <c r="B5" t="s">
        <v>437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350</v>
      </c>
      <c r="B6" t="s">
        <v>438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350</v>
      </c>
      <c r="B7" t="s">
        <v>437</v>
      </c>
      <c r="C7" t="s">
        <v>520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350</v>
      </c>
      <c r="B8" t="s">
        <v>431</v>
      </c>
      <c r="C8" t="s">
        <v>774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350</v>
      </c>
      <c r="B9" t="s">
        <v>428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350</v>
      </c>
      <c r="B10" t="s">
        <v>433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350</v>
      </c>
      <c r="B11" t="s">
        <v>521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350</v>
      </c>
      <c r="B12" t="s">
        <v>434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350</v>
      </c>
      <c r="B13" t="s">
        <v>433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350</v>
      </c>
      <c r="B14" t="s">
        <v>521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6" t="s">
        <v>350</v>
      </c>
      <c r="B2" s="216" t="s">
        <v>45</v>
      </c>
      <c r="C2" s="216" t="s">
        <v>68</v>
      </c>
      <c r="D2" s="216" t="s">
        <v>310</v>
      </c>
      <c r="E2" s="216" t="s">
        <v>1185</v>
      </c>
      <c r="F2" s="15">
        <v>46287.478263888886</v>
      </c>
      <c r="G2" s="216" t="s">
        <v>405</v>
      </c>
      <c r="H2">
        <v>16</v>
      </c>
      <c r="I2" s="216" t="s">
        <v>1186</v>
      </c>
      <c r="J2" s="15">
        <v>46288.353472222225</v>
      </c>
      <c r="K2" s="15">
        <v>46289.458333333336</v>
      </c>
      <c r="L2" s="15"/>
      <c r="M2">
        <v>16</v>
      </c>
      <c r="N2" s="216"/>
      <c r="O2" t="s">
        <v>201</v>
      </c>
      <c r="P2" t="s">
        <v>514</v>
      </c>
      <c r="Q2" s="216"/>
      <c r="S2" s="216" t="s">
        <v>367</v>
      </c>
      <c r="T2" s="216" t="s">
        <v>378</v>
      </c>
      <c r="U2" s="216" t="s">
        <v>240</v>
      </c>
      <c r="V2" t="s">
        <v>350</v>
      </c>
      <c r="W2" s="216" t="s">
        <v>356</v>
      </c>
      <c r="X2" s="216" t="s">
        <v>240</v>
      </c>
      <c r="Y2">
        <v>48</v>
      </c>
      <c r="AA2" s="216" t="s">
        <v>67</v>
      </c>
      <c r="AB2" s="216" t="s">
        <v>367</v>
      </c>
      <c r="AD2" s="216" t="s">
        <v>217</v>
      </c>
      <c r="AE2">
        <v>1.6</v>
      </c>
      <c r="AF2">
        <v>1</v>
      </c>
    </row>
    <row r="3" spans="1:32" x14ac:dyDescent="0.3">
      <c r="A3" s="216" t="s">
        <v>350</v>
      </c>
      <c r="B3" s="216" t="s">
        <v>51</v>
      </c>
      <c r="C3" s="216" t="s">
        <v>258</v>
      </c>
      <c r="D3" s="216" t="s">
        <v>310</v>
      </c>
      <c r="E3" s="216" t="s">
        <v>1187</v>
      </c>
      <c r="F3" s="15">
        <v>46287.485196759262</v>
      </c>
      <c r="G3" s="216" t="s">
        <v>405</v>
      </c>
      <c r="H3">
        <v>25</v>
      </c>
      <c r="I3" s="216" t="s">
        <v>1188</v>
      </c>
      <c r="J3" s="15">
        <v>46287.60833333333</v>
      </c>
      <c r="K3" s="15">
        <v>46289.458333333336</v>
      </c>
      <c r="L3" s="15"/>
      <c r="M3">
        <v>25</v>
      </c>
      <c r="N3" s="216"/>
      <c r="O3" t="s">
        <v>201</v>
      </c>
      <c r="P3" t="s">
        <v>514</v>
      </c>
      <c r="Q3" s="216"/>
      <c r="S3" s="216" t="s">
        <v>367</v>
      </c>
      <c r="T3" s="216" t="s">
        <v>378</v>
      </c>
      <c r="U3" s="216" t="s">
        <v>240</v>
      </c>
      <c r="V3" t="s">
        <v>7</v>
      </c>
      <c r="W3" s="216" t="s">
        <v>7</v>
      </c>
      <c r="X3" s="216" t="s">
        <v>7</v>
      </c>
      <c r="AA3" s="216" t="s">
        <v>238</v>
      </c>
      <c r="AB3" s="216" t="s">
        <v>367</v>
      </c>
      <c r="AD3" s="216" t="s">
        <v>7</v>
      </c>
      <c r="AF3">
        <v>0</v>
      </c>
    </row>
    <row r="4" spans="1:32" x14ac:dyDescent="0.3">
      <c r="A4" s="216" t="s">
        <v>350</v>
      </c>
      <c r="B4" s="216" t="s">
        <v>51</v>
      </c>
      <c r="C4" s="216" t="s">
        <v>258</v>
      </c>
      <c r="D4" s="216" t="s">
        <v>310</v>
      </c>
      <c r="E4" s="216" t="s">
        <v>1189</v>
      </c>
      <c r="F4" s="15">
        <v>46287.483784722222</v>
      </c>
      <c r="G4" s="216" t="s">
        <v>405</v>
      </c>
      <c r="H4">
        <v>40</v>
      </c>
      <c r="I4" s="216" t="s">
        <v>1188</v>
      </c>
      <c r="J4" s="15">
        <v>46287.60833333333</v>
      </c>
      <c r="K4" s="15">
        <v>46289.458333333336</v>
      </c>
      <c r="L4" s="15"/>
      <c r="M4">
        <v>40</v>
      </c>
      <c r="N4" s="216"/>
      <c r="O4" t="s">
        <v>201</v>
      </c>
      <c r="P4" t="s">
        <v>514</v>
      </c>
      <c r="Q4" s="216"/>
      <c r="S4" s="216" t="s">
        <v>367</v>
      </c>
      <c r="T4" s="216" t="s">
        <v>378</v>
      </c>
      <c r="U4" s="216" t="s">
        <v>240</v>
      </c>
      <c r="V4" t="s">
        <v>7</v>
      </c>
      <c r="W4" s="216" t="s">
        <v>7</v>
      </c>
      <c r="X4" s="216" t="s">
        <v>7</v>
      </c>
      <c r="AA4" s="216" t="s">
        <v>238</v>
      </c>
      <c r="AB4" s="216" t="s">
        <v>367</v>
      </c>
      <c r="AD4" s="216" t="s">
        <v>7</v>
      </c>
    </row>
    <row r="5" spans="1:32" x14ac:dyDescent="0.3">
      <c r="A5" s="216" t="s">
        <v>350</v>
      </c>
      <c r="B5" s="216" t="s">
        <v>51</v>
      </c>
      <c r="C5" s="216" t="s">
        <v>258</v>
      </c>
      <c r="D5" s="216" t="s">
        <v>310</v>
      </c>
      <c r="E5" s="216" t="s">
        <v>1190</v>
      </c>
      <c r="F5" s="15">
        <v>46287.483194444445</v>
      </c>
      <c r="G5" s="216" t="s">
        <v>405</v>
      </c>
      <c r="H5">
        <v>40</v>
      </c>
      <c r="I5" s="216" t="s">
        <v>1188</v>
      </c>
      <c r="J5" s="15">
        <v>46287.60833333333</v>
      </c>
      <c r="K5" s="15">
        <v>46289.458333333336</v>
      </c>
      <c r="L5" s="15"/>
      <c r="M5">
        <v>40</v>
      </c>
      <c r="N5" s="216"/>
      <c r="O5" t="s">
        <v>201</v>
      </c>
      <c r="P5" t="s">
        <v>514</v>
      </c>
      <c r="Q5" s="216"/>
      <c r="S5" s="216" t="s">
        <v>367</v>
      </c>
      <c r="T5" s="216" t="s">
        <v>378</v>
      </c>
      <c r="U5" s="216" t="s">
        <v>240</v>
      </c>
      <c r="V5" t="s">
        <v>7</v>
      </c>
      <c r="W5" s="216" t="s">
        <v>7</v>
      </c>
      <c r="X5" s="216" t="s">
        <v>7</v>
      </c>
      <c r="AA5" s="216" t="s">
        <v>238</v>
      </c>
      <c r="AB5" s="216" t="s">
        <v>367</v>
      </c>
      <c r="AD5" s="216" t="s">
        <v>7</v>
      </c>
    </row>
    <row r="6" spans="1:32" x14ac:dyDescent="0.3">
      <c r="A6" s="216" t="s">
        <v>350</v>
      </c>
      <c r="B6" s="216" t="s">
        <v>45</v>
      </c>
      <c r="C6" s="216" t="s">
        <v>68</v>
      </c>
      <c r="D6" s="216" t="s">
        <v>310</v>
      </c>
      <c r="E6" s="216" t="s">
        <v>1191</v>
      </c>
      <c r="F6" s="15">
        <v>46273.341469907406</v>
      </c>
      <c r="G6" s="216" t="s">
        <v>405</v>
      </c>
      <c r="H6">
        <v>16</v>
      </c>
      <c r="I6" s="216" t="s">
        <v>1192</v>
      </c>
      <c r="J6" s="15">
        <v>46273.402777777781</v>
      </c>
      <c r="K6" s="15">
        <v>46275.465277777781</v>
      </c>
      <c r="L6" s="15"/>
      <c r="M6">
        <v>16</v>
      </c>
      <c r="N6" s="216"/>
      <c r="O6" t="s">
        <v>201</v>
      </c>
      <c r="P6" t="s">
        <v>513</v>
      </c>
      <c r="Q6" s="216"/>
      <c r="S6" s="216" t="s">
        <v>367</v>
      </c>
      <c r="T6" s="216" t="s">
        <v>378</v>
      </c>
      <c r="U6" s="216" t="s">
        <v>240</v>
      </c>
      <c r="V6" t="s">
        <v>350</v>
      </c>
      <c r="W6" s="216" t="s">
        <v>356</v>
      </c>
      <c r="X6" s="216" t="s">
        <v>240</v>
      </c>
      <c r="Y6">
        <v>48</v>
      </c>
      <c r="AA6" s="216" t="s">
        <v>67</v>
      </c>
      <c r="AB6" s="216" t="s">
        <v>367</v>
      </c>
      <c r="AD6" s="216" t="s">
        <v>217</v>
      </c>
      <c r="AE6">
        <v>1.6</v>
      </c>
      <c r="AF6">
        <v>1</v>
      </c>
    </row>
    <row r="7" spans="1:32" x14ac:dyDescent="0.3">
      <c r="A7" s="216" t="s">
        <v>350</v>
      </c>
      <c r="B7" s="216" t="s">
        <v>48</v>
      </c>
      <c r="C7" s="216" t="s">
        <v>68</v>
      </c>
      <c r="D7" s="216" t="s">
        <v>310</v>
      </c>
      <c r="E7" s="216" t="s">
        <v>1193</v>
      </c>
      <c r="F7" s="15">
        <v>46283.361296296294</v>
      </c>
      <c r="G7" s="216" t="s">
        <v>405</v>
      </c>
      <c r="H7">
        <v>1</v>
      </c>
      <c r="I7" s="216" t="s">
        <v>1194</v>
      </c>
      <c r="J7" s="15">
        <v>46286.416666666664</v>
      </c>
      <c r="K7" s="15">
        <v>46287.461805555555</v>
      </c>
      <c r="L7" s="15"/>
      <c r="M7">
        <v>1</v>
      </c>
      <c r="N7" s="216"/>
      <c r="O7" t="s">
        <v>201</v>
      </c>
      <c r="P7" t="s">
        <v>514</v>
      </c>
      <c r="Q7" s="216"/>
      <c r="S7" s="216" t="s">
        <v>367</v>
      </c>
      <c r="T7" s="216" t="s">
        <v>378</v>
      </c>
      <c r="U7" s="216" t="s">
        <v>240</v>
      </c>
      <c r="V7" t="s">
        <v>350</v>
      </c>
      <c r="W7" s="216" t="s">
        <v>356</v>
      </c>
      <c r="X7" s="216" t="s">
        <v>240</v>
      </c>
      <c r="Y7">
        <v>48</v>
      </c>
      <c r="AA7" s="216" t="s">
        <v>90</v>
      </c>
      <c r="AB7" s="216" t="s">
        <v>367</v>
      </c>
      <c r="AD7" s="216" t="s">
        <v>217</v>
      </c>
      <c r="AE7">
        <v>1</v>
      </c>
      <c r="AF7">
        <v>1</v>
      </c>
    </row>
    <row r="8" spans="1:32" x14ac:dyDescent="0.3">
      <c r="A8" s="216" t="s">
        <v>350</v>
      </c>
      <c r="B8" s="216" t="s">
        <v>48</v>
      </c>
      <c r="C8" s="216" t="s">
        <v>68</v>
      </c>
      <c r="D8" s="216" t="s">
        <v>310</v>
      </c>
      <c r="E8" s="216" t="s">
        <v>1195</v>
      </c>
      <c r="F8" s="15">
        <v>46279.471388888887</v>
      </c>
      <c r="G8" s="216" t="s">
        <v>405</v>
      </c>
      <c r="H8">
        <v>2</v>
      </c>
      <c r="I8" s="216" t="s">
        <v>1196</v>
      </c>
      <c r="J8" s="15">
        <v>46279.524305555555</v>
      </c>
      <c r="K8" s="15">
        <v>46281.472222222219</v>
      </c>
      <c r="L8" s="15"/>
      <c r="M8">
        <v>2</v>
      </c>
      <c r="N8" s="216"/>
      <c r="O8" t="s">
        <v>201</v>
      </c>
      <c r="P8" t="s">
        <v>514</v>
      </c>
      <c r="Q8" s="216"/>
      <c r="S8" s="216" t="s">
        <v>367</v>
      </c>
      <c r="T8" s="216" t="s">
        <v>378</v>
      </c>
      <c r="U8" s="216" t="s">
        <v>240</v>
      </c>
      <c r="V8" t="s">
        <v>350</v>
      </c>
      <c r="W8" s="216" t="s">
        <v>356</v>
      </c>
      <c r="X8" s="216" t="s">
        <v>240</v>
      </c>
      <c r="Y8">
        <v>48</v>
      </c>
      <c r="AA8" s="216" t="s">
        <v>90</v>
      </c>
      <c r="AB8" s="216" t="s">
        <v>367</v>
      </c>
      <c r="AD8" s="216" t="s">
        <v>217</v>
      </c>
      <c r="AE8">
        <v>1</v>
      </c>
      <c r="AF8">
        <v>1</v>
      </c>
    </row>
    <row r="9" spans="1:32" x14ac:dyDescent="0.3">
      <c r="A9" s="216" t="s">
        <v>350</v>
      </c>
      <c r="B9" s="216" t="s">
        <v>43</v>
      </c>
      <c r="C9" s="216" t="s">
        <v>105</v>
      </c>
      <c r="D9" s="216" t="s">
        <v>310</v>
      </c>
      <c r="E9" s="216" t="s">
        <v>1197</v>
      </c>
      <c r="F9" s="15">
        <v>46287.493831018517</v>
      </c>
      <c r="G9" s="216" t="s">
        <v>405</v>
      </c>
      <c r="H9">
        <v>1</v>
      </c>
      <c r="I9" s="216" t="s">
        <v>1198</v>
      </c>
      <c r="J9" s="15">
        <v>46287.611805555556</v>
      </c>
      <c r="K9" s="15">
        <v>46289.458333333336</v>
      </c>
      <c r="L9" s="15"/>
      <c r="M9">
        <v>1</v>
      </c>
      <c r="N9" s="216"/>
      <c r="O9" t="s">
        <v>201</v>
      </c>
      <c r="P9" t="s">
        <v>514</v>
      </c>
      <c r="Q9" s="216"/>
      <c r="S9" s="216" t="s">
        <v>367</v>
      </c>
      <c r="T9" s="216" t="s">
        <v>378</v>
      </c>
      <c r="U9" s="216" t="s">
        <v>240</v>
      </c>
      <c r="V9" t="s">
        <v>350</v>
      </c>
      <c r="W9" s="216" t="s">
        <v>356</v>
      </c>
      <c r="X9" s="216" t="s">
        <v>240</v>
      </c>
      <c r="Y9">
        <v>48</v>
      </c>
      <c r="AA9" s="216" t="s">
        <v>67</v>
      </c>
      <c r="AB9" s="216" t="s">
        <v>367</v>
      </c>
      <c r="AD9" s="216" t="s">
        <v>217</v>
      </c>
      <c r="AE9">
        <v>1</v>
      </c>
    </row>
    <row r="10" spans="1:32" x14ac:dyDescent="0.3">
      <c r="A10" s="216" t="s">
        <v>350</v>
      </c>
      <c r="B10" s="216" t="s">
        <v>43</v>
      </c>
      <c r="C10" s="216" t="s">
        <v>105</v>
      </c>
      <c r="D10" s="216" t="s">
        <v>310</v>
      </c>
      <c r="E10" s="216" t="s">
        <v>1199</v>
      </c>
      <c r="F10" s="15">
        <v>46283.36478009259</v>
      </c>
      <c r="G10" s="216" t="s">
        <v>405</v>
      </c>
      <c r="H10">
        <v>2</v>
      </c>
      <c r="I10" s="216" t="s">
        <v>1200</v>
      </c>
      <c r="J10" s="15">
        <v>46286.458333333336</v>
      </c>
      <c r="K10" s="15">
        <v>46287.461805555555</v>
      </c>
      <c r="L10" s="15"/>
      <c r="M10">
        <v>2</v>
      </c>
      <c r="N10" s="216"/>
      <c r="O10" t="s">
        <v>201</v>
      </c>
      <c r="P10" t="s">
        <v>514</v>
      </c>
      <c r="Q10" s="216"/>
      <c r="S10" s="216" t="s">
        <v>367</v>
      </c>
      <c r="T10" s="216" t="s">
        <v>378</v>
      </c>
      <c r="U10" s="216" t="s">
        <v>240</v>
      </c>
      <c r="V10" t="s">
        <v>350</v>
      </c>
      <c r="W10" s="216" t="s">
        <v>356</v>
      </c>
      <c r="X10" s="216" t="s">
        <v>240</v>
      </c>
      <c r="AA10" s="216" t="s">
        <v>67</v>
      </c>
      <c r="AB10" s="216" t="s">
        <v>367</v>
      </c>
      <c r="AD10" s="216" t="s">
        <v>217</v>
      </c>
      <c r="AE10">
        <v>1</v>
      </c>
    </row>
    <row r="11" spans="1:32" x14ac:dyDescent="0.3">
      <c r="A11" s="216" t="s">
        <v>350</v>
      </c>
      <c r="B11" s="216" t="s">
        <v>45</v>
      </c>
      <c r="C11" s="216" t="s">
        <v>68</v>
      </c>
      <c r="D11" s="216" t="s">
        <v>310</v>
      </c>
      <c r="E11" s="216" t="s">
        <v>1201</v>
      </c>
      <c r="F11" s="15">
        <v>46286.323912037034</v>
      </c>
      <c r="G11" s="216" t="s">
        <v>416</v>
      </c>
      <c r="H11">
        <v>30</v>
      </c>
      <c r="I11" s="216" t="s">
        <v>1202</v>
      </c>
      <c r="J11" s="15">
        <v>46286.373611111114</v>
      </c>
      <c r="K11" s="15">
        <v>46288.454861111109</v>
      </c>
      <c r="L11" s="15"/>
      <c r="M11">
        <v>30</v>
      </c>
      <c r="N11" s="216"/>
      <c r="O11" t="s">
        <v>201</v>
      </c>
      <c r="P11" t="s">
        <v>513</v>
      </c>
      <c r="Q11" s="216"/>
      <c r="S11" s="216" t="s">
        <v>366</v>
      </c>
      <c r="T11" s="216" t="s">
        <v>377</v>
      </c>
      <c r="U11" s="216" t="s">
        <v>240</v>
      </c>
      <c r="V11" t="s">
        <v>350</v>
      </c>
      <c r="W11" s="216" t="s">
        <v>356</v>
      </c>
      <c r="X11" s="216" t="s">
        <v>240</v>
      </c>
      <c r="Y11">
        <v>40</v>
      </c>
      <c r="AA11" s="216" t="s">
        <v>67</v>
      </c>
      <c r="AB11" s="216" t="s">
        <v>366</v>
      </c>
      <c r="AC11">
        <v>1100</v>
      </c>
      <c r="AD11" s="216" t="s">
        <v>217</v>
      </c>
      <c r="AE11">
        <v>3</v>
      </c>
      <c r="AF11">
        <v>1</v>
      </c>
    </row>
    <row r="12" spans="1:32" x14ac:dyDescent="0.3">
      <c r="A12" s="216" t="s">
        <v>350</v>
      </c>
      <c r="B12" s="216" t="s">
        <v>45</v>
      </c>
      <c r="C12" s="216" t="s">
        <v>68</v>
      </c>
      <c r="D12" s="216" t="s">
        <v>310</v>
      </c>
      <c r="E12" s="216" t="s">
        <v>1203</v>
      </c>
      <c r="F12" s="15">
        <v>46286.324270833335</v>
      </c>
      <c r="G12" s="216" t="s">
        <v>416</v>
      </c>
      <c r="H12">
        <v>50</v>
      </c>
      <c r="I12" s="216" t="s">
        <v>1204</v>
      </c>
      <c r="J12" s="15">
        <v>46286.378472222219</v>
      </c>
      <c r="K12" s="15">
        <v>46288.454861111109</v>
      </c>
      <c r="L12" s="15"/>
      <c r="M12">
        <v>50</v>
      </c>
      <c r="N12" s="216"/>
      <c r="O12" t="s">
        <v>201</v>
      </c>
      <c r="P12" t="s">
        <v>513</v>
      </c>
      <c r="Q12" s="216"/>
      <c r="S12" s="216" t="s">
        <v>366</v>
      </c>
      <c r="T12" s="216" t="s">
        <v>377</v>
      </c>
      <c r="U12" s="216" t="s">
        <v>240</v>
      </c>
      <c r="V12" t="s">
        <v>350</v>
      </c>
      <c r="W12" s="216" t="s">
        <v>356</v>
      </c>
      <c r="X12" s="216" t="s">
        <v>240</v>
      </c>
      <c r="AA12" s="216" t="s">
        <v>67</v>
      </c>
      <c r="AB12" s="216" t="s">
        <v>366</v>
      </c>
      <c r="AC12">
        <v>1100</v>
      </c>
      <c r="AD12" s="216" t="s">
        <v>217</v>
      </c>
      <c r="AE12">
        <v>5</v>
      </c>
    </row>
    <row r="13" spans="1:32" x14ac:dyDescent="0.3">
      <c r="A13" s="216" t="s">
        <v>350</v>
      </c>
      <c r="B13" s="216" t="s">
        <v>51</v>
      </c>
      <c r="C13" s="216" t="s">
        <v>258</v>
      </c>
      <c r="D13" s="216" t="s">
        <v>310</v>
      </c>
      <c r="E13" s="216" t="s">
        <v>1205</v>
      </c>
      <c r="F13" s="15">
        <v>46267.3200462963</v>
      </c>
      <c r="G13" s="216" t="s">
        <v>416</v>
      </c>
      <c r="H13">
        <v>300</v>
      </c>
      <c r="I13" s="216" t="s">
        <v>1206</v>
      </c>
      <c r="J13" s="15">
        <v>46267.451388888891</v>
      </c>
      <c r="K13" s="15">
        <v>46269.4375</v>
      </c>
      <c r="L13" s="15"/>
      <c r="M13">
        <v>300</v>
      </c>
      <c r="N13" s="216"/>
      <c r="O13" t="s">
        <v>201</v>
      </c>
      <c r="P13" t="s">
        <v>514</v>
      </c>
      <c r="Q13" s="216"/>
      <c r="S13" s="216" t="s">
        <v>366</v>
      </c>
      <c r="T13" s="216" t="s">
        <v>377</v>
      </c>
      <c r="U13" s="216" t="s">
        <v>240</v>
      </c>
      <c r="V13" t="s">
        <v>7</v>
      </c>
      <c r="W13" s="216" t="s">
        <v>7</v>
      </c>
      <c r="X13" s="216" t="s">
        <v>7</v>
      </c>
      <c r="AA13" s="216" t="s">
        <v>238</v>
      </c>
      <c r="AB13" s="216" t="s">
        <v>366</v>
      </c>
      <c r="AC13">
        <v>1100</v>
      </c>
      <c r="AD13" s="216" t="s">
        <v>7</v>
      </c>
      <c r="AF13">
        <v>0</v>
      </c>
    </row>
    <row r="14" spans="1:32" x14ac:dyDescent="0.3">
      <c r="A14" s="216" t="s">
        <v>350</v>
      </c>
      <c r="B14" s="216" t="s">
        <v>45</v>
      </c>
      <c r="C14" s="216" t="s">
        <v>68</v>
      </c>
      <c r="D14" s="216" t="s">
        <v>310</v>
      </c>
      <c r="E14" s="216" t="s">
        <v>1207</v>
      </c>
      <c r="F14" s="15">
        <v>46268.34103009259</v>
      </c>
      <c r="G14" s="216" t="s">
        <v>416</v>
      </c>
      <c r="H14">
        <v>35</v>
      </c>
      <c r="I14" s="216" t="s">
        <v>1208</v>
      </c>
      <c r="J14" s="15">
        <v>46268.507638888892</v>
      </c>
      <c r="K14" s="15">
        <v>46269.4375</v>
      </c>
      <c r="L14" s="15"/>
      <c r="M14">
        <v>34</v>
      </c>
      <c r="N14" s="216"/>
      <c r="Q14" s="216"/>
      <c r="S14" s="216" t="s">
        <v>366</v>
      </c>
      <c r="T14" s="216" t="s">
        <v>377</v>
      </c>
      <c r="U14" s="216" t="s">
        <v>240</v>
      </c>
      <c r="V14" t="s">
        <v>350</v>
      </c>
      <c r="W14" s="216" t="s">
        <v>356</v>
      </c>
      <c r="X14" s="216" t="s">
        <v>240</v>
      </c>
      <c r="Y14">
        <v>40</v>
      </c>
      <c r="AA14" s="216" t="s">
        <v>67</v>
      </c>
      <c r="AB14" s="216" t="s">
        <v>366</v>
      </c>
      <c r="AC14">
        <v>1100</v>
      </c>
      <c r="AD14" s="216" t="s">
        <v>217</v>
      </c>
      <c r="AE14">
        <v>3.4</v>
      </c>
      <c r="AF14">
        <v>1</v>
      </c>
    </row>
    <row r="15" spans="1:32" x14ac:dyDescent="0.3">
      <c r="A15" s="216" t="s">
        <v>350</v>
      </c>
      <c r="B15" s="216" t="s">
        <v>285</v>
      </c>
      <c r="C15" s="216" t="s">
        <v>95</v>
      </c>
      <c r="D15" s="216" t="s">
        <v>310</v>
      </c>
      <c r="E15" s="216" t="s">
        <v>1209</v>
      </c>
      <c r="F15" s="15">
        <v>46279.677986111114</v>
      </c>
      <c r="G15" s="216" t="s">
        <v>1210</v>
      </c>
      <c r="H15">
        <v>1</v>
      </c>
      <c r="I15" s="216" t="s">
        <v>1211</v>
      </c>
      <c r="J15" s="15">
        <v>46280.488888888889</v>
      </c>
      <c r="K15" s="15">
        <v>46288.674305555556</v>
      </c>
      <c r="L15" s="15"/>
      <c r="M15">
        <v>1</v>
      </c>
      <c r="N15" s="216"/>
      <c r="O15" t="s">
        <v>201</v>
      </c>
      <c r="P15" t="s">
        <v>513</v>
      </c>
      <c r="Q15" s="216"/>
      <c r="S15" s="216" t="s">
        <v>365</v>
      </c>
      <c r="T15" s="216" t="s">
        <v>376</v>
      </c>
      <c r="U15" s="216" t="s">
        <v>240</v>
      </c>
      <c r="V15" t="s">
        <v>7</v>
      </c>
      <c r="W15" s="216" t="s">
        <v>7</v>
      </c>
      <c r="X15" s="216" t="s">
        <v>7</v>
      </c>
      <c r="AA15" s="216" t="s">
        <v>96</v>
      </c>
      <c r="AB15" s="216" t="s">
        <v>365</v>
      </c>
      <c r="AC15">
        <v>2480</v>
      </c>
      <c r="AD15" s="216" t="s">
        <v>220</v>
      </c>
      <c r="AE15">
        <v>1</v>
      </c>
      <c r="AF15">
        <v>1</v>
      </c>
    </row>
    <row r="16" spans="1:32" x14ac:dyDescent="0.3">
      <c r="A16" s="216" t="s">
        <v>350</v>
      </c>
      <c r="B16" s="216" t="s">
        <v>285</v>
      </c>
      <c r="C16" s="216" t="s">
        <v>95</v>
      </c>
      <c r="D16" s="216" t="s">
        <v>310</v>
      </c>
      <c r="E16" s="216" t="s">
        <v>1209</v>
      </c>
      <c r="F16" s="15">
        <v>46279.677986111114</v>
      </c>
      <c r="G16" s="216" t="s">
        <v>1210</v>
      </c>
      <c r="H16">
        <v>1</v>
      </c>
      <c r="I16" s="216" t="s">
        <v>1211</v>
      </c>
      <c r="J16" s="15">
        <v>46280.488888888889</v>
      </c>
      <c r="K16" s="15">
        <v>46288.674305555556</v>
      </c>
      <c r="L16" s="15"/>
      <c r="M16">
        <v>1</v>
      </c>
      <c r="N16" s="216"/>
      <c r="O16" t="s">
        <v>511</v>
      </c>
      <c r="Q16" s="216"/>
      <c r="S16" s="216" t="s">
        <v>365</v>
      </c>
      <c r="T16" s="216" t="s">
        <v>376</v>
      </c>
      <c r="U16" s="216" t="s">
        <v>240</v>
      </c>
      <c r="V16" t="s">
        <v>7</v>
      </c>
      <c r="W16" s="216" t="s">
        <v>7</v>
      </c>
      <c r="X16" s="216" t="s">
        <v>7</v>
      </c>
      <c r="AA16" s="216" t="s">
        <v>96</v>
      </c>
      <c r="AB16" s="216" t="s">
        <v>365</v>
      </c>
      <c r="AC16">
        <v>2480</v>
      </c>
      <c r="AD16" s="216" t="s">
        <v>220</v>
      </c>
      <c r="AE16">
        <v>1</v>
      </c>
    </row>
    <row r="17" spans="1:32" x14ac:dyDescent="0.3">
      <c r="A17" s="216" t="s">
        <v>350</v>
      </c>
      <c r="B17" s="216" t="s">
        <v>57</v>
      </c>
      <c r="C17" s="216" t="s">
        <v>117</v>
      </c>
      <c r="D17" s="216" t="s">
        <v>310</v>
      </c>
      <c r="E17" s="216" t="s">
        <v>1209</v>
      </c>
      <c r="F17" s="15">
        <v>46279.677986111114</v>
      </c>
      <c r="G17" s="216" t="s">
        <v>1210</v>
      </c>
      <c r="H17">
        <v>1</v>
      </c>
      <c r="I17" s="216" t="s">
        <v>1211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16"/>
      <c r="O17" t="s">
        <v>201</v>
      </c>
      <c r="P17" t="s">
        <v>514</v>
      </c>
      <c r="Q17" s="216"/>
      <c r="S17" s="216" t="s">
        <v>365</v>
      </c>
      <c r="T17" s="216" t="s">
        <v>376</v>
      </c>
      <c r="U17" s="216" t="s">
        <v>240</v>
      </c>
      <c r="V17" t="s">
        <v>7</v>
      </c>
      <c r="W17" s="216" t="s">
        <v>7</v>
      </c>
      <c r="X17" s="216" t="s">
        <v>7</v>
      </c>
      <c r="AA17" s="216" t="s">
        <v>127</v>
      </c>
      <c r="AB17" s="216" t="s">
        <v>365</v>
      </c>
      <c r="AC17">
        <v>2480</v>
      </c>
      <c r="AD17" s="216" t="s">
        <v>233</v>
      </c>
      <c r="AE17">
        <v>1</v>
      </c>
      <c r="AF17">
        <v>1</v>
      </c>
    </row>
    <row r="18" spans="1:32" x14ac:dyDescent="0.3">
      <c r="A18" s="216" t="s">
        <v>350</v>
      </c>
      <c r="B18" s="216" t="s">
        <v>57</v>
      </c>
      <c r="C18" s="216" t="s">
        <v>117</v>
      </c>
      <c r="D18" s="216" t="s">
        <v>310</v>
      </c>
      <c r="E18" s="216" t="s">
        <v>1209</v>
      </c>
      <c r="F18" s="15">
        <v>46279.677986111114</v>
      </c>
      <c r="G18" s="216" t="s">
        <v>1210</v>
      </c>
      <c r="H18">
        <v>1</v>
      </c>
      <c r="I18" s="216" t="s">
        <v>1211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16"/>
      <c r="O18" t="s">
        <v>511</v>
      </c>
      <c r="Q18" s="216"/>
      <c r="S18" s="216" t="s">
        <v>365</v>
      </c>
      <c r="T18" s="216" t="s">
        <v>376</v>
      </c>
      <c r="U18" s="216" t="s">
        <v>240</v>
      </c>
      <c r="V18" t="s">
        <v>7</v>
      </c>
      <c r="W18" s="216" t="s">
        <v>7</v>
      </c>
      <c r="X18" s="216" t="s">
        <v>7</v>
      </c>
      <c r="AA18" s="216" t="s">
        <v>127</v>
      </c>
      <c r="AB18" s="216" t="s">
        <v>365</v>
      </c>
      <c r="AC18">
        <v>2480</v>
      </c>
      <c r="AD18" s="216" t="s">
        <v>233</v>
      </c>
      <c r="AE18">
        <v>1</v>
      </c>
    </row>
    <row r="19" spans="1:32" x14ac:dyDescent="0.3">
      <c r="A19" s="216" t="s">
        <v>350</v>
      </c>
      <c r="B19" s="216" t="s">
        <v>279</v>
      </c>
      <c r="C19" s="216" t="s">
        <v>192</v>
      </c>
      <c r="D19" s="216" t="s">
        <v>310</v>
      </c>
      <c r="E19" s="216" t="s">
        <v>1209</v>
      </c>
      <c r="F19" s="15">
        <v>46279.677986111114</v>
      </c>
      <c r="G19" s="216" t="s">
        <v>1210</v>
      </c>
      <c r="H19">
        <v>1</v>
      </c>
      <c r="I19" s="216" t="s">
        <v>1211</v>
      </c>
      <c r="J19" s="15">
        <v>46280.488888888889</v>
      </c>
      <c r="K19" s="15">
        <v>46288.674305555556</v>
      </c>
      <c r="L19" s="15"/>
      <c r="M19">
        <v>1</v>
      </c>
      <c r="N19" s="216"/>
      <c r="O19" t="s">
        <v>201</v>
      </c>
      <c r="P19" t="s">
        <v>513</v>
      </c>
      <c r="Q19" s="216"/>
      <c r="S19" s="216" t="s">
        <v>365</v>
      </c>
      <c r="T19" s="216" t="s">
        <v>376</v>
      </c>
      <c r="U19" s="216" t="s">
        <v>240</v>
      </c>
      <c r="V19" t="s">
        <v>7</v>
      </c>
      <c r="W19" s="216" t="s">
        <v>7</v>
      </c>
      <c r="X19" s="216" t="s">
        <v>7</v>
      </c>
      <c r="Z19">
        <v>1</v>
      </c>
      <c r="AA19" s="216" t="s">
        <v>122</v>
      </c>
      <c r="AB19" s="216" t="s">
        <v>365</v>
      </c>
      <c r="AC19">
        <v>2480</v>
      </c>
      <c r="AD19" s="216" t="s">
        <v>232</v>
      </c>
      <c r="AE19">
        <v>1</v>
      </c>
      <c r="AF19">
        <v>70.099999999999994</v>
      </c>
    </row>
    <row r="20" spans="1:32" x14ac:dyDescent="0.3">
      <c r="A20" s="216" t="s">
        <v>350</v>
      </c>
      <c r="B20" s="216" t="s">
        <v>279</v>
      </c>
      <c r="C20" s="216" t="s">
        <v>192</v>
      </c>
      <c r="D20" s="216" t="s">
        <v>310</v>
      </c>
      <c r="E20" s="216" t="s">
        <v>1209</v>
      </c>
      <c r="F20" s="15">
        <v>46279.677986111114</v>
      </c>
      <c r="G20" s="216" t="s">
        <v>1210</v>
      </c>
      <c r="H20">
        <v>700</v>
      </c>
      <c r="I20" s="216" t="s">
        <v>1211</v>
      </c>
      <c r="J20" s="15">
        <v>46280.488888888889</v>
      </c>
      <c r="K20" s="15">
        <v>46288.674305555556</v>
      </c>
      <c r="L20" s="15"/>
      <c r="M20">
        <v>700</v>
      </c>
      <c r="N20" s="216"/>
      <c r="O20" t="s">
        <v>511</v>
      </c>
      <c r="Q20" s="216"/>
      <c r="S20" s="216" t="s">
        <v>365</v>
      </c>
      <c r="T20" s="216" t="s">
        <v>376</v>
      </c>
      <c r="U20" s="216" t="s">
        <v>240</v>
      </c>
      <c r="V20" t="s">
        <v>7</v>
      </c>
      <c r="W20" s="216" t="s">
        <v>7</v>
      </c>
      <c r="X20" s="216" t="s">
        <v>7</v>
      </c>
      <c r="Z20">
        <v>1</v>
      </c>
      <c r="AA20" s="216" t="s">
        <v>122</v>
      </c>
      <c r="AB20" s="216" t="s">
        <v>365</v>
      </c>
      <c r="AC20">
        <v>2480</v>
      </c>
      <c r="AD20" s="216" t="s">
        <v>232</v>
      </c>
      <c r="AE20">
        <v>700</v>
      </c>
    </row>
    <row r="21" spans="1:32" x14ac:dyDescent="0.3">
      <c r="A21" s="216" t="s">
        <v>350</v>
      </c>
      <c r="B21" s="216" t="s">
        <v>57</v>
      </c>
      <c r="C21" s="216" t="s">
        <v>117</v>
      </c>
      <c r="D21" s="216" t="s">
        <v>310</v>
      </c>
      <c r="E21" s="216" t="s">
        <v>1212</v>
      </c>
      <c r="F21" s="15">
        <v>46254.604224537034</v>
      </c>
      <c r="G21" s="216" t="s">
        <v>406</v>
      </c>
      <c r="H21">
        <v>1</v>
      </c>
      <c r="I21" s="216" t="s">
        <v>1213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16"/>
      <c r="O21" t="s">
        <v>201</v>
      </c>
      <c r="P21" t="s">
        <v>514</v>
      </c>
      <c r="Q21" s="216"/>
      <c r="S21" s="216" t="s">
        <v>365</v>
      </c>
      <c r="T21" s="216" t="s">
        <v>376</v>
      </c>
      <c r="U21" s="216" t="s">
        <v>240</v>
      </c>
      <c r="V21" t="s">
        <v>7</v>
      </c>
      <c r="W21" s="216" t="s">
        <v>7</v>
      </c>
      <c r="X21" s="216" t="s">
        <v>7</v>
      </c>
      <c r="AA21" s="216" t="s">
        <v>127</v>
      </c>
      <c r="AB21" s="216" t="s">
        <v>365</v>
      </c>
      <c r="AC21">
        <v>2480</v>
      </c>
      <c r="AD21" s="216" t="s">
        <v>233</v>
      </c>
      <c r="AE21">
        <v>1</v>
      </c>
      <c r="AF21">
        <v>1</v>
      </c>
    </row>
    <row r="22" spans="1:32" x14ac:dyDescent="0.3">
      <c r="A22" s="216" t="s">
        <v>350</v>
      </c>
      <c r="B22" s="216" t="s">
        <v>279</v>
      </c>
      <c r="C22" s="216" t="s">
        <v>192</v>
      </c>
      <c r="D22" s="216" t="s">
        <v>310</v>
      </c>
      <c r="E22" s="216" t="s">
        <v>1212</v>
      </c>
      <c r="F22" s="15">
        <v>46254.604224537034</v>
      </c>
      <c r="G22" s="216" t="s">
        <v>406</v>
      </c>
      <c r="H22">
        <v>202</v>
      </c>
      <c r="I22" s="216" t="s">
        <v>1213</v>
      </c>
      <c r="J22" s="15">
        <v>46255.40347222222</v>
      </c>
      <c r="K22" s="15">
        <v>46261.468055555553</v>
      </c>
      <c r="L22" s="15"/>
      <c r="M22">
        <v>202</v>
      </c>
      <c r="N22" s="216"/>
      <c r="O22" t="s">
        <v>201</v>
      </c>
      <c r="P22" t="s">
        <v>513</v>
      </c>
      <c r="Q22" s="216"/>
      <c r="S22" s="216" t="s">
        <v>365</v>
      </c>
      <c r="T22" s="216" t="s">
        <v>376</v>
      </c>
      <c r="U22" s="216" t="s">
        <v>240</v>
      </c>
      <c r="V22" t="s">
        <v>7</v>
      </c>
      <c r="W22" s="216" t="s">
        <v>7</v>
      </c>
      <c r="X22" s="216" t="s">
        <v>7</v>
      </c>
      <c r="Z22">
        <v>1</v>
      </c>
      <c r="AA22" s="216" t="s">
        <v>122</v>
      </c>
      <c r="AB22" s="216" t="s">
        <v>365</v>
      </c>
      <c r="AC22">
        <v>2480</v>
      </c>
      <c r="AD22" s="216" t="s">
        <v>232</v>
      </c>
      <c r="AE22">
        <v>202</v>
      </c>
      <c r="AF22">
        <v>20.2</v>
      </c>
    </row>
    <row r="23" spans="1:32" x14ac:dyDescent="0.3">
      <c r="A23" s="216" t="s">
        <v>350</v>
      </c>
      <c r="B23" s="216" t="s">
        <v>285</v>
      </c>
      <c r="C23" s="216" t="s">
        <v>95</v>
      </c>
      <c r="D23" s="216" t="s">
        <v>310</v>
      </c>
      <c r="E23" s="216" t="s">
        <v>2263</v>
      </c>
      <c r="F23" s="15">
        <v>46254.596168981479</v>
      </c>
      <c r="G23" s="216" t="s">
        <v>406</v>
      </c>
      <c r="H23">
        <v>1</v>
      </c>
      <c r="I23" s="216" t="s">
        <v>2311</v>
      </c>
      <c r="J23" s="15">
        <v>46255.384722222225</v>
      </c>
      <c r="K23" s="15">
        <v>46261.505555555559</v>
      </c>
      <c r="L23" s="15"/>
      <c r="M23">
        <v>1</v>
      </c>
      <c r="N23" s="216"/>
      <c r="O23" t="s">
        <v>201</v>
      </c>
      <c r="P23" t="s">
        <v>513</v>
      </c>
      <c r="Q23" s="216"/>
      <c r="S23" s="216" t="s">
        <v>365</v>
      </c>
      <c r="T23" s="216" t="s">
        <v>376</v>
      </c>
      <c r="U23" s="216" t="s">
        <v>240</v>
      </c>
      <c r="V23" t="s">
        <v>7</v>
      </c>
      <c r="W23" s="216" t="s">
        <v>7</v>
      </c>
      <c r="X23" s="216" t="s">
        <v>7</v>
      </c>
      <c r="AA23" s="216" t="s">
        <v>96</v>
      </c>
      <c r="AB23" s="216" t="s">
        <v>365</v>
      </c>
      <c r="AC23">
        <v>2480</v>
      </c>
      <c r="AD23" s="216" t="s">
        <v>220</v>
      </c>
      <c r="AE23">
        <v>1</v>
      </c>
      <c r="AF23">
        <v>1</v>
      </c>
    </row>
    <row r="24" spans="1:32" x14ac:dyDescent="0.3">
      <c r="A24" s="216" t="s">
        <v>350</v>
      </c>
      <c r="B24" s="216" t="s">
        <v>285</v>
      </c>
      <c r="C24" s="216" t="s">
        <v>95</v>
      </c>
      <c r="D24" s="216" t="s">
        <v>310</v>
      </c>
      <c r="E24" s="216" t="s">
        <v>2263</v>
      </c>
      <c r="F24" s="15">
        <v>46254.596168981479</v>
      </c>
      <c r="G24" s="216" t="s">
        <v>406</v>
      </c>
      <c r="H24" s="214">
        <v>1</v>
      </c>
      <c r="I24" s="216" t="s">
        <v>2311</v>
      </c>
      <c r="J24" s="15">
        <v>46255.384722222225</v>
      </c>
      <c r="K24" s="15">
        <v>46261.505555555559</v>
      </c>
      <c r="L24" s="15"/>
      <c r="M24" s="214">
        <v>1</v>
      </c>
      <c r="N24" s="216"/>
      <c r="O24" s="214" t="s">
        <v>511</v>
      </c>
      <c r="P24" s="214"/>
      <c r="Q24" s="216"/>
      <c r="R24" s="214"/>
      <c r="S24" s="216" t="s">
        <v>365</v>
      </c>
      <c r="T24" s="216" t="s">
        <v>376</v>
      </c>
      <c r="U24" s="216" t="s">
        <v>240</v>
      </c>
      <c r="V24" s="214" t="s">
        <v>7</v>
      </c>
      <c r="W24" s="216" t="s">
        <v>7</v>
      </c>
      <c r="X24" s="216" t="s">
        <v>7</v>
      </c>
      <c r="Y24" s="214"/>
      <c r="Z24" s="214"/>
      <c r="AA24" s="216" t="s">
        <v>96</v>
      </c>
      <c r="AB24" s="216" t="s">
        <v>365</v>
      </c>
      <c r="AC24" s="214">
        <v>2480</v>
      </c>
      <c r="AD24" s="216" t="s">
        <v>220</v>
      </c>
      <c r="AE24" s="214">
        <v>1</v>
      </c>
      <c r="AF24" s="214"/>
    </row>
    <row r="25" spans="1:32" x14ac:dyDescent="0.3">
      <c r="A25" s="216" t="s">
        <v>350</v>
      </c>
      <c r="B25" s="216" t="s">
        <v>285</v>
      </c>
      <c r="C25" s="216" t="s">
        <v>95</v>
      </c>
      <c r="D25" s="216" t="s">
        <v>310</v>
      </c>
      <c r="E25" s="216" t="s">
        <v>962</v>
      </c>
      <c r="F25" s="15">
        <v>46254.372256944444</v>
      </c>
      <c r="G25" s="216" t="s">
        <v>406</v>
      </c>
      <c r="H25" s="214">
        <v>1</v>
      </c>
      <c r="I25" s="216" t="s">
        <v>2315</v>
      </c>
      <c r="J25" s="15">
        <v>46258.352777777778</v>
      </c>
      <c r="K25" s="15">
        <v>46261.490277777775</v>
      </c>
      <c r="L25" s="15"/>
      <c r="M25" s="214">
        <v>1</v>
      </c>
      <c r="N25" s="216"/>
      <c r="O25" s="214" t="s">
        <v>201</v>
      </c>
      <c r="P25" s="214" t="s">
        <v>513</v>
      </c>
      <c r="Q25" s="216"/>
      <c r="R25" s="214"/>
      <c r="S25" s="216" t="s">
        <v>365</v>
      </c>
      <c r="T25" s="216" t="s">
        <v>376</v>
      </c>
      <c r="U25" s="216" t="s">
        <v>240</v>
      </c>
      <c r="V25" s="214" t="s">
        <v>7</v>
      </c>
      <c r="W25" s="216" t="s">
        <v>7</v>
      </c>
      <c r="X25" s="216" t="s">
        <v>7</v>
      </c>
      <c r="Y25" s="214"/>
      <c r="Z25" s="214"/>
      <c r="AA25" s="216" t="s">
        <v>96</v>
      </c>
      <c r="AB25" s="216" t="s">
        <v>365</v>
      </c>
      <c r="AC25" s="214">
        <v>2480</v>
      </c>
      <c r="AD25" s="216" t="s">
        <v>220</v>
      </c>
      <c r="AE25" s="214">
        <v>1</v>
      </c>
      <c r="AF25" s="214"/>
    </row>
    <row r="26" spans="1:32" x14ac:dyDescent="0.3">
      <c r="A26" s="216" t="s">
        <v>350</v>
      </c>
      <c r="B26" s="216" t="s">
        <v>285</v>
      </c>
      <c r="C26" s="216" t="s">
        <v>95</v>
      </c>
      <c r="D26" s="216" t="s">
        <v>310</v>
      </c>
      <c r="E26" s="216" t="s">
        <v>962</v>
      </c>
      <c r="F26" s="15">
        <v>46254.372256944444</v>
      </c>
      <c r="G26" s="216" t="s">
        <v>406</v>
      </c>
      <c r="H26" s="214">
        <v>1</v>
      </c>
      <c r="I26" s="216" t="s">
        <v>2315</v>
      </c>
      <c r="J26" s="15">
        <v>46258.352777777778</v>
      </c>
      <c r="K26" s="15">
        <v>46261.490277777775</v>
      </c>
      <c r="L26" s="15"/>
      <c r="M26" s="214">
        <v>1</v>
      </c>
      <c r="N26" s="216"/>
      <c r="O26" s="214" t="s">
        <v>511</v>
      </c>
      <c r="P26" s="214"/>
      <c r="Q26" s="216"/>
      <c r="R26" s="214"/>
      <c r="S26" s="216" t="s">
        <v>365</v>
      </c>
      <c r="T26" s="216" t="s">
        <v>376</v>
      </c>
      <c r="U26" s="216" t="s">
        <v>240</v>
      </c>
      <c r="V26" s="214" t="s">
        <v>7</v>
      </c>
      <c r="W26" s="216" t="s">
        <v>7</v>
      </c>
      <c r="X26" s="216" t="s">
        <v>7</v>
      </c>
      <c r="Y26" s="214"/>
      <c r="Z26" s="214"/>
      <c r="AA26" s="216" t="s">
        <v>96</v>
      </c>
      <c r="AB26" s="216" t="s">
        <v>365</v>
      </c>
      <c r="AC26" s="214">
        <v>2480</v>
      </c>
      <c r="AD26" s="216" t="s">
        <v>220</v>
      </c>
      <c r="AE26" s="214">
        <v>1</v>
      </c>
      <c r="AF26" s="214"/>
    </row>
    <row r="27" spans="1:32" x14ac:dyDescent="0.3">
      <c r="A27" s="216" t="s">
        <v>350</v>
      </c>
      <c r="B27" s="216" t="s">
        <v>285</v>
      </c>
      <c r="C27" s="216" t="s">
        <v>95</v>
      </c>
      <c r="D27" s="216" t="s">
        <v>310</v>
      </c>
      <c r="E27" s="216" t="s">
        <v>962</v>
      </c>
      <c r="F27" s="15">
        <v>46254.372256944444</v>
      </c>
      <c r="G27" s="216" t="s">
        <v>406</v>
      </c>
      <c r="H27" s="214">
        <v>1</v>
      </c>
      <c r="I27" s="216" t="s">
        <v>2315</v>
      </c>
      <c r="J27" s="15">
        <v>46258.352777777778</v>
      </c>
      <c r="K27" s="15">
        <v>46261.490277777775</v>
      </c>
      <c r="L27" s="15"/>
      <c r="M27" s="214">
        <v>1</v>
      </c>
      <c r="N27" s="216"/>
      <c r="O27" s="214" t="s">
        <v>511</v>
      </c>
      <c r="P27" s="214"/>
      <c r="Q27" s="216"/>
      <c r="R27" s="214"/>
      <c r="S27" s="216" t="s">
        <v>365</v>
      </c>
      <c r="T27" s="216" t="s">
        <v>376</v>
      </c>
      <c r="U27" s="216" t="s">
        <v>240</v>
      </c>
      <c r="V27" s="214" t="s">
        <v>7</v>
      </c>
      <c r="W27" s="216" t="s">
        <v>7</v>
      </c>
      <c r="X27" s="216" t="s">
        <v>7</v>
      </c>
      <c r="Y27" s="214"/>
      <c r="Z27" s="214"/>
      <c r="AA27" s="216" t="s">
        <v>96</v>
      </c>
      <c r="AB27" s="216" t="s">
        <v>365</v>
      </c>
      <c r="AC27" s="214">
        <v>2480</v>
      </c>
      <c r="AD27" s="216" t="s">
        <v>220</v>
      </c>
      <c r="AE27" s="214">
        <v>1</v>
      </c>
      <c r="AF27" s="214"/>
    </row>
    <row r="28" spans="1:32" x14ac:dyDescent="0.3">
      <c r="A28" s="216" t="s">
        <v>350</v>
      </c>
      <c r="B28" s="216" t="s">
        <v>285</v>
      </c>
      <c r="C28" s="216" t="s">
        <v>95</v>
      </c>
      <c r="D28" s="216" t="s">
        <v>310</v>
      </c>
      <c r="E28" s="216" t="s">
        <v>2320</v>
      </c>
      <c r="F28" s="15">
        <v>46253.626759259256</v>
      </c>
      <c r="G28" s="216" t="s">
        <v>406</v>
      </c>
      <c r="H28" s="214">
        <v>1</v>
      </c>
      <c r="I28" s="216" t="s">
        <v>2321</v>
      </c>
      <c r="J28" s="15">
        <v>46259.40625</v>
      </c>
      <c r="K28" s="15">
        <v>46265.595138888886</v>
      </c>
      <c r="L28" s="15"/>
      <c r="M28" s="214">
        <v>1</v>
      </c>
      <c r="N28" s="216"/>
      <c r="O28" s="214" t="s">
        <v>201</v>
      </c>
      <c r="P28" s="214" t="s">
        <v>513</v>
      </c>
      <c r="Q28" s="216"/>
      <c r="R28" s="214"/>
      <c r="S28" s="216" t="s">
        <v>365</v>
      </c>
      <c r="T28" s="216" t="s">
        <v>376</v>
      </c>
      <c r="U28" s="216" t="s">
        <v>240</v>
      </c>
      <c r="V28" s="214" t="s">
        <v>7</v>
      </c>
      <c r="W28" s="216" t="s">
        <v>7</v>
      </c>
      <c r="X28" s="216" t="s">
        <v>7</v>
      </c>
      <c r="Y28" s="214"/>
      <c r="Z28" s="214"/>
      <c r="AA28" s="216" t="s">
        <v>96</v>
      </c>
      <c r="AB28" s="216" t="s">
        <v>365</v>
      </c>
      <c r="AC28" s="214">
        <v>2480</v>
      </c>
      <c r="AD28" s="216" t="s">
        <v>220</v>
      </c>
      <c r="AE28" s="214">
        <v>1</v>
      </c>
      <c r="AF28" s="214">
        <v>1</v>
      </c>
    </row>
    <row r="29" spans="1:32" x14ac:dyDescent="0.3">
      <c r="A29" s="216" t="s">
        <v>350</v>
      </c>
      <c r="B29" s="216" t="s">
        <v>285</v>
      </c>
      <c r="C29" s="216" t="s">
        <v>95</v>
      </c>
      <c r="D29" s="216" t="s">
        <v>310</v>
      </c>
      <c r="E29" s="216" t="s">
        <v>1212</v>
      </c>
      <c r="F29" s="15">
        <v>46254.604224537034</v>
      </c>
      <c r="G29" s="216" t="s">
        <v>406</v>
      </c>
      <c r="H29" s="214">
        <v>1</v>
      </c>
      <c r="I29" s="216" t="s">
        <v>1213</v>
      </c>
      <c r="J29" s="15">
        <v>46255.40347222222</v>
      </c>
      <c r="K29" s="15">
        <v>46261.468055555553</v>
      </c>
      <c r="L29" s="15"/>
      <c r="M29" s="214">
        <v>1</v>
      </c>
      <c r="N29" s="216"/>
      <c r="O29" s="214" t="s">
        <v>201</v>
      </c>
      <c r="P29" s="214" t="s">
        <v>513</v>
      </c>
      <c r="Q29" s="216"/>
      <c r="R29" s="214"/>
      <c r="S29" s="216" t="s">
        <v>365</v>
      </c>
      <c r="T29" s="216" t="s">
        <v>376</v>
      </c>
      <c r="U29" s="216" t="s">
        <v>240</v>
      </c>
      <c r="V29" s="214" t="s">
        <v>7</v>
      </c>
      <c r="W29" s="216" t="s">
        <v>7</v>
      </c>
      <c r="X29" s="216" t="s">
        <v>7</v>
      </c>
      <c r="Y29" s="214"/>
      <c r="Z29" s="214"/>
      <c r="AA29" s="216" t="s">
        <v>96</v>
      </c>
      <c r="AB29" s="216" t="s">
        <v>365</v>
      </c>
      <c r="AC29" s="214">
        <v>2480</v>
      </c>
      <c r="AD29" s="216" t="s">
        <v>220</v>
      </c>
      <c r="AE29" s="214">
        <v>1</v>
      </c>
      <c r="AF29" s="214"/>
    </row>
    <row r="30" spans="1:32" x14ac:dyDescent="0.3">
      <c r="A30" s="216" t="s">
        <v>350</v>
      </c>
      <c r="B30" s="216" t="s">
        <v>285</v>
      </c>
      <c r="C30" s="216" t="s">
        <v>95</v>
      </c>
      <c r="D30" s="216" t="s">
        <v>310</v>
      </c>
      <c r="E30" s="216" t="s">
        <v>2325</v>
      </c>
      <c r="F30" s="15">
        <v>46255.36005787037</v>
      </c>
      <c r="G30" s="216" t="s">
        <v>406</v>
      </c>
      <c r="H30" s="214">
        <v>1</v>
      </c>
      <c r="I30" s="216" t="s">
        <v>2326</v>
      </c>
      <c r="J30" s="15">
        <v>46255.531944444447</v>
      </c>
      <c r="K30" s="15">
        <v>46261.515277777777</v>
      </c>
      <c r="L30" s="15"/>
      <c r="M30" s="214">
        <v>1</v>
      </c>
      <c r="N30" s="216"/>
      <c r="O30" s="214" t="s">
        <v>201</v>
      </c>
      <c r="P30" s="214" t="s">
        <v>513</v>
      </c>
      <c r="Q30" s="216"/>
      <c r="R30" s="214"/>
      <c r="S30" s="216" t="s">
        <v>365</v>
      </c>
      <c r="T30" s="216" t="s">
        <v>376</v>
      </c>
      <c r="U30" s="216" t="s">
        <v>240</v>
      </c>
      <c r="V30" s="214" t="s">
        <v>7</v>
      </c>
      <c r="W30" s="216" t="s">
        <v>7</v>
      </c>
      <c r="X30" s="216" t="s">
        <v>7</v>
      </c>
      <c r="Y30" s="214"/>
      <c r="Z30" s="214"/>
      <c r="AA30" s="216" t="s">
        <v>96</v>
      </c>
      <c r="AB30" s="216" t="s">
        <v>365</v>
      </c>
      <c r="AC30" s="214">
        <v>2480</v>
      </c>
      <c r="AD30" s="216" t="s">
        <v>220</v>
      </c>
      <c r="AE30" s="214">
        <v>1</v>
      </c>
      <c r="AF30" s="214"/>
    </row>
    <row r="31" spans="1:32" x14ac:dyDescent="0.3">
      <c r="A31" s="216" t="s">
        <v>350</v>
      </c>
      <c r="B31" s="216" t="s">
        <v>285</v>
      </c>
      <c r="C31" s="216" t="s">
        <v>95</v>
      </c>
      <c r="D31" s="216" t="s">
        <v>310</v>
      </c>
      <c r="E31" s="216" t="s">
        <v>1218</v>
      </c>
      <c r="F31" s="15">
        <v>46280.576516203706</v>
      </c>
      <c r="G31" s="216" t="s">
        <v>1219</v>
      </c>
      <c r="H31" s="214">
        <v>1</v>
      </c>
      <c r="I31" s="216" t="s">
        <v>1220</v>
      </c>
      <c r="J31" s="15">
        <v>46281.364583333336</v>
      </c>
      <c r="K31" s="15">
        <v>46286.335416666669</v>
      </c>
      <c r="L31" s="15"/>
      <c r="M31" s="214">
        <v>1</v>
      </c>
      <c r="N31" s="216"/>
      <c r="O31" s="214" t="s">
        <v>201</v>
      </c>
      <c r="P31" s="214" t="s">
        <v>513</v>
      </c>
      <c r="Q31" s="216"/>
      <c r="R31" s="214"/>
      <c r="S31" s="216" t="s">
        <v>1221</v>
      </c>
      <c r="T31" s="216" t="s">
        <v>1222</v>
      </c>
      <c r="U31" s="216" t="s">
        <v>268</v>
      </c>
      <c r="V31" s="214" t="s">
        <v>7</v>
      </c>
      <c r="W31" s="216" t="s">
        <v>7</v>
      </c>
      <c r="X31" s="216" t="s">
        <v>7</v>
      </c>
      <c r="Y31" s="214"/>
      <c r="Z31" s="214"/>
      <c r="AA31" s="216" t="s">
        <v>96</v>
      </c>
      <c r="AB31" s="216" t="s">
        <v>1221</v>
      </c>
      <c r="AC31" s="214"/>
      <c r="AD31" s="216" t="s">
        <v>220</v>
      </c>
      <c r="AE31" s="214">
        <v>1</v>
      </c>
      <c r="AF31" s="214">
        <v>1</v>
      </c>
    </row>
    <row r="32" spans="1:32" x14ac:dyDescent="0.3">
      <c r="A32" s="216" t="s">
        <v>350</v>
      </c>
      <c r="B32" s="216" t="s">
        <v>285</v>
      </c>
      <c r="C32" s="216" t="s">
        <v>95</v>
      </c>
      <c r="D32" s="216" t="s">
        <v>310</v>
      </c>
      <c r="E32" s="216" t="s">
        <v>1218</v>
      </c>
      <c r="F32" s="15">
        <v>46280.576516203706</v>
      </c>
      <c r="G32" s="216" t="s">
        <v>1219</v>
      </c>
      <c r="H32" s="214">
        <v>1</v>
      </c>
      <c r="I32" s="216" t="s">
        <v>1220</v>
      </c>
      <c r="J32" s="15">
        <v>46281.364583333336</v>
      </c>
      <c r="K32" s="15">
        <v>46286.335416666669</v>
      </c>
      <c r="L32" s="15"/>
      <c r="M32" s="214">
        <v>1</v>
      </c>
      <c r="N32" s="216"/>
      <c r="O32" s="214" t="s">
        <v>511</v>
      </c>
      <c r="P32" s="214"/>
      <c r="Q32" s="216"/>
      <c r="R32" s="214"/>
      <c r="S32" s="216" t="s">
        <v>1221</v>
      </c>
      <c r="T32" s="216" t="s">
        <v>1222</v>
      </c>
      <c r="U32" s="216" t="s">
        <v>268</v>
      </c>
      <c r="V32" s="214" t="s">
        <v>7</v>
      </c>
      <c r="W32" s="216" t="s">
        <v>7</v>
      </c>
      <c r="X32" s="216" t="s">
        <v>7</v>
      </c>
      <c r="Y32" s="214"/>
      <c r="Z32" s="214"/>
      <c r="AA32" s="216" t="s">
        <v>96</v>
      </c>
      <c r="AB32" s="216" t="s">
        <v>1221</v>
      </c>
      <c r="AC32" s="214"/>
      <c r="AD32" s="216" t="s">
        <v>220</v>
      </c>
      <c r="AE32" s="214">
        <v>1</v>
      </c>
      <c r="AF32" s="214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350</v>
      </c>
      <c r="B2" t="s">
        <v>45</v>
      </c>
      <c r="C2" t="s">
        <v>68</v>
      </c>
      <c r="D2" s="15">
        <v>46287.478263888886</v>
      </c>
      <c r="E2" t="s">
        <v>405</v>
      </c>
      <c r="F2">
        <v>16</v>
      </c>
      <c r="G2" s="15">
        <v>46289.458333333336</v>
      </c>
      <c r="H2" t="s">
        <v>367</v>
      </c>
      <c r="I2" t="s">
        <v>378</v>
      </c>
      <c r="J2" t="s">
        <v>240</v>
      </c>
      <c r="K2" t="s">
        <v>350</v>
      </c>
      <c r="L2" t="s">
        <v>356</v>
      </c>
      <c r="M2" t="s">
        <v>240</v>
      </c>
      <c r="N2">
        <v>48</v>
      </c>
      <c r="O2" t="s">
        <v>67</v>
      </c>
      <c r="P2" t="s">
        <v>367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46273.341469907406</v>
      </c>
      <c r="E3" t="s">
        <v>405</v>
      </c>
      <c r="F3">
        <v>16</v>
      </c>
      <c r="G3" s="15">
        <v>46275.465277777781</v>
      </c>
      <c r="H3" t="s">
        <v>367</v>
      </c>
      <c r="I3" t="s">
        <v>378</v>
      </c>
      <c r="J3" t="s">
        <v>240</v>
      </c>
      <c r="K3" t="s">
        <v>350</v>
      </c>
      <c r="L3" t="s">
        <v>356</v>
      </c>
      <c r="M3" t="s">
        <v>240</v>
      </c>
      <c r="N3">
        <v>48</v>
      </c>
      <c r="O3" t="s">
        <v>67</v>
      </c>
      <c r="P3" t="s">
        <v>367</v>
      </c>
      <c r="Q3" t="s">
        <v>217</v>
      </c>
      <c r="R3">
        <v>1</v>
      </c>
    </row>
    <row r="4" spans="1:18" x14ac:dyDescent="0.3">
      <c r="A4" t="s">
        <v>350</v>
      </c>
      <c r="B4" t="s">
        <v>48</v>
      </c>
      <c r="C4" t="s">
        <v>68</v>
      </c>
      <c r="D4" s="15">
        <v>46283.361296296294</v>
      </c>
      <c r="E4" t="s">
        <v>405</v>
      </c>
      <c r="F4">
        <v>1</v>
      </c>
      <c r="G4" s="15">
        <v>46287.461805555555</v>
      </c>
      <c r="H4" t="s">
        <v>367</v>
      </c>
      <c r="I4" t="s">
        <v>378</v>
      </c>
      <c r="J4" t="s">
        <v>240</v>
      </c>
      <c r="K4" t="s">
        <v>350</v>
      </c>
      <c r="L4" t="s">
        <v>356</v>
      </c>
      <c r="M4" t="s">
        <v>240</v>
      </c>
      <c r="N4">
        <v>48</v>
      </c>
      <c r="O4" t="s">
        <v>90</v>
      </c>
      <c r="P4" t="s">
        <v>367</v>
      </c>
      <c r="Q4" t="s">
        <v>217</v>
      </c>
      <c r="R4">
        <v>1</v>
      </c>
    </row>
    <row r="5" spans="1:18" x14ac:dyDescent="0.3">
      <c r="A5" t="s">
        <v>350</v>
      </c>
      <c r="B5" t="s">
        <v>48</v>
      </c>
      <c r="C5" t="s">
        <v>68</v>
      </c>
      <c r="D5" s="15">
        <v>46279.471388888887</v>
      </c>
      <c r="E5" t="s">
        <v>405</v>
      </c>
      <c r="F5">
        <v>2</v>
      </c>
      <c r="G5" s="15">
        <v>46281.472222222219</v>
      </c>
      <c r="H5" t="s">
        <v>367</v>
      </c>
      <c r="I5" t="s">
        <v>378</v>
      </c>
      <c r="J5" t="s">
        <v>240</v>
      </c>
      <c r="K5" t="s">
        <v>350</v>
      </c>
      <c r="L5" t="s">
        <v>356</v>
      </c>
      <c r="M5" t="s">
        <v>240</v>
      </c>
      <c r="N5">
        <v>48</v>
      </c>
      <c r="O5" t="s">
        <v>90</v>
      </c>
      <c r="P5" t="s">
        <v>367</v>
      </c>
      <c r="Q5" t="s">
        <v>217</v>
      </c>
      <c r="R5">
        <v>1</v>
      </c>
    </row>
    <row r="6" spans="1:18" x14ac:dyDescent="0.3">
      <c r="A6" t="s">
        <v>350</v>
      </c>
      <c r="B6" t="s">
        <v>43</v>
      </c>
      <c r="C6" t="s">
        <v>105</v>
      </c>
      <c r="D6" s="15">
        <v>46287.493831018517</v>
      </c>
      <c r="E6" t="s">
        <v>405</v>
      </c>
      <c r="F6">
        <v>1</v>
      </c>
      <c r="G6" s="15">
        <v>46289.458333333336</v>
      </c>
      <c r="H6" t="s">
        <v>367</v>
      </c>
      <c r="I6" t="s">
        <v>378</v>
      </c>
      <c r="J6" t="s">
        <v>240</v>
      </c>
      <c r="K6" t="s">
        <v>350</v>
      </c>
      <c r="L6" t="s">
        <v>356</v>
      </c>
      <c r="M6" t="s">
        <v>240</v>
      </c>
      <c r="N6">
        <v>48</v>
      </c>
      <c r="O6" t="s">
        <v>67</v>
      </c>
      <c r="P6" t="s">
        <v>367</v>
      </c>
      <c r="Q6" t="s">
        <v>217</v>
      </c>
    </row>
    <row r="7" spans="1:18" x14ac:dyDescent="0.3">
      <c r="A7" t="s">
        <v>350</v>
      </c>
      <c r="B7" t="s">
        <v>43</v>
      </c>
      <c r="C7" t="s">
        <v>105</v>
      </c>
      <c r="D7" s="15">
        <v>46283.36478009259</v>
      </c>
      <c r="E7" t="s">
        <v>405</v>
      </c>
      <c r="F7">
        <v>2</v>
      </c>
      <c r="G7" s="15">
        <v>46287.461805555555</v>
      </c>
      <c r="H7" t="s">
        <v>367</v>
      </c>
      <c r="I7" t="s">
        <v>378</v>
      </c>
      <c r="J7" t="s">
        <v>240</v>
      </c>
      <c r="K7" t="s">
        <v>350</v>
      </c>
      <c r="L7" t="s">
        <v>356</v>
      </c>
      <c r="M7" t="s">
        <v>240</v>
      </c>
      <c r="O7" t="s">
        <v>67</v>
      </c>
      <c r="P7" t="s">
        <v>367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46286.323912037034</v>
      </c>
      <c r="E8" t="s">
        <v>416</v>
      </c>
      <c r="F8">
        <v>30</v>
      </c>
      <c r="G8" s="15">
        <v>46288.454861111109</v>
      </c>
      <c r="H8" t="s">
        <v>366</v>
      </c>
      <c r="I8" t="s">
        <v>377</v>
      </c>
      <c r="J8" t="s">
        <v>240</v>
      </c>
      <c r="K8" t="s">
        <v>350</v>
      </c>
      <c r="L8" t="s">
        <v>356</v>
      </c>
      <c r="M8" t="s">
        <v>240</v>
      </c>
      <c r="N8">
        <v>40</v>
      </c>
      <c r="O8" t="s">
        <v>67</v>
      </c>
      <c r="P8" t="s">
        <v>366</v>
      </c>
      <c r="Q8" t="s">
        <v>217</v>
      </c>
      <c r="R8">
        <v>1</v>
      </c>
    </row>
    <row r="9" spans="1:18" x14ac:dyDescent="0.3">
      <c r="A9" t="s">
        <v>350</v>
      </c>
      <c r="B9" t="s">
        <v>45</v>
      </c>
      <c r="C9" t="s">
        <v>68</v>
      </c>
      <c r="D9" s="15">
        <v>46286.324270833335</v>
      </c>
      <c r="E9" t="s">
        <v>416</v>
      </c>
      <c r="F9">
        <v>50</v>
      </c>
      <c r="G9" s="15">
        <v>46288.454861111109</v>
      </c>
      <c r="H9" t="s">
        <v>366</v>
      </c>
      <c r="I9" t="s">
        <v>377</v>
      </c>
      <c r="J9" t="s">
        <v>240</v>
      </c>
      <c r="K9" t="s">
        <v>350</v>
      </c>
      <c r="L9" t="s">
        <v>356</v>
      </c>
      <c r="M9" t="s">
        <v>240</v>
      </c>
      <c r="O9" t="s">
        <v>67</v>
      </c>
      <c r="P9" t="s">
        <v>366</v>
      </c>
      <c r="Q9" t="s">
        <v>217</v>
      </c>
    </row>
    <row r="10" spans="1:18" x14ac:dyDescent="0.3">
      <c r="A10" t="s">
        <v>350</v>
      </c>
      <c r="B10" t="s">
        <v>45</v>
      </c>
      <c r="C10" t="s">
        <v>68</v>
      </c>
      <c r="D10" s="15">
        <v>46268.34103009259</v>
      </c>
      <c r="E10" t="s">
        <v>416</v>
      </c>
      <c r="F10">
        <v>35</v>
      </c>
      <c r="G10" s="15">
        <v>46269.4375</v>
      </c>
      <c r="H10" t="s">
        <v>366</v>
      </c>
      <c r="I10" t="s">
        <v>377</v>
      </c>
      <c r="J10" t="s">
        <v>240</v>
      </c>
      <c r="K10" t="s">
        <v>350</v>
      </c>
      <c r="L10" t="s">
        <v>356</v>
      </c>
      <c r="M10" t="s">
        <v>240</v>
      </c>
      <c r="N10">
        <v>40</v>
      </c>
      <c r="O10" t="s">
        <v>67</v>
      </c>
      <c r="P10" t="s">
        <v>366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K29" sqref="K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62" t="s">
        <v>647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  <c r="Q2" s="52"/>
    </row>
    <row r="3" spans="1:26" ht="14.25" customHeight="1" thickTop="1" thickBot="1" x14ac:dyDescent="0.35">
      <c r="B3" s="265" t="s">
        <v>648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4"/>
      <c r="Q3" s="53"/>
      <c r="R3" s="52"/>
    </row>
    <row r="4" spans="1:26" ht="14.25" customHeight="1" thickTop="1" x14ac:dyDescent="0.3">
      <c r="B4" s="266" t="s">
        <v>715</v>
      </c>
      <c r="C4" s="267"/>
      <c r="D4" s="54" t="s">
        <v>649</v>
      </c>
      <c r="E4" s="54"/>
      <c r="F4" s="51"/>
      <c r="G4" s="51"/>
      <c r="H4" s="50"/>
      <c r="I4" s="51" t="s">
        <v>716</v>
      </c>
      <c r="J4" s="55" t="s">
        <v>688</v>
      </c>
      <c r="K4" s="54"/>
      <c r="L4" s="268" t="s">
        <v>650</v>
      </c>
      <c r="M4" s="56" t="s">
        <v>651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70" t="s">
        <v>717</v>
      </c>
      <c r="C5" s="269"/>
      <c r="D5" s="58">
        <v>4600686987</v>
      </c>
      <c r="E5" s="58"/>
      <c r="F5" s="51"/>
      <c r="G5" s="51"/>
      <c r="H5" s="50"/>
      <c r="I5" s="59" t="s">
        <v>652</v>
      </c>
      <c r="J5" s="58" t="s">
        <v>690</v>
      </c>
      <c r="K5" s="60"/>
      <c r="L5" s="269"/>
      <c r="M5" s="61" t="s">
        <v>653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70" t="s">
        <v>718</v>
      </c>
      <c r="C6" s="269"/>
      <c r="D6" s="271" t="s">
        <v>692</v>
      </c>
      <c r="E6" s="269"/>
      <c r="F6" s="269"/>
      <c r="G6" s="269"/>
      <c r="H6" s="269"/>
      <c r="I6" s="59" t="s">
        <v>654</v>
      </c>
      <c r="J6" s="58" t="s">
        <v>693</v>
      </c>
      <c r="K6" s="58"/>
      <c r="L6" s="273" t="s">
        <v>655</v>
      </c>
      <c r="M6" s="61" t="s">
        <v>651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74"/>
      <c r="C7" s="272"/>
      <c r="D7" s="272"/>
      <c r="E7" s="272"/>
      <c r="F7" s="272"/>
      <c r="G7" s="272"/>
      <c r="H7" s="272"/>
      <c r="I7" s="64" t="s">
        <v>656</v>
      </c>
      <c r="J7" s="175" t="s">
        <v>776</v>
      </c>
      <c r="K7" s="65"/>
      <c r="L7" s="272"/>
      <c r="M7" s="66" t="s">
        <v>653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0" t="s">
        <v>0</v>
      </c>
      <c r="E10" s="245"/>
      <c r="F10" s="245"/>
      <c r="G10" s="245"/>
      <c r="H10" s="241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6" t="s">
        <v>695</v>
      </c>
      <c r="F12" s="249"/>
      <c r="G12" s="249"/>
      <c r="H12" s="249"/>
      <c r="I12" s="85"/>
      <c r="J12" s="86"/>
      <c r="K12" s="87"/>
      <c r="L12" s="88"/>
      <c r="M12" s="89"/>
      <c r="N12" s="25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SUMIF(ARM_IRON_LT1_RJ[Linha de serviço PPU], D12, ARM_IRON_LT1_RJ[QUA])</f>
        <v>210989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126593.4</v>
      </c>
      <c r="N13" s="25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ARM_IRON_LT1_RJ[Linha de serviço PPU], D12, ARM_IRON_LT1_RJ[QUAm-1])</f>
        <v>184924</v>
      </c>
      <c r="E14" s="100">
        <f>SUMIF(  ARM_IRON_LT1_RJ[Linha de serviço PPU], D12, ARM_IRON_LT1_RJ[QBm])</f>
        <v>1</v>
      </c>
      <c r="F14" s="100">
        <f>SUMIF(  ARM_IRON_LT1_RJ[Linha de serviço PPU], D12, ARM_IRON_LT1_RJ[QDm])</f>
        <v>0</v>
      </c>
      <c r="G14" s="101">
        <f>SUMIF(  ARM_IRON_LT1_RJ[Linha de serviço PPU], D12, ARM_IRON_LT1_RJ[QNm])</f>
        <v>26066</v>
      </c>
      <c r="H14" s="102">
        <f>(D14-E14-F14)+G14</f>
        <v>210989</v>
      </c>
      <c r="I14" s="103"/>
      <c r="J14" s="104"/>
      <c r="K14" s="105"/>
      <c r="L14" s="106"/>
      <c r="M14" s="107"/>
      <c r="N14" s="259"/>
      <c r="Q14" s="52"/>
    </row>
    <row r="15" spans="1:26" ht="15" customHeight="1" x14ac:dyDescent="0.3">
      <c r="A15" s="49"/>
      <c r="B15" s="49"/>
      <c r="C15" s="83"/>
      <c r="D15" s="84" t="s">
        <v>212</v>
      </c>
      <c r="E15" s="256" t="s">
        <v>696</v>
      </c>
      <c r="F15" s="249"/>
      <c r="G15" s="249"/>
      <c r="H15" s="249"/>
      <c r="I15" s="108"/>
      <c r="J15" s="109"/>
      <c r="K15" s="87"/>
      <c r="L15" s="110"/>
      <c r="M15" s="111"/>
      <c r="N15" s="25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SUMIF(ARM_IRON_LT1_RJ[Linha de serviço PPU], D15, ARM_IRON_LT1_RJ[QUA])</f>
        <v>992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3521.6</v>
      </c>
      <c r="N16" s="258"/>
      <c r="Q16" s="52"/>
    </row>
    <row r="17" spans="1:17" ht="14.25" customHeight="1" x14ac:dyDescent="0.3">
      <c r="A17" s="49"/>
      <c r="B17" s="49"/>
      <c r="C17" s="91"/>
      <c r="D17" s="99">
        <f>SUMIF(  ARM_IRON_LT1_RJ[Linha de serviço PPU], D15, ARM_IRON_LT1_RJ[QUAm-1])</f>
        <v>110</v>
      </c>
      <c r="E17" s="100">
        <f>SUMIF(  ARM_IRON_LT1_RJ[Linha de serviço PPU], D15, ARM_IRON_LT1_RJ[QBm])</f>
        <v>0</v>
      </c>
      <c r="F17" s="100">
        <f>SUMIF(  ARM_IRON_LT1_RJ[Linha de serviço PPU], D15, ARM_IRON_LT1_RJ[QDm])</f>
        <v>0</v>
      </c>
      <c r="G17" s="101">
        <f>SUMIF(  ARM_IRON_LT1_RJ[Linha de serviço PPU], D15, ARM_IRON_LT1_RJ[QNm])</f>
        <v>882</v>
      </c>
      <c r="H17" s="102">
        <f>(D17-E17-F17)+G17</f>
        <v>992</v>
      </c>
      <c r="I17" s="103"/>
      <c r="J17" s="104"/>
      <c r="K17" s="105"/>
      <c r="L17" s="106"/>
      <c r="M17" s="107"/>
      <c r="N17" s="259"/>
      <c r="Q17" s="52"/>
    </row>
    <row r="18" spans="1:17" ht="15" customHeight="1" x14ac:dyDescent="0.3">
      <c r="A18" s="49"/>
      <c r="B18" s="49"/>
      <c r="C18" s="83"/>
      <c r="D18" s="84" t="s">
        <v>213</v>
      </c>
      <c r="E18" s="256" t="s">
        <v>697</v>
      </c>
      <c r="F18" s="249"/>
      <c r="G18" s="249"/>
      <c r="H18" s="249"/>
      <c r="I18" s="108"/>
      <c r="J18" s="109"/>
      <c r="K18" s="87"/>
      <c r="M18" s="111"/>
      <c r="N18" s="25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SUMIF(ARM_IRON_LT1_RJ[Linha de serviço PPU], D18, ARM_IRON_LT1_RJ[QUA])</f>
        <v>14647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10838.78</v>
      </c>
      <c r="N19" s="258"/>
      <c r="Q19" s="52"/>
    </row>
    <row r="20" spans="1:17" ht="14.25" customHeight="1" x14ac:dyDescent="0.3">
      <c r="A20" s="49"/>
      <c r="B20" s="49"/>
      <c r="C20" s="91"/>
      <c r="D20" s="99">
        <f>SUMIF(  ARM_IRON_LT1_RJ[Linha de serviço PPU], D18, ARM_IRON_LT1_RJ[QUAm-1])</f>
        <v>14647</v>
      </c>
      <c r="E20" s="100">
        <f>SUMIF(  ARM_IRON_LT1_RJ[Linha de serviço PPU], D18, ARM_IRON_LT1_RJ[QBm])</f>
        <v>0</v>
      </c>
      <c r="F20" s="100">
        <f>SUMIF(  ARM_IRON_LT1_RJ[Linha de serviço PPU], D18, ARM_IRON_LT1_RJ[QDm])</f>
        <v>0</v>
      </c>
      <c r="G20" s="101">
        <f>SUMIF(  ARM_IRON_LT1_RJ[Linha de serviço PPU], D18, ARM_IRON_LT1_RJ[QNm])</f>
        <v>0</v>
      </c>
      <c r="H20" s="102">
        <f>(D20-E20-F20)+G20</f>
        <v>14647</v>
      </c>
      <c r="I20" s="103"/>
      <c r="J20" s="104"/>
      <c r="K20" s="105"/>
      <c r="L20" s="106"/>
      <c r="M20" s="107"/>
      <c r="N20" s="259"/>
      <c r="Q20" s="52"/>
    </row>
    <row r="21" spans="1:17" ht="15" customHeight="1" x14ac:dyDescent="0.3">
      <c r="A21" s="49"/>
      <c r="B21" s="49"/>
      <c r="C21" s="83"/>
      <c r="D21" s="84" t="s">
        <v>214</v>
      </c>
      <c r="E21" s="256" t="s">
        <v>698</v>
      </c>
      <c r="F21" s="249"/>
      <c r="G21" s="249"/>
      <c r="H21" s="249"/>
      <c r="I21" s="108"/>
      <c r="J21" s="109"/>
      <c r="K21" s="87"/>
      <c r="L21" s="110"/>
      <c r="M21" s="111"/>
      <c r="N21" s="25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SUMIF(ARM_IRON_LT1_RJ[Linha de serviço PPU], D21, ARM_IRON_LT1_RJ[QUA])</f>
        <v>17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953.87</v>
      </c>
      <c r="N22" s="258"/>
      <c r="Q22" s="52"/>
    </row>
    <row r="23" spans="1:17" ht="14.25" customHeight="1" x14ac:dyDescent="0.3">
      <c r="A23" s="49"/>
      <c r="B23" s="49"/>
      <c r="C23" s="91"/>
      <c r="D23" s="99">
        <f>SUMIF(  ARM_IRON_LT1_RJ[Linha de serviço PPU], D21, ARM_IRON_LT1_RJ[QUAm-1])</f>
        <v>17</v>
      </c>
      <c r="E23" s="100">
        <f>SUMIF(  ARM_IRON_LT1_RJ[Linha de serviço PPU], D21, ARM_IRON_LT1_RJ[QBm])</f>
        <v>0</v>
      </c>
      <c r="F23" s="100">
        <f>SUMIF(  ARM_IRON_LT1_RJ[Linha de serviço PPU], D21, ARM_IRON_LT1_RJ[QDm])</f>
        <v>0</v>
      </c>
      <c r="G23" s="101">
        <f>SUMIF(  ARM_IRON_LT1_RJ[Linha de serviço PPU], D21, ARM_IRON_LT1_RJ[QNm])</f>
        <v>0</v>
      </c>
      <c r="H23" s="102">
        <f>(D23-E23-F23)+G23</f>
        <v>17</v>
      </c>
      <c r="I23" s="103"/>
      <c r="J23" s="104"/>
      <c r="K23" s="105"/>
      <c r="L23" s="106"/>
      <c r="M23" s="107"/>
      <c r="N23" s="259"/>
      <c r="Q23" s="52"/>
    </row>
    <row r="24" spans="1:17" ht="15" customHeight="1" x14ac:dyDescent="0.3">
      <c r="A24" s="49"/>
      <c r="B24" s="49"/>
      <c r="C24" s="83"/>
      <c r="D24" s="84" t="s">
        <v>215</v>
      </c>
      <c r="E24" s="256" t="s">
        <v>699</v>
      </c>
      <c r="F24" s="249"/>
      <c r="G24" s="249"/>
      <c r="H24" s="249"/>
      <c r="I24" s="108"/>
      <c r="J24" s="109"/>
      <c r="K24" s="87"/>
      <c r="L24" s="110"/>
      <c r="M24" s="111"/>
      <c r="N24" s="25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SUMIF(ARM_IRON_LT1_RJ[Linha de serviço PPU], D24, ARM_IRON_LT1_RJ[QUA])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8"/>
      <c r="Q25" s="52"/>
    </row>
    <row r="26" spans="1:17" ht="14.25" customHeight="1" x14ac:dyDescent="0.3">
      <c r="A26" s="49"/>
      <c r="B26" s="49"/>
      <c r="C26" s="91"/>
      <c r="D26" s="99">
        <f>SUMIF(  ARM_IRON_LT1_RJ[Linha de serviço PPU], D24, ARM_IRON_LT1_RJ[QUAm-1])</f>
        <v>0</v>
      </c>
      <c r="E26" s="100">
        <f>SUMIF(  ARM_IRON_LT1_RJ[Linha de serviço PPU], D24, ARM_IRON_LT1_RJ[QBm])</f>
        <v>0</v>
      </c>
      <c r="F26" s="100">
        <f>SUMIF(  ARM_IRON_LT1_RJ[Linha de serviço PPU], D24, ARM_IRON_LT1_RJ[QDm])</f>
        <v>0</v>
      </c>
      <c r="G26" s="101">
        <f>SUMIF(  ARM_IRON_LT1_RJ[Linha de serviço PPU], D24, ARM_IRON_LT1_RJ[QNm])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59"/>
      <c r="Q26" s="52"/>
    </row>
    <row r="27" spans="1:17" ht="15" customHeight="1" x14ac:dyDescent="0.3">
      <c r="A27" s="49"/>
      <c r="B27" s="49"/>
      <c r="C27" s="83"/>
      <c r="D27" s="84" t="s">
        <v>216</v>
      </c>
      <c r="E27" s="256" t="s">
        <v>700</v>
      </c>
      <c r="F27" s="249"/>
      <c r="G27" s="249"/>
      <c r="H27" s="249"/>
      <c r="I27" s="114"/>
      <c r="J27" s="115"/>
      <c r="K27" s="95"/>
      <c r="L27" s="96"/>
      <c r="M27" s="97"/>
      <c r="N27" s="25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SUMIF(ARM_IRON_LT1_RJ[Linha de serviço PPU], D27, ARM_IRON_LT1_RJ[QUA])</f>
        <v>5193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415.44</v>
      </c>
      <c r="N28" s="258"/>
      <c r="Q28" s="52"/>
    </row>
    <row r="29" spans="1:17" ht="14.25" customHeight="1" x14ac:dyDescent="0.3">
      <c r="A29" s="49"/>
      <c r="B29" s="49"/>
      <c r="C29" s="91"/>
      <c r="D29" s="99">
        <f>SUMIF(  ARM_IRON_LT1_RJ[Linha de serviço PPU], D27, ARM_IRON_LT1_RJ[QUAm-1])</f>
        <v>5193</v>
      </c>
      <c r="E29" s="100">
        <f>SUMIF(  ARM_IRON_LT1_RJ[Linha de serviço PPU], D27, ARM_IRON_LT1_RJ[QBm])</f>
        <v>0</v>
      </c>
      <c r="F29" s="100">
        <f>SUMIF(  ARM_IRON_LT1_RJ[Linha de serviço PPU], D27, ARM_IRON_LT1_RJ[QDm])</f>
        <v>0</v>
      </c>
      <c r="G29" s="101">
        <f>SUMIF(  ARM_IRON_LT1_RJ[Linha de serviço PPU], D27, ARM_IRON_LT1_RJ[QNm])</f>
        <v>0</v>
      </c>
      <c r="H29" s="102">
        <f>(D29-E29-F29)+G29</f>
        <v>5193</v>
      </c>
      <c r="I29" s="103"/>
      <c r="J29" s="115"/>
      <c r="K29" s="105"/>
      <c r="L29" s="96"/>
      <c r="M29" s="107"/>
      <c r="N29" s="25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0" t="s">
        <v>701</v>
      </c>
      <c r="F30" s="260"/>
      <c r="G30" s="260"/>
      <c r="H30" s="261"/>
      <c r="I30" s="167" t="s">
        <v>90</v>
      </c>
      <c r="J30" s="171">
        <f>SUMIF(DADOS_IRON_LT1_RJ[Linha de serviço PPU], D30, DADOS_IRON_LT1_RJ[QExecAgrupado])</f>
        <v>64.2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8082.1380000000008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9" t="s">
        <v>702</v>
      </c>
      <c r="F31" s="249"/>
      <c r="G31" s="249"/>
      <c r="H31" s="249"/>
      <c r="I31" s="168" t="s">
        <v>90</v>
      </c>
      <c r="J31" s="171">
        <f>SUMIF(DADOS_IRON_LT1_RJ[Linha de serviço PPU], D31, DADOS_IRON_LT1_RJ[QExecAgrupado])</f>
        <v>2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400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49" t="s">
        <v>704</v>
      </c>
      <c r="F32" s="249"/>
      <c r="G32" s="249"/>
      <c r="H32" s="249"/>
      <c r="I32" s="168" t="s">
        <v>662</v>
      </c>
      <c r="J32" s="171">
        <f>SUM(DADOS_IRON_LT1_RJ[KM Adicional])</f>
        <v>1854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927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0" t="s">
        <v>13</v>
      </c>
      <c r="F33" s="251"/>
      <c r="G33" s="251"/>
      <c r="H33" s="252"/>
      <c r="I33" s="168" t="s">
        <v>663</v>
      </c>
      <c r="J33" s="171">
        <f>SUMIF(DADOS_IRON_LT1_RJ[Linha de serviço PPU], D33, DADOS_IRON_LT1_RJ[QExecAgrupado])</f>
        <v>56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109.75999999999999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0" t="s">
        <v>15</v>
      </c>
      <c r="F34" s="251"/>
      <c r="G34" s="251"/>
      <c r="H34" s="252"/>
      <c r="I34" s="168" t="s">
        <v>663</v>
      </c>
      <c r="J34" s="171">
        <f>SUMIF(DADOS_IRON_LT1_RJ[Linha de serviço PPU], D34, DADOS_IRON_LT1_RJ[QExecAgrupado])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0" t="s">
        <v>705</v>
      </c>
      <c r="F35" s="251"/>
      <c r="G35" s="251"/>
      <c r="H35" s="252"/>
      <c r="I35" s="168" t="s">
        <v>108</v>
      </c>
      <c r="J35" s="171">
        <f>SUMIF(DADOS_IRON_LT1_RJ[Linha de serviço PPU], D35, DADOS_IRON_LT1_RJ[QExecAgrupado])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0" t="s">
        <v>706</v>
      </c>
      <c r="F36" s="251"/>
      <c r="G36" s="251"/>
      <c r="H36" s="252"/>
      <c r="I36" s="168" t="s">
        <v>67</v>
      </c>
      <c r="J36" s="171">
        <f>SUMIF(DADOS_IRON_LT1_RJ[Linha de serviço PPU], D36, DADOS_IRON_LT1_RJ[QExecAgrupado])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3" t="s">
        <v>664</v>
      </c>
      <c r="E37" s="254"/>
      <c r="F37" s="254"/>
      <c r="G37" s="254"/>
      <c r="H37" s="254"/>
      <c r="I37" s="123"/>
      <c r="J37" s="176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9" t="s">
        <v>707</v>
      </c>
      <c r="F38" s="249"/>
      <c r="G38" s="249"/>
      <c r="H38" s="249"/>
      <c r="I38" s="168" t="s">
        <v>708</v>
      </c>
      <c r="J38" s="171">
        <f>SUMIF(DADOS_IRON_LT1_RJ[Linha de serviço PPU], D38, DADOS_IRON_LT1_RJ[QExec])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5" t="s">
        <v>709</v>
      </c>
      <c r="F39" s="255"/>
      <c r="G39" s="255"/>
      <c r="H39" s="255"/>
      <c r="I39" s="168" t="s">
        <v>67</v>
      </c>
      <c r="J39" s="171">
        <f>SUMIF(DADOS_IRON_LT1_RJ[Linha de serviço PPU], D39, DADOS_IRON_LT1_RJ[QExec])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9" t="s">
        <v>710</v>
      </c>
      <c r="F40" s="249"/>
      <c r="G40" s="249"/>
      <c r="H40" s="249"/>
      <c r="I40" s="168" t="s">
        <v>122</v>
      </c>
      <c r="J40" s="171">
        <f>SUMIF(DADOS_IRON_LT1_RJ[Linha de serviço PPU], D40, DADOS_IRON_LT1_RJ[QExec])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9" t="s">
        <v>711</v>
      </c>
      <c r="F41" s="249"/>
      <c r="G41" s="249"/>
      <c r="H41" s="249"/>
      <c r="I41" s="168" t="s">
        <v>122</v>
      </c>
      <c r="J41" s="171">
        <f>SUMIF(DADOS_IRON_LT1_RJ[Linha de serviço PPU], D41, DADOS_IRON_LT1_RJ[QExec])</f>
        <v>12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9" t="s">
        <v>24</v>
      </c>
      <c r="F42" s="249"/>
      <c r="G42" s="249"/>
      <c r="H42" s="249"/>
      <c r="I42" s="168" t="s">
        <v>122</v>
      </c>
      <c r="J42" s="171">
        <f>SUMIF(DADOS_IRON_LT1_RJ[Linha de serviço PPU], D42, DADOS_IRON_LT1_RJ[QExec])</f>
        <v>19294.849999999999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1929.4849999999999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9" t="s">
        <v>712</v>
      </c>
      <c r="F43" s="249"/>
      <c r="G43" s="249"/>
      <c r="H43" s="249"/>
      <c r="I43" s="168" t="s">
        <v>713</v>
      </c>
      <c r="J43" s="171">
        <f>SUMIF(DADOS_IRON_LT1_RJ[Linha de serviço PPU], D43, DADOS_IRON_LT1_RJ[QExec])</f>
        <v>76.5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17.595000000000002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9" t="s">
        <v>28</v>
      </c>
      <c r="F44" s="249"/>
      <c r="G44" s="249"/>
      <c r="H44" s="249"/>
      <c r="I44" s="168" t="s">
        <v>92</v>
      </c>
      <c r="J44" s="171">
        <f>SUMIF(DADOS_IRON_LT1_RJ[Linha de serviço PPU], D44, DADOS_IRON_LT1_RJ[QExec])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9" t="s">
        <v>30</v>
      </c>
      <c r="F45" s="249"/>
      <c r="G45" s="249"/>
      <c r="H45" s="249"/>
      <c r="I45" s="168" t="s">
        <v>92</v>
      </c>
      <c r="J45" s="171">
        <f>SUMIF(DADOS_IRON_LT1_RJ[Linha de serviço PPU], D45, DADOS_IRON_LT1_RJ[QExec])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9" t="s">
        <v>32</v>
      </c>
      <c r="F46" s="249"/>
      <c r="G46" s="249"/>
      <c r="H46" s="249"/>
      <c r="I46" s="168" t="s">
        <v>92</v>
      </c>
      <c r="J46" s="171">
        <f>SUMIF(DADOS_IRON_LT1_RJ[Linha de serviço PPU], D46, DADOS_IRON_LT1_RJ[QExec])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9" t="s">
        <v>34</v>
      </c>
      <c r="F47" s="249"/>
      <c r="G47" s="249"/>
      <c r="H47" s="249"/>
      <c r="I47" s="168" t="s">
        <v>92</v>
      </c>
      <c r="J47" s="171">
        <f>SUMIF(DADOS_IRON_LT1_RJ[Linha de serviço PPU], D47, DADOS_IRON_LT1_RJ[QExec])</f>
        <v>63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42" t="s">
        <v>665</v>
      </c>
      <c r="D48" s="243"/>
      <c r="E48" s="243"/>
      <c r="F48" s="243"/>
      <c r="G48" s="243"/>
      <c r="H48" s="243"/>
      <c r="I48" s="241"/>
      <c r="J48" s="128"/>
      <c r="K48" s="128"/>
      <c r="L48" s="128"/>
      <c r="M48" s="129">
        <f>SUM(M12:M47)</f>
        <v>153943.508</v>
      </c>
      <c r="N48" s="119"/>
      <c r="Q48" s="52"/>
    </row>
    <row r="49" spans="1:17" ht="14.25" customHeight="1" x14ac:dyDescent="0.3">
      <c r="A49" s="49"/>
      <c r="B49" s="49"/>
      <c r="C49" s="244" t="s">
        <v>666</v>
      </c>
      <c r="D49" s="245"/>
      <c r="E49" s="245"/>
      <c r="F49" s="245"/>
      <c r="G49" s="245"/>
      <c r="H49" s="245"/>
      <c r="I49" s="241"/>
      <c r="J49" s="246" t="s">
        <v>667</v>
      </c>
      <c r="K49" s="245"/>
      <c r="L49" s="245"/>
      <c r="M49" s="245"/>
      <c r="N49" s="241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6" t="s">
        <v>714</v>
      </c>
      <c r="K50" s="245"/>
      <c r="L50" s="245"/>
      <c r="M50" s="245"/>
      <c r="N50" s="241"/>
      <c r="Q50" s="52"/>
    </row>
    <row r="51" spans="1:17" ht="16.5" customHeight="1" x14ac:dyDescent="0.3">
      <c r="A51" s="49"/>
      <c r="B51" s="49"/>
      <c r="C51" s="247" t="s">
        <v>668</v>
      </c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1"/>
      <c r="Q51" s="52"/>
    </row>
    <row r="52" spans="1:17" ht="60" customHeight="1" x14ac:dyDescent="0.3">
      <c r="A52" s="49"/>
      <c r="B52" s="49"/>
      <c r="C52" s="248"/>
      <c r="D52" s="245"/>
      <c r="E52" s="245"/>
      <c r="F52" s="245"/>
      <c r="G52" s="245"/>
      <c r="H52" s="245"/>
      <c r="I52" s="245"/>
      <c r="J52" s="245"/>
      <c r="K52" s="245"/>
      <c r="L52" s="245"/>
      <c r="M52" s="245"/>
      <c r="N52" s="241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40" t="s">
        <v>674</v>
      </c>
      <c r="K54" s="241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515</v>
      </c>
      <c r="B1" t="s">
        <v>2</v>
      </c>
      <c r="C1" t="s">
        <v>516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638</v>
      </c>
      <c r="J1" t="s">
        <v>210</v>
      </c>
    </row>
    <row r="2" spans="1:10" x14ac:dyDescent="0.3">
      <c r="A2" t="s">
        <v>439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428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429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430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431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432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433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434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775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6" t="s">
        <v>351</v>
      </c>
      <c r="B2" s="216" t="s">
        <v>45</v>
      </c>
      <c r="C2" s="216" t="s">
        <v>68</v>
      </c>
      <c r="D2" s="216" t="s">
        <v>310</v>
      </c>
      <c r="E2" s="216" t="s">
        <v>811</v>
      </c>
      <c r="F2" s="15">
        <v>46262.375451388885</v>
      </c>
      <c r="G2" s="216" t="s">
        <v>812</v>
      </c>
      <c r="H2">
        <v>1</v>
      </c>
      <c r="I2" s="216" t="s">
        <v>813</v>
      </c>
      <c r="J2" s="15">
        <v>46265.613194444442</v>
      </c>
      <c r="K2" s="15">
        <v>46267.659722222219</v>
      </c>
      <c r="L2" s="15"/>
      <c r="M2">
        <v>1</v>
      </c>
      <c r="N2" s="216"/>
      <c r="O2" t="s">
        <v>201</v>
      </c>
      <c r="P2" t="s">
        <v>513</v>
      </c>
      <c r="Q2" s="216"/>
      <c r="S2" s="216" t="s">
        <v>361</v>
      </c>
      <c r="T2" s="216" t="s">
        <v>374</v>
      </c>
      <c r="U2" s="216" t="s">
        <v>239</v>
      </c>
      <c r="V2" t="s">
        <v>351</v>
      </c>
      <c r="W2" s="216" t="s">
        <v>374</v>
      </c>
      <c r="X2" s="216" t="s">
        <v>239</v>
      </c>
      <c r="Y2">
        <v>0</v>
      </c>
      <c r="AA2" s="216" t="s">
        <v>67</v>
      </c>
      <c r="AB2" s="216" t="s">
        <v>361</v>
      </c>
      <c r="AC2">
        <v>109</v>
      </c>
      <c r="AD2" s="216" t="s">
        <v>217</v>
      </c>
      <c r="AE2">
        <v>1</v>
      </c>
      <c r="AF2">
        <v>1.2</v>
      </c>
    </row>
    <row r="3" spans="1:32" x14ac:dyDescent="0.3">
      <c r="A3" s="216" t="s">
        <v>351</v>
      </c>
      <c r="B3" s="216" t="s">
        <v>45</v>
      </c>
      <c r="C3" s="216" t="s">
        <v>68</v>
      </c>
      <c r="D3" s="216" t="s">
        <v>310</v>
      </c>
      <c r="E3" s="216" t="s">
        <v>814</v>
      </c>
      <c r="F3" s="15">
        <v>46262.378229166665</v>
      </c>
      <c r="G3" s="216" t="s">
        <v>812</v>
      </c>
      <c r="H3">
        <v>1</v>
      </c>
      <c r="I3" s="216" t="s">
        <v>813</v>
      </c>
      <c r="J3" s="15">
        <v>46265.613194444442</v>
      </c>
      <c r="K3" s="15">
        <v>46267.659722222219</v>
      </c>
      <c r="L3" s="15"/>
      <c r="M3">
        <v>1</v>
      </c>
      <c r="N3" s="216"/>
      <c r="O3" t="s">
        <v>201</v>
      </c>
      <c r="P3" t="s">
        <v>513</v>
      </c>
      <c r="Q3" s="216"/>
      <c r="S3" s="216" t="s">
        <v>361</v>
      </c>
      <c r="T3" s="216" t="s">
        <v>374</v>
      </c>
      <c r="U3" s="216" t="s">
        <v>239</v>
      </c>
      <c r="V3" t="s">
        <v>351</v>
      </c>
      <c r="W3" s="216" t="s">
        <v>374</v>
      </c>
      <c r="X3" s="216" t="s">
        <v>239</v>
      </c>
      <c r="AA3" s="216" t="s">
        <v>67</v>
      </c>
      <c r="AB3" s="216" t="s">
        <v>361</v>
      </c>
      <c r="AC3">
        <v>109</v>
      </c>
      <c r="AD3" s="216" t="s">
        <v>217</v>
      </c>
      <c r="AE3">
        <v>1</v>
      </c>
    </row>
    <row r="4" spans="1:32" x14ac:dyDescent="0.3">
      <c r="A4" s="216" t="s">
        <v>351</v>
      </c>
      <c r="B4" s="216" t="s">
        <v>45</v>
      </c>
      <c r="C4" s="216" t="s">
        <v>68</v>
      </c>
      <c r="D4" s="216" t="s">
        <v>310</v>
      </c>
      <c r="E4" s="216" t="s">
        <v>815</v>
      </c>
      <c r="F4" s="15">
        <v>46262.375717592593</v>
      </c>
      <c r="G4" s="216" t="s">
        <v>812</v>
      </c>
      <c r="H4">
        <v>1</v>
      </c>
      <c r="I4" s="216" t="s">
        <v>813</v>
      </c>
      <c r="J4" s="15">
        <v>46265.613194444442</v>
      </c>
      <c r="K4" s="15">
        <v>46267.659722222219</v>
      </c>
      <c r="L4" s="15"/>
      <c r="M4">
        <v>1</v>
      </c>
      <c r="N4" s="216"/>
      <c r="O4" t="s">
        <v>201</v>
      </c>
      <c r="P4" t="s">
        <v>513</v>
      </c>
      <c r="Q4" s="216"/>
      <c r="S4" s="216" t="s">
        <v>361</v>
      </c>
      <c r="T4" s="216" t="s">
        <v>374</v>
      </c>
      <c r="U4" s="216" t="s">
        <v>239</v>
      </c>
      <c r="V4" t="s">
        <v>351</v>
      </c>
      <c r="W4" s="216" t="s">
        <v>374</v>
      </c>
      <c r="X4" s="216" t="s">
        <v>239</v>
      </c>
      <c r="AA4" s="216" t="s">
        <v>67</v>
      </c>
      <c r="AB4" s="216" t="s">
        <v>361</v>
      </c>
      <c r="AC4">
        <v>109</v>
      </c>
      <c r="AD4" s="216" t="s">
        <v>217</v>
      </c>
      <c r="AE4">
        <v>1</v>
      </c>
    </row>
    <row r="5" spans="1:32" x14ac:dyDescent="0.3">
      <c r="A5" s="216" t="s">
        <v>351</v>
      </c>
      <c r="B5" s="216" t="s">
        <v>45</v>
      </c>
      <c r="C5" s="216" t="s">
        <v>68</v>
      </c>
      <c r="D5" s="216" t="s">
        <v>310</v>
      </c>
      <c r="E5" s="216" t="s">
        <v>816</v>
      </c>
      <c r="F5" s="15">
        <v>46262.376458333332</v>
      </c>
      <c r="G5" s="216" t="s">
        <v>812</v>
      </c>
      <c r="H5">
        <v>1</v>
      </c>
      <c r="I5" s="216" t="s">
        <v>813</v>
      </c>
      <c r="J5" s="15">
        <v>46265.613194444442</v>
      </c>
      <c r="K5" s="15">
        <v>46267.659722222219</v>
      </c>
      <c r="L5" s="15"/>
      <c r="M5">
        <v>1</v>
      </c>
      <c r="N5" s="216"/>
      <c r="O5" t="s">
        <v>201</v>
      </c>
      <c r="P5" t="s">
        <v>513</v>
      </c>
      <c r="Q5" s="216"/>
      <c r="S5" s="216" t="s">
        <v>361</v>
      </c>
      <c r="T5" s="216" t="s">
        <v>374</v>
      </c>
      <c r="U5" s="216" t="s">
        <v>239</v>
      </c>
      <c r="V5" t="s">
        <v>351</v>
      </c>
      <c r="W5" s="216" t="s">
        <v>374</v>
      </c>
      <c r="X5" s="216" t="s">
        <v>239</v>
      </c>
      <c r="AA5" s="216" t="s">
        <v>67</v>
      </c>
      <c r="AB5" s="216" t="s">
        <v>361</v>
      </c>
      <c r="AC5">
        <v>109</v>
      </c>
      <c r="AD5" s="216" t="s">
        <v>217</v>
      </c>
      <c r="AE5">
        <v>1</v>
      </c>
    </row>
    <row r="6" spans="1:32" x14ac:dyDescent="0.3">
      <c r="A6" s="216" t="s">
        <v>351</v>
      </c>
      <c r="B6" s="216" t="s">
        <v>45</v>
      </c>
      <c r="C6" s="216" t="s">
        <v>68</v>
      </c>
      <c r="D6" s="216" t="s">
        <v>310</v>
      </c>
      <c r="E6" s="216" t="s">
        <v>817</v>
      </c>
      <c r="F6" s="15">
        <v>46262.377500000002</v>
      </c>
      <c r="G6" s="216" t="s">
        <v>812</v>
      </c>
      <c r="H6">
        <v>1</v>
      </c>
      <c r="I6" s="216" t="s">
        <v>813</v>
      </c>
      <c r="J6" s="15">
        <v>46265.613194444442</v>
      </c>
      <c r="K6" s="15">
        <v>46267.659722222219</v>
      </c>
      <c r="L6" s="15"/>
      <c r="M6">
        <v>1</v>
      </c>
      <c r="N6" s="216"/>
      <c r="O6" t="s">
        <v>201</v>
      </c>
      <c r="P6" t="s">
        <v>513</v>
      </c>
      <c r="Q6" s="216"/>
      <c r="S6" s="216" t="s">
        <v>361</v>
      </c>
      <c r="T6" s="216" t="s">
        <v>374</v>
      </c>
      <c r="U6" s="216" t="s">
        <v>239</v>
      </c>
      <c r="V6" t="s">
        <v>351</v>
      </c>
      <c r="W6" s="216" t="s">
        <v>374</v>
      </c>
      <c r="X6" s="216" t="s">
        <v>239</v>
      </c>
      <c r="AA6" s="216" t="s">
        <v>67</v>
      </c>
      <c r="AB6" s="216" t="s">
        <v>361</v>
      </c>
      <c r="AC6">
        <v>109</v>
      </c>
      <c r="AD6" s="216" t="s">
        <v>217</v>
      </c>
      <c r="AE6">
        <v>1</v>
      </c>
    </row>
    <row r="7" spans="1:32" x14ac:dyDescent="0.3">
      <c r="A7" s="216" t="s">
        <v>351</v>
      </c>
      <c r="B7" s="216" t="s">
        <v>45</v>
      </c>
      <c r="C7" s="216" t="s">
        <v>68</v>
      </c>
      <c r="D7" s="216" t="s">
        <v>310</v>
      </c>
      <c r="E7" s="216" t="s">
        <v>818</v>
      </c>
      <c r="F7" s="15">
        <v>46262.377812500003</v>
      </c>
      <c r="G7" s="216" t="s">
        <v>812</v>
      </c>
      <c r="H7">
        <v>1</v>
      </c>
      <c r="I7" s="216" t="s">
        <v>813</v>
      </c>
      <c r="J7" s="15">
        <v>46265.613194444442</v>
      </c>
      <c r="K7" s="15">
        <v>46267.659722222219</v>
      </c>
      <c r="L7" s="15"/>
      <c r="M7">
        <v>1</v>
      </c>
      <c r="N7" s="216"/>
      <c r="O7" t="s">
        <v>201</v>
      </c>
      <c r="P7" t="s">
        <v>513</v>
      </c>
      <c r="Q7" s="216"/>
      <c r="S7" s="216" t="s">
        <v>361</v>
      </c>
      <c r="T7" s="216" t="s">
        <v>374</v>
      </c>
      <c r="U7" s="216" t="s">
        <v>239</v>
      </c>
      <c r="V7" t="s">
        <v>351</v>
      </c>
      <c r="W7" s="216" t="s">
        <v>374</v>
      </c>
      <c r="X7" s="216" t="s">
        <v>239</v>
      </c>
      <c r="AA7" s="216" t="s">
        <v>67</v>
      </c>
      <c r="AB7" s="216" t="s">
        <v>361</v>
      </c>
      <c r="AC7">
        <v>109</v>
      </c>
      <c r="AD7" s="216" t="s">
        <v>217</v>
      </c>
      <c r="AE7">
        <v>1</v>
      </c>
    </row>
    <row r="8" spans="1:32" x14ac:dyDescent="0.3">
      <c r="A8" s="216" t="s">
        <v>351</v>
      </c>
      <c r="B8" s="216" t="s">
        <v>45</v>
      </c>
      <c r="C8" s="216" t="s">
        <v>68</v>
      </c>
      <c r="D8" s="216" t="s">
        <v>310</v>
      </c>
      <c r="E8" s="216" t="s">
        <v>819</v>
      </c>
      <c r="F8" s="15">
        <v>46262.377175925925</v>
      </c>
      <c r="G8" s="216" t="s">
        <v>812</v>
      </c>
      <c r="H8">
        <v>1</v>
      </c>
      <c r="I8" s="216" t="s">
        <v>813</v>
      </c>
      <c r="J8" s="15">
        <v>46265.613194444442</v>
      </c>
      <c r="K8" s="15">
        <v>46267.659722222219</v>
      </c>
      <c r="L8" s="15"/>
      <c r="M8">
        <v>1</v>
      </c>
      <c r="N8" s="216"/>
      <c r="O8" t="s">
        <v>201</v>
      </c>
      <c r="P8" t="s">
        <v>513</v>
      </c>
      <c r="Q8" s="216"/>
      <c r="S8" s="216" t="s">
        <v>361</v>
      </c>
      <c r="T8" s="216" t="s">
        <v>374</v>
      </c>
      <c r="U8" s="216" t="s">
        <v>239</v>
      </c>
      <c r="V8" t="s">
        <v>351</v>
      </c>
      <c r="W8" s="216" t="s">
        <v>374</v>
      </c>
      <c r="X8" s="216" t="s">
        <v>239</v>
      </c>
      <c r="AA8" s="216" t="s">
        <v>67</v>
      </c>
      <c r="AB8" s="216" t="s">
        <v>361</v>
      </c>
      <c r="AC8">
        <v>109</v>
      </c>
      <c r="AD8" s="216" t="s">
        <v>217</v>
      </c>
      <c r="AE8">
        <v>1</v>
      </c>
    </row>
    <row r="9" spans="1:32" x14ac:dyDescent="0.3">
      <c r="A9" s="216" t="s">
        <v>351</v>
      </c>
      <c r="B9" s="216" t="s">
        <v>45</v>
      </c>
      <c r="C9" s="216" t="s">
        <v>68</v>
      </c>
      <c r="D9" s="216" t="s">
        <v>310</v>
      </c>
      <c r="E9" s="216" t="s">
        <v>820</v>
      </c>
      <c r="F9" s="15">
        <v>46262.376747685186</v>
      </c>
      <c r="G9" s="216" t="s">
        <v>812</v>
      </c>
      <c r="H9">
        <v>1</v>
      </c>
      <c r="I9" s="216" t="s">
        <v>813</v>
      </c>
      <c r="J9" s="15">
        <v>46265.613194444442</v>
      </c>
      <c r="K9" s="15">
        <v>46267.659722222219</v>
      </c>
      <c r="L9" s="15"/>
      <c r="M9">
        <v>1</v>
      </c>
      <c r="N9" s="216"/>
      <c r="O9" t="s">
        <v>201</v>
      </c>
      <c r="P9" t="s">
        <v>513</v>
      </c>
      <c r="Q9" s="216"/>
      <c r="S9" s="216" t="s">
        <v>361</v>
      </c>
      <c r="T9" s="216" t="s">
        <v>374</v>
      </c>
      <c r="U9" s="216" t="s">
        <v>239</v>
      </c>
      <c r="V9" t="s">
        <v>351</v>
      </c>
      <c r="W9" s="216" t="s">
        <v>374</v>
      </c>
      <c r="X9" s="216" t="s">
        <v>239</v>
      </c>
      <c r="AA9" s="216" t="s">
        <v>67</v>
      </c>
      <c r="AB9" s="216" t="s">
        <v>361</v>
      </c>
      <c r="AC9">
        <v>109</v>
      </c>
      <c r="AD9" s="216" t="s">
        <v>217</v>
      </c>
      <c r="AE9">
        <v>1</v>
      </c>
    </row>
    <row r="10" spans="1:32" x14ac:dyDescent="0.3">
      <c r="A10" s="216" t="s">
        <v>351</v>
      </c>
      <c r="B10" s="216" t="s">
        <v>45</v>
      </c>
      <c r="C10" s="216" t="s">
        <v>68</v>
      </c>
      <c r="D10" s="216" t="s">
        <v>310</v>
      </c>
      <c r="E10" s="216" t="s">
        <v>821</v>
      </c>
      <c r="F10" s="15">
        <v>46262.376180555555</v>
      </c>
      <c r="G10" s="216" t="s">
        <v>812</v>
      </c>
      <c r="H10">
        <v>1</v>
      </c>
      <c r="I10" s="216" t="s">
        <v>813</v>
      </c>
      <c r="J10" s="15">
        <v>46265.613194444442</v>
      </c>
      <c r="K10" s="15">
        <v>46267.659722222219</v>
      </c>
      <c r="L10" s="15"/>
      <c r="M10">
        <v>1</v>
      </c>
      <c r="N10" s="216"/>
      <c r="O10" t="s">
        <v>201</v>
      </c>
      <c r="P10" t="s">
        <v>513</v>
      </c>
      <c r="Q10" s="216"/>
      <c r="S10" s="216" t="s">
        <v>361</v>
      </c>
      <c r="T10" s="216" t="s">
        <v>374</v>
      </c>
      <c r="U10" s="216" t="s">
        <v>239</v>
      </c>
      <c r="V10" t="s">
        <v>351</v>
      </c>
      <c r="W10" s="216" t="s">
        <v>374</v>
      </c>
      <c r="X10" s="216" t="s">
        <v>239</v>
      </c>
      <c r="AA10" s="216" t="s">
        <v>67</v>
      </c>
      <c r="AB10" s="216" t="s">
        <v>361</v>
      </c>
      <c r="AC10">
        <v>109</v>
      </c>
      <c r="AD10" s="216" t="s">
        <v>217</v>
      </c>
      <c r="AE10">
        <v>1</v>
      </c>
    </row>
    <row r="11" spans="1:32" x14ac:dyDescent="0.3">
      <c r="A11" s="216" t="s">
        <v>351</v>
      </c>
      <c r="B11" s="216" t="s">
        <v>45</v>
      </c>
      <c r="C11" s="216" t="s">
        <v>68</v>
      </c>
      <c r="D11" s="216" t="s">
        <v>310</v>
      </c>
      <c r="E11" s="216" t="s">
        <v>822</v>
      </c>
      <c r="F11" s="15">
        <v>46262.375092592592</v>
      </c>
      <c r="G11" s="216" t="s">
        <v>812</v>
      </c>
      <c r="H11">
        <v>1</v>
      </c>
      <c r="I11" s="216" t="s">
        <v>813</v>
      </c>
      <c r="J11" s="15">
        <v>46265.613194444442</v>
      </c>
      <c r="K11" s="15">
        <v>46267.659722222219</v>
      </c>
      <c r="L11" s="15"/>
      <c r="M11">
        <v>1</v>
      </c>
      <c r="N11" s="216"/>
      <c r="O11" t="s">
        <v>201</v>
      </c>
      <c r="P11" t="s">
        <v>513</v>
      </c>
      <c r="Q11" s="216"/>
      <c r="S11" s="216" t="s">
        <v>361</v>
      </c>
      <c r="T11" s="216" t="s">
        <v>374</v>
      </c>
      <c r="U11" s="216" t="s">
        <v>239</v>
      </c>
      <c r="V11" t="s">
        <v>351</v>
      </c>
      <c r="W11" s="216" t="s">
        <v>374</v>
      </c>
      <c r="X11" s="216" t="s">
        <v>239</v>
      </c>
      <c r="AA11" s="216" t="s">
        <v>67</v>
      </c>
      <c r="AB11" s="216" t="s">
        <v>361</v>
      </c>
      <c r="AC11">
        <v>109</v>
      </c>
      <c r="AD11" s="216" t="s">
        <v>217</v>
      </c>
      <c r="AE11">
        <v>1</v>
      </c>
    </row>
    <row r="12" spans="1:32" x14ac:dyDescent="0.3">
      <c r="A12" s="216" t="s">
        <v>351</v>
      </c>
      <c r="B12" s="216" t="s">
        <v>45</v>
      </c>
      <c r="C12" s="216" t="s">
        <v>68</v>
      </c>
      <c r="D12" s="216" t="s">
        <v>310</v>
      </c>
      <c r="E12" s="216" t="s">
        <v>823</v>
      </c>
      <c r="F12" s="15">
        <v>46262.374409722222</v>
      </c>
      <c r="G12" s="216" t="s">
        <v>812</v>
      </c>
      <c r="H12">
        <v>1</v>
      </c>
      <c r="I12" s="216" t="s">
        <v>813</v>
      </c>
      <c r="J12" s="15">
        <v>46265.613194444442</v>
      </c>
      <c r="K12" s="15">
        <v>46267.659722222219</v>
      </c>
      <c r="L12" s="15"/>
      <c r="M12">
        <v>1</v>
      </c>
      <c r="N12" s="216"/>
      <c r="O12" t="s">
        <v>201</v>
      </c>
      <c r="P12" t="s">
        <v>513</v>
      </c>
      <c r="Q12" s="216"/>
      <c r="S12" s="216" t="s">
        <v>361</v>
      </c>
      <c r="T12" s="216" t="s">
        <v>374</v>
      </c>
      <c r="U12" s="216" t="s">
        <v>239</v>
      </c>
      <c r="V12" t="s">
        <v>351</v>
      </c>
      <c r="W12" s="216" t="s">
        <v>374</v>
      </c>
      <c r="X12" s="216" t="s">
        <v>239</v>
      </c>
      <c r="AA12" s="216" t="s">
        <v>67</v>
      </c>
      <c r="AB12" s="216" t="s">
        <v>361</v>
      </c>
      <c r="AC12">
        <v>109</v>
      </c>
      <c r="AD12" s="216" t="s">
        <v>217</v>
      </c>
      <c r="AE12">
        <v>1</v>
      </c>
    </row>
    <row r="13" spans="1:32" x14ac:dyDescent="0.3">
      <c r="A13" s="216" t="s">
        <v>351</v>
      </c>
      <c r="B13" s="216" t="s">
        <v>45</v>
      </c>
      <c r="C13" s="216" t="s">
        <v>68</v>
      </c>
      <c r="D13" s="216" t="s">
        <v>310</v>
      </c>
      <c r="E13" s="216" t="s">
        <v>824</v>
      </c>
      <c r="F13" s="15">
        <v>46262.378576388888</v>
      </c>
      <c r="G13" s="216" t="s">
        <v>812</v>
      </c>
      <c r="H13">
        <v>1</v>
      </c>
      <c r="I13" s="216" t="s">
        <v>813</v>
      </c>
      <c r="J13" s="15">
        <v>46265.613194444442</v>
      </c>
      <c r="K13" s="15">
        <v>46267.659722222219</v>
      </c>
      <c r="L13" s="15"/>
      <c r="M13">
        <v>1</v>
      </c>
      <c r="N13" s="216"/>
      <c r="O13" t="s">
        <v>201</v>
      </c>
      <c r="P13" t="s">
        <v>513</v>
      </c>
      <c r="Q13" s="216"/>
      <c r="S13" s="216" t="s">
        <v>361</v>
      </c>
      <c r="T13" s="216" t="s">
        <v>374</v>
      </c>
      <c r="U13" s="216" t="s">
        <v>239</v>
      </c>
      <c r="V13" t="s">
        <v>351</v>
      </c>
      <c r="W13" s="216" t="s">
        <v>374</v>
      </c>
      <c r="X13" s="216" t="s">
        <v>239</v>
      </c>
      <c r="AA13" s="216" t="s">
        <v>67</v>
      </c>
      <c r="AB13" s="216" t="s">
        <v>361</v>
      </c>
      <c r="AC13">
        <v>109</v>
      </c>
      <c r="AD13" s="216" t="s">
        <v>217</v>
      </c>
      <c r="AE13">
        <v>1</v>
      </c>
    </row>
    <row r="14" spans="1:32" x14ac:dyDescent="0.3">
      <c r="A14" s="216" t="s">
        <v>351</v>
      </c>
      <c r="B14" s="216" t="s">
        <v>48</v>
      </c>
      <c r="C14" s="216" t="s">
        <v>68</v>
      </c>
      <c r="D14" s="216" t="s">
        <v>310</v>
      </c>
      <c r="E14" s="216" t="s">
        <v>825</v>
      </c>
      <c r="F14" s="15">
        <v>46262.452870370369</v>
      </c>
      <c r="G14" s="216" t="s">
        <v>408</v>
      </c>
      <c r="H14">
        <v>36</v>
      </c>
      <c r="I14" s="216" t="s">
        <v>826</v>
      </c>
      <c r="J14" s="15">
        <v>46265.588888888888</v>
      </c>
      <c r="K14" s="15">
        <v>46269.442361111112</v>
      </c>
      <c r="L14" s="15"/>
      <c r="M14">
        <v>36</v>
      </c>
      <c r="N14" s="216"/>
      <c r="O14" t="s">
        <v>201</v>
      </c>
      <c r="P14" t="s">
        <v>513</v>
      </c>
      <c r="Q14" s="216"/>
      <c r="S14" s="216" t="s">
        <v>361</v>
      </c>
      <c r="T14" s="216" t="s">
        <v>374</v>
      </c>
      <c r="U14" s="216" t="s">
        <v>239</v>
      </c>
      <c r="V14" t="s">
        <v>351</v>
      </c>
      <c r="W14" s="216" t="s">
        <v>374</v>
      </c>
      <c r="X14" s="216" t="s">
        <v>239</v>
      </c>
      <c r="AA14" s="216" t="s">
        <v>90</v>
      </c>
      <c r="AB14" s="216" t="s">
        <v>361</v>
      </c>
      <c r="AC14">
        <v>109</v>
      </c>
      <c r="AD14" s="216" t="s">
        <v>217</v>
      </c>
      <c r="AE14">
        <v>3.6</v>
      </c>
      <c r="AF14">
        <v>1</v>
      </c>
    </row>
    <row r="15" spans="1:32" x14ac:dyDescent="0.3">
      <c r="A15" s="216" t="s">
        <v>351</v>
      </c>
      <c r="B15" s="216" t="s">
        <v>45</v>
      </c>
      <c r="C15" s="216" t="s">
        <v>68</v>
      </c>
      <c r="D15" s="216" t="s">
        <v>310</v>
      </c>
      <c r="E15" s="216" t="s">
        <v>827</v>
      </c>
      <c r="F15" s="15">
        <v>46267.685034722221</v>
      </c>
      <c r="G15" s="216" t="s">
        <v>754</v>
      </c>
      <c r="H15">
        <v>17</v>
      </c>
      <c r="I15" s="216" t="s">
        <v>828</v>
      </c>
      <c r="J15" s="15">
        <v>46268.34375</v>
      </c>
      <c r="K15" s="15">
        <v>46269.59652777778</v>
      </c>
      <c r="L15" s="15"/>
      <c r="M15">
        <v>17</v>
      </c>
      <c r="N15" s="216"/>
      <c r="O15" t="s">
        <v>201</v>
      </c>
      <c r="P15" t="s">
        <v>513</v>
      </c>
      <c r="Q15" s="216"/>
      <c r="S15" s="216" t="s">
        <v>361</v>
      </c>
      <c r="T15" s="216" t="s">
        <v>374</v>
      </c>
      <c r="U15" s="216" t="s">
        <v>239</v>
      </c>
      <c r="V15" t="s">
        <v>351</v>
      </c>
      <c r="W15" s="216" t="s">
        <v>374</v>
      </c>
      <c r="X15" s="216" t="s">
        <v>239</v>
      </c>
      <c r="Y15">
        <v>0</v>
      </c>
      <c r="AA15" s="216" t="s">
        <v>67</v>
      </c>
      <c r="AB15" s="216" t="s">
        <v>361</v>
      </c>
      <c r="AC15">
        <v>109</v>
      </c>
      <c r="AD15" s="216" t="s">
        <v>217</v>
      </c>
      <c r="AE15">
        <v>1.7</v>
      </c>
    </row>
    <row r="16" spans="1:32" x14ac:dyDescent="0.3">
      <c r="A16" s="216" t="s">
        <v>351</v>
      </c>
      <c r="B16" s="216" t="s">
        <v>48</v>
      </c>
      <c r="C16" s="216" t="s">
        <v>68</v>
      </c>
      <c r="D16" s="216" t="s">
        <v>310</v>
      </c>
      <c r="E16" s="216" t="s">
        <v>829</v>
      </c>
      <c r="F16" s="15">
        <v>46267.345937500002</v>
      </c>
      <c r="G16" s="216" t="s">
        <v>754</v>
      </c>
      <c r="H16">
        <v>46</v>
      </c>
      <c r="I16" s="216" t="s">
        <v>830</v>
      </c>
      <c r="J16" s="15">
        <v>46267.381249999999</v>
      </c>
      <c r="K16" s="15">
        <v>46269.442361111112</v>
      </c>
      <c r="L16" s="15"/>
      <c r="M16">
        <v>46</v>
      </c>
      <c r="N16" s="216"/>
      <c r="O16" t="s">
        <v>201</v>
      </c>
      <c r="P16" t="s">
        <v>513</v>
      </c>
      <c r="Q16" s="216"/>
      <c r="S16" s="216" t="s">
        <v>361</v>
      </c>
      <c r="T16" s="216" t="s">
        <v>374</v>
      </c>
      <c r="U16" s="216" t="s">
        <v>239</v>
      </c>
      <c r="V16" t="s">
        <v>351</v>
      </c>
      <c r="W16" s="216" t="s">
        <v>374</v>
      </c>
      <c r="X16" s="216" t="s">
        <v>239</v>
      </c>
      <c r="Y16">
        <v>0</v>
      </c>
      <c r="AA16" s="216" t="s">
        <v>90</v>
      </c>
      <c r="AB16" s="216" t="s">
        <v>361</v>
      </c>
      <c r="AC16">
        <v>109</v>
      </c>
      <c r="AD16" s="216" t="s">
        <v>217</v>
      </c>
      <c r="AE16">
        <v>4.5999999999999996</v>
      </c>
    </row>
    <row r="17" spans="1:32" x14ac:dyDescent="0.3">
      <c r="A17" s="216" t="s">
        <v>351</v>
      </c>
      <c r="B17" s="216" t="s">
        <v>45</v>
      </c>
      <c r="C17" s="216" t="s">
        <v>68</v>
      </c>
      <c r="D17" s="216" t="s">
        <v>310</v>
      </c>
      <c r="E17" s="216" t="s">
        <v>831</v>
      </c>
      <c r="F17" s="15">
        <v>46281.411724537036</v>
      </c>
      <c r="G17" s="216" t="s">
        <v>408</v>
      </c>
      <c r="H17">
        <v>18</v>
      </c>
      <c r="I17" s="216" t="s">
        <v>832</v>
      </c>
      <c r="J17" s="15">
        <v>46281.598611111112</v>
      </c>
      <c r="K17" s="15">
        <v>46282.482638888891</v>
      </c>
      <c r="L17" s="15"/>
      <c r="M17">
        <v>18</v>
      </c>
      <c r="N17" s="216"/>
      <c r="O17" t="s">
        <v>201</v>
      </c>
      <c r="P17" t="s">
        <v>514</v>
      </c>
      <c r="Q17" s="216"/>
      <c r="S17" s="216" t="s">
        <v>361</v>
      </c>
      <c r="T17" s="216" t="s">
        <v>374</v>
      </c>
      <c r="U17" s="216" t="s">
        <v>239</v>
      </c>
      <c r="V17" t="s">
        <v>351</v>
      </c>
      <c r="W17" s="216" t="s">
        <v>374</v>
      </c>
      <c r="X17" s="216" t="s">
        <v>239</v>
      </c>
      <c r="Y17">
        <v>0</v>
      </c>
      <c r="AA17" s="216" t="s">
        <v>67</v>
      </c>
      <c r="AB17" s="216" t="s">
        <v>361</v>
      </c>
      <c r="AC17">
        <v>109</v>
      </c>
      <c r="AD17" s="216" t="s">
        <v>217</v>
      </c>
      <c r="AE17">
        <v>1.8</v>
      </c>
      <c r="AF17">
        <v>1</v>
      </c>
    </row>
    <row r="18" spans="1:32" x14ac:dyDescent="0.3">
      <c r="A18" s="216" t="s">
        <v>351</v>
      </c>
      <c r="B18" s="216" t="s">
        <v>45</v>
      </c>
      <c r="C18" s="216" t="s">
        <v>68</v>
      </c>
      <c r="D18" s="216" t="s">
        <v>310</v>
      </c>
      <c r="E18" s="216" t="s">
        <v>833</v>
      </c>
      <c r="F18" s="15">
        <v>46281.402002314811</v>
      </c>
      <c r="G18" s="216" t="s">
        <v>408</v>
      </c>
      <c r="H18">
        <v>18</v>
      </c>
      <c r="I18" s="216" t="s">
        <v>834</v>
      </c>
      <c r="J18" s="15">
        <v>46281.595138888886</v>
      </c>
      <c r="K18" s="15">
        <v>46282.482638888891</v>
      </c>
      <c r="L18" s="15"/>
      <c r="M18">
        <v>18</v>
      </c>
      <c r="N18" s="216"/>
      <c r="O18" t="s">
        <v>201</v>
      </c>
      <c r="P18" t="s">
        <v>514</v>
      </c>
      <c r="Q18" s="216"/>
      <c r="S18" s="216" t="s">
        <v>361</v>
      </c>
      <c r="T18" s="216" t="s">
        <v>374</v>
      </c>
      <c r="U18" s="216" t="s">
        <v>239</v>
      </c>
      <c r="V18" t="s">
        <v>351</v>
      </c>
      <c r="W18" s="216" t="s">
        <v>374</v>
      </c>
      <c r="X18" s="216" t="s">
        <v>239</v>
      </c>
      <c r="AA18" s="216" t="s">
        <v>67</v>
      </c>
      <c r="AB18" s="216" t="s">
        <v>361</v>
      </c>
      <c r="AC18">
        <v>109</v>
      </c>
      <c r="AD18" s="216" t="s">
        <v>217</v>
      </c>
      <c r="AE18">
        <v>1.8</v>
      </c>
    </row>
    <row r="19" spans="1:32" x14ac:dyDescent="0.3">
      <c r="A19" s="216" t="s">
        <v>351</v>
      </c>
      <c r="B19" s="216" t="s">
        <v>45</v>
      </c>
      <c r="C19" s="216" t="s">
        <v>68</v>
      </c>
      <c r="D19" s="216" t="s">
        <v>310</v>
      </c>
      <c r="E19" s="216" t="s">
        <v>835</v>
      </c>
      <c r="F19" s="15">
        <v>46255.515949074077</v>
      </c>
      <c r="G19" s="216" t="s">
        <v>754</v>
      </c>
      <c r="H19">
        <v>18</v>
      </c>
      <c r="I19" s="216" t="s">
        <v>836</v>
      </c>
      <c r="J19" s="15">
        <v>46255.62222222222</v>
      </c>
      <c r="K19" s="15">
        <v>46258.696527777778</v>
      </c>
      <c r="L19" s="15"/>
      <c r="M19">
        <v>18</v>
      </c>
      <c r="N19" s="216"/>
      <c r="O19" t="s">
        <v>201</v>
      </c>
      <c r="P19" t="s">
        <v>513</v>
      </c>
      <c r="Q19" s="216"/>
      <c r="S19" s="216" t="s">
        <v>361</v>
      </c>
      <c r="T19" s="216" t="s">
        <v>374</v>
      </c>
      <c r="U19" s="216" t="s">
        <v>239</v>
      </c>
      <c r="V19" t="s">
        <v>351</v>
      </c>
      <c r="W19" s="216" t="s">
        <v>374</v>
      </c>
      <c r="X19" s="216" t="s">
        <v>239</v>
      </c>
      <c r="Y19">
        <v>0</v>
      </c>
      <c r="AA19" s="216" t="s">
        <v>67</v>
      </c>
      <c r="AB19" s="216" t="s">
        <v>361</v>
      </c>
      <c r="AC19">
        <v>109</v>
      </c>
      <c r="AD19" s="216" t="s">
        <v>217</v>
      </c>
      <c r="AE19">
        <v>1.8</v>
      </c>
      <c r="AF19">
        <v>1</v>
      </c>
    </row>
    <row r="20" spans="1:32" x14ac:dyDescent="0.3">
      <c r="A20" s="216" t="s">
        <v>351</v>
      </c>
      <c r="B20" s="216" t="s">
        <v>45</v>
      </c>
      <c r="C20" s="216" t="s">
        <v>68</v>
      </c>
      <c r="D20" s="216" t="s">
        <v>310</v>
      </c>
      <c r="E20" s="216" t="s">
        <v>837</v>
      </c>
      <c r="F20" s="15">
        <v>46255.513298611113</v>
      </c>
      <c r="G20" s="216" t="s">
        <v>754</v>
      </c>
      <c r="H20">
        <v>12</v>
      </c>
      <c r="I20" s="216" t="s">
        <v>836</v>
      </c>
      <c r="J20" s="15">
        <v>46255.62222222222</v>
      </c>
      <c r="K20" s="15">
        <v>46258.696527777778</v>
      </c>
      <c r="L20" s="15"/>
      <c r="M20">
        <v>12</v>
      </c>
      <c r="N20" s="216"/>
      <c r="O20" t="s">
        <v>201</v>
      </c>
      <c r="P20" t="s">
        <v>513</v>
      </c>
      <c r="Q20" s="216"/>
      <c r="S20" s="216" t="s">
        <v>361</v>
      </c>
      <c r="T20" s="216" t="s">
        <v>374</v>
      </c>
      <c r="U20" s="216" t="s">
        <v>239</v>
      </c>
      <c r="V20" t="s">
        <v>351</v>
      </c>
      <c r="W20" s="216" t="s">
        <v>374</v>
      </c>
      <c r="X20" s="216" t="s">
        <v>239</v>
      </c>
      <c r="AA20" s="216" t="s">
        <v>67</v>
      </c>
      <c r="AB20" s="216" t="s">
        <v>361</v>
      </c>
      <c r="AC20">
        <v>109</v>
      </c>
      <c r="AD20" s="216" t="s">
        <v>217</v>
      </c>
      <c r="AE20">
        <v>1.2</v>
      </c>
    </row>
    <row r="21" spans="1:32" x14ac:dyDescent="0.3">
      <c r="A21" s="216" t="s">
        <v>351</v>
      </c>
      <c r="B21" s="216" t="s">
        <v>45</v>
      </c>
      <c r="C21" s="216" t="s">
        <v>68</v>
      </c>
      <c r="D21" s="216" t="s">
        <v>310</v>
      </c>
      <c r="E21" s="216" t="s">
        <v>838</v>
      </c>
      <c r="F21" s="15">
        <v>46273.876631944448</v>
      </c>
      <c r="G21" s="216" t="s">
        <v>754</v>
      </c>
      <c r="H21">
        <v>20</v>
      </c>
      <c r="I21" s="216" t="s">
        <v>839</v>
      </c>
      <c r="J21" s="15">
        <v>46280.615972222222</v>
      </c>
      <c r="K21" s="15">
        <v>46283.534722222219</v>
      </c>
      <c r="L21" s="15"/>
      <c r="M21">
        <v>20</v>
      </c>
      <c r="N21" s="216"/>
      <c r="O21" t="s">
        <v>201</v>
      </c>
      <c r="P21" t="s">
        <v>513</v>
      </c>
      <c r="Q21" s="216"/>
      <c r="S21" s="216" t="s">
        <v>361</v>
      </c>
      <c r="T21" s="216" t="s">
        <v>374</v>
      </c>
      <c r="U21" s="216" t="s">
        <v>239</v>
      </c>
      <c r="V21" t="s">
        <v>351</v>
      </c>
      <c r="W21" s="216" t="s">
        <v>374</v>
      </c>
      <c r="X21" s="216" t="s">
        <v>239</v>
      </c>
      <c r="Y21">
        <v>0</v>
      </c>
      <c r="AA21" s="216" t="s">
        <v>67</v>
      </c>
      <c r="AB21" s="216" t="s">
        <v>361</v>
      </c>
      <c r="AC21">
        <v>109</v>
      </c>
      <c r="AD21" s="216" t="s">
        <v>217</v>
      </c>
      <c r="AE21">
        <v>2</v>
      </c>
      <c r="AF21">
        <v>1</v>
      </c>
    </row>
    <row r="22" spans="1:32" x14ac:dyDescent="0.3">
      <c r="A22" s="216" t="s">
        <v>351</v>
      </c>
      <c r="B22" s="216" t="s">
        <v>48</v>
      </c>
      <c r="C22" s="216" t="s">
        <v>68</v>
      </c>
      <c r="D22" s="216" t="s">
        <v>310</v>
      </c>
      <c r="E22" s="216" t="s">
        <v>840</v>
      </c>
      <c r="F22" s="15">
        <v>46281.450682870367</v>
      </c>
      <c r="G22" s="216" t="s">
        <v>408</v>
      </c>
      <c r="H22">
        <v>8</v>
      </c>
      <c r="I22" s="216" t="s">
        <v>841</v>
      </c>
      <c r="J22" s="15">
        <v>46282.620833333334</v>
      </c>
      <c r="K22" s="15">
        <v>46283.424305555556</v>
      </c>
      <c r="L22" s="15"/>
      <c r="M22">
        <v>8</v>
      </c>
      <c r="N22" s="216"/>
      <c r="O22" t="s">
        <v>201</v>
      </c>
      <c r="P22" t="s">
        <v>514</v>
      </c>
      <c r="Q22" s="216"/>
      <c r="S22" s="216" t="s">
        <v>361</v>
      </c>
      <c r="T22" s="216" t="s">
        <v>374</v>
      </c>
      <c r="U22" s="216" t="s">
        <v>239</v>
      </c>
      <c r="V22" t="s">
        <v>351</v>
      </c>
      <c r="W22" s="216" t="s">
        <v>374</v>
      </c>
      <c r="X22" s="216" t="s">
        <v>239</v>
      </c>
      <c r="Y22">
        <v>0</v>
      </c>
      <c r="AA22" s="216" t="s">
        <v>90</v>
      </c>
      <c r="AB22" s="216" t="s">
        <v>361</v>
      </c>
      <c r="AC22">
        <v>109</v>
      </c>
      <c r="AD22" s="216" t="s">
        <v>217</v>
      </c>
      <c r="AE22">
        <v>1</v>
      </c>
    </row>
    <row r="23" spans="1:32" x14ac:dyDescent="0.3">
      <c r="A23" s="216" t="s">
        <v>351</v>
      </c>
      <c r="B23" s="216" t="s">
        <v>45</v>
      </c>
      <c r="C23" s="216" t="s">
        <v>68</v>
      </c>
      <c r="D23" s="216" t="s">
        <v>310</v>
      </c>
      <c r="E23" s="216" t="s">
        <v>842</v>
      </c>
      <c r="F23" s="15">
        <v>46266.505057870374</v>
      </c>
      <c r="G23" s="216" t="s">
        <v>843</v>
      </c>
      <c r="H23">
        <v>4</v>
      </c>
      <c r="I23" s="216" t="s">
        <v>844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6"/>
      <c r="O23" t="s">
        <v>201</v>
      </c>
      <c r="P23" t="s">
        <v>513</v>
      </c>
      <c r="Q23" s="216"/>
      <c r="S23" s="216" t="s">
        <v>361</v>
      </c>
      <c r="T23" s="216" t="s">
        <v>374</v>
      </c>
      <c r="U23" s="216" t="s">
        <v>239</v>
      </c>
      <c r="V23" t="s">
        <v>351</v>
      </c>
      <c r="W23" s="216" t="s">
        <v>374</v>
      </c>
      <c r="X23" s="216" t="s">
        <v>239</v>
      </c>
      <c r="Y23">
        <v>0</v>
      </c>
      <c r="AA23" s="216" t="s">
        <v>67</v>
      </c>
      <c r="AB23" s="216" t="s">
        <v>361</v>
      </c>
      <c r="AC23">
        <v>109</v>
      </c>
      <c r="AD23" s="216" t="s">
        <v>217</v>
      </c>
      <c r="AE23">
        <v>1</v>
      </c>
      <c r="AF23">
        <v>1</v>
      </c>
    </row>
    <row r="24" spans="1:32" x14ac:dyDescent="0.3">
      <c r="A24" s="216" t="s">
        <v>351</v>
      </c>
      <c r="B24" s="216" t="s">
        <v>45</v>
      </c>
      <c r="C24" s="216" t="s">
        <v>68</v>
      </c>
      <c r="D24" s="216" t="s">
        <v>310</v>
      </c>
      <c r="E24" s="216" t="s">
        <v>845</v>
      </c>
      <c r="F24" s="15">
        <v>46266.501099537039</v>
      </c>
      <c r="G24" s="216" t="s">
        <v>843</v>
      </c>
      <c r="H24">
        <v>7</v>
      </c>
      <c r="I24" s="216" t="s">
        <v>844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6"/>
      <c r="O24" t="s">
        <v>201</v>
      </c>
      <c r="P24" t="s">
        <v>513</v>
      </c>
      <c r="Q24" s="216"/>
      <c r="S24" s="216" t="s">
        <v>361</v>
      </c>
      <c r="T24" s="216" t="s">
        <v>374</v>
      </c>
      <c r="U24" s="216" t="s">
        <v>239</v>
      </c>
      <c r="V24" t="s">
        <v>351</v>
      </c>
      <c r="W24" s="216" t="s">
        <v>374</v>
      </c>
      <c r="X24" s="216" t="s">
        <v>239</v>
      </c>
      <c r="AA24" s="216" t="s">
        <v>67</v>
      </c>
      <c r="AB24" s="216" t="s">
        <v>361</v>
      </c>
      <c r="AC24">
        <v>109</v>
      </c>
      <c r="AD24" s="216" t="s">
        <v>217</v>
      </c>
      <c r="AE24">
        <v>1</v>
      </c>
    </row>
    <row r="25" spans="1:32" x14ac:dyDescent="0.3">
      <c r="A25" s="216" t="s">
        <v>351</v>
      </c>
      <c r="B25" s="216" t="s">
        <v>48</v>
      </c>
      <c r="C25" s="216" t="s">
        <v>68</v>
      </c>
      <c r="D25" s="216" t="s">
        <v>310</v>
      </c>
      <c r="E25" s="216" t="s">
        <v>846</v>
      </c>
      <c r="F25" s="15">
        <v>46275.489664351851</v>
      </c>
      <c r="G25" s="216" t="s">
        <v>754</v>
      </c>
      <c r="H25">
        <v>25</v>
      </c>
      <c r="I25" s="216" t="s">
        <v>847</v>
      </c>
      <c r="J25" s="15">
        <v>46275.620138888888</v>
      </c>
      <c r="K25" s="15">
        <v>46279.60833333333</v>
      </c>
      <c r="L25" s="15"/>
      <c r="M25">
        <v>25</v>
      </c>
      <c r="N25" s="216"/>
      <c r="O25" t="s">
        <v>201</v>
      </c>
      <c r="P25" t="s">
        <v>513</v>
      </c>
      <c r="Q25" s="216"/>
      <c r="S25" s="216" t="s">
        <v>361</v>
      </c>
      <c r="T25" s="216" t="s">
        <v>374</v>
      </c>
      <c r="U25" s="216" t="s">
        <v>239</v>
      </c>
      <c r="V25" t="s">
        <v>351</v>
      </c>
      <c r="W25" s="216" t="s">
        <v>374</v>
      </c>
      <c r="X25" s="216" t="s">
        <v>239</v>
      </c>
      <c r="Y25">
        <v>0</v>
      </c>
      <c r="AA25" s="216" t="s">
        <v>90</v>
      </c>
      <c r="AB25" s="216" t="s">
        <v>361</v>
      </c>
      <c r="AC25">
        <v>109</v>
      </c>
      <c r="AD25" s="216" t="s">
        <v>217</v>
      </c>
      <c r="AE25">
        <v>2.5</v>
      </c>
    </row>
    <row r="26" spans="1:32" x14ac:dyDescent="0.3">
      <c r="A26" s="216" t="s">
        <v>351</v>
      </c>
      <c r="B26" s="216" t="s">
        <v>43</v>
      </c>
      <c r="C26" s="216" t="s">
        <v>105</v>
      </c>
      <c r="D26" s="216" t="s">
        <v>310</v>
      </c>
      <c r="E26" s="216" t="s">
        <v>848</v>
      </c>
      <c r="F26" s="15">
        <v>46266.510185185187</v>
      </c>
      <c r="G26" s="216" t="s">
        <v>843</v>
      </c>
      <c r="H26">
        <v>7</v>
      </c>
      <c r="I26" s="216" t="s">
        <v>849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6"/>
      <c r="O26" t="s">
        <v>201</v>
      </c>
      <c r="P26" t="s">
        <v>514</v>
      </c>
      <c r="Q26" s="216"/>
      <c r="S26" s="216" t="s">
        <v>361</v>
      </c>
      <c r="T26" s="216" t="s">
        <v>374</v>
      </c>
      <c r="U26" s="216" t="s">
        <v>239</v>
      </c>
      <c r="V26" t="s">
        <v>351</v>
      </c>
      <c r="W26" s="216" t="s">
        <v>374</v>
      </c>
      <c r="X26" s="216" t="s">
        <v>239</v>
      </c>
      <c r="AA26" s="216" t="s">
        <v>67</v>
      </c>
      <c r="AB26" s="216" t="s">
        <v>361</v>
      </c>
      <c r="AC26">
        <v>109</v>
      </c>
      <c r="AD26" s="216" t="s">
        <v>217</v>
      </c>
      <c r="AE26">
        <v>1</v>
      </c>
    </row>
    <row r="27" spans="1:32" x14ac:dyDescent="0.3">
      <c r="A27" s="216" t="s">
        <v>351</v>
      </c>
      <c r="B27" s="216" t="s">
        <v>48</v>
      </c>
      <c r="C27" s="216" t="s">
        <v>68</v>
      </c>
      <c r="D27" s="216" t="s">
        <v>310</v>
      </c>
      <c r="E27" s="216" t="s">
        <v>760</v>
      </c>
      <c r="F27" s="15">
        <v>46252.581203703703</v>
      </c>
      <c r="G27" s="216" t="s">
        <v>754</v>
      </c>
      <c r="H27">
        <v>1</v>
      </c>
      <c r="I27" s="216" t="s">
        <v>850</v>
      </c>
      <c r="J27" s="15">
        <v>46259.660416666666</v>
      </c>
      <c r="K27" s="15">
        <v>46261.472222222219</v>
      </c>
      <c r="L27" s="15"/>
      <c r="M27">
        <v>1</v>
      </c>
      <c r="N27" s="216"/>
      <c r="O27" t="s">
        <v>201</v>
      </c>
      <c r="P27" t="s">
        <v>513</v>
      </c>
      <c r="Q27" s="216"/>
      <c r="S27" s="216" t="s">
        <v>361</v>
      </c>
      <c r="T27" s="216" t="s">
        <v>374</v>
      </c>
      <c r="U27" s="216" t="s">
        <v>239</v>
      </c>
      <c r="V27" t="s">
        <v>351</v>
      </c>
      <c r="W27" s="216" t="s">
        <v>374</v>
      </c>
      <c r="X27" s="216" t="s">
        <v>239</v>
      </c>
      <c r="Y27">
        <v>0</v>
      </c>
      <c r="AA27" s="216" t="s">
        <v>90</v>
      </c>
      <c r="AB27" s="216" t="s">
        <v>361</v>
      </c>
      <c r="AC27">
        <v>109</v>
      </c>
      <c r="AD27" s="216" t="s">
        <v>217</v>
      </c>
      <c r="AE27">
        <v>1</v>
      </c>
      <c r="AF27">
        <v>1</v>
      </c>
    </row>
    <row r="28" spans="1:32" x14ac:dyDescent="0.3">
      <c r="A28" s="216" t="s">
        <v>351</v>
      </c>
      <c r="B28" s="216" t="s">
        <v>48</v>
      </c>
      <c r="C28" s="216" t="s">
        <v>68</v>
      </c>
      <c r="D28" s="216" t="s">
        <v>310</v>
      </c>
      <c r="E28" s="216" t="s">
        <v>829</v>
      </c>
      <c r="F28" s="15">
        <v>46267.345937500002</v>
      </c>
      <c r="G28" s="216" t="s">
        <v>754</v>
      </c>
      <c r="H28">
        <v>1</v>
      </c>
      <c r="I28" s="216" t="s">
        <v>851</v>
      </c>
      <c r="J28" s="15">
        <v>46279.561111111114</v>
      </c>
      <c r="K28" s="15">
        <v>46280.623611111114</v>
      </c>
      <c r="L28" s="15"/>
      <c r="M28">
        <v>1</v>
      </c>
      <c r="N28" s="216"/>
      <c r="O28" t="s">
        <v>201</v>
      </c>
      <c r="P28" t="s">
        <v>513</v>
      </c>
      <c r="Q28" s="216"/>
      <c r="S28" s="216" t="s">
        <v>361</v>
      </c>
      <c r="T28" s="216" t="s">
        <v>374</v>
      </c>
      <c r="U28" s="216" t="s">
        <v>239</v>
      </c>
      <c r="V28" t="s">
        <v>351</v>
      </c>
      <c r="W28" s="216" t="s">
        <v>374</v>
      </c>
      <c r="X28" s="216" t="s">
        <v>239</v>
      </c>
      <c r="Y28">
        <v>0</v>
      </c>
      <c r="AA28" s="216" t="s">
        <v>90</v>
      </c>
      <c r="AB28" s="216" t="s">
        <v>361</v>
      </c>
      <c r="AC28">
        <v>109</v>
      </c>
      <c r="AD28" s="216" t="s">
        <v>217</v>
      </c>
      <c r="AE28">
        <v>1</v>
      </c>
      <c r="AF28">
        <v>1</v>
      </c>
    </row>
    <row r="29" spans="1:32" x14ac:dyDescent="0.3">
      <c r="A29" s="216" t="s">
        <v>351</v>
      </c>
      <c r="B29" s="216" t="s">
        <v>48</v>
      </c>
      <c r="C29" s="216" t="s">
        <v>68</v>
      </c>
      <c r="D29" s="216" t="s">
        <v>310</v>
      </c>
      <c r="E29" s="216" t="s">
        <v>825</v>
      </c>
      <c r="F29" s="15">
        <v>46262.452870370369</v>
      </c>
      <c r="G29" s="216" t="s">
        <v>408</v>
      </c>
      <c r="H29">
        <v>14</v>
      </c>
      <c r="I29" s="216" t="s">
        <v>852</v>
      </c>
      <c r="J29" s="15">
        <v>46269.426388888889</v>
      </c>
      <c r="K29" s="15">
        <v>46280.613194444442</v>
      </c>
      <c r="L29" s="15"/>
      <c r="M29">
        <v>14</v>
      </c>
      <c r="N29" s="216"/>
      <c r="Q29" s="216"/>
      <c r="S29" s="216" t="s">
        <v>361</v>
      </c>
      <c r="T29" s="216" t="s">
        <v>374</v>
      </c>
      <c r="U29" s="216" t="s">
        <v>239</v>
      </c>
      <c r="V29" t="s">
        <v>351</v>
      </c>
      <c r="W29" s="216" t="s">
        <v>374</v>
      </c>
      <c r="X29" s="216" t="s">
        <v>239</v>
      </c>
      <c r="Y29">
        <v>0</v>
      </c>
      <c r="AA29" s="216" t="s">
        <v>90</v>
      </c>
      <c r="AB29" s="216" t="s">
        <v>361</v>
      </c>
      <c r="AC29">
        <v>109</v>
      </c>
      <c r="AD29" s="216" t="s">
        <v>217</v>
      </c>
      <c r="AE29">
        <v>1.4</v>
      </c>
    </row>
    <row r="30" spans="1:32" x14ac:dyDescent="0.3">
      <c r="A30" s="216" t="s">
        <v>351</v>
      </c>
      <c r="B30" s="216" t="s">
        <v>48</v>
      </c>
      <c r="C30" s="216" t="s">
        <v>68</v>
      </c>
      <c r="D30" s="216" t="s">
        <v>310</v>
      </c>
      <c r="E30" s="216" t="s">
        <v>829</v>
      </c>
      <c r="F30" s="15">
        <v>46267.345937500002</v>
      </c>
      <c r="G30" s="216" t="s">
        <v>754</v>
      </c>
      <c r="H30">
        <v>3</v>
      </c>
      <c r="I30" s="216" t="s">
        <v>853</v>
      </c>
      <c r="J30" s="15">
        <v>46275.379861111112</v>
      </c>
      <c r="K30" s="15">
        <v>46276.498611111114</v>
      </c>
      <c r="L30" s="15"/>
      <c r="M30">
        <v>3</v>
      </c>
      <c r="N30" s="216"/>
      <c r="O30" t="s">
        <v>201</v>
      </c>
      <c r="P30" t="s">
        <v>513</v>
      </c>
      <c r="Q30" s="216"/>
      <c r="S30" s="216" t="s">
        <v>361</v>
      </c>
      <c r="T30" s="216" t="s">
        <v>374</v>
      </c>
      <c r="U30" s="216" t="s">
        <v>239</v>
      </c>
      <c r="V30" t="s">
        <v>351</v>
      </c>
      <c r="W30" s="216" t="s">
        <v>374</v>
      </c>
      <c r="X30" s="216" t="s">
        <v>239</v>
      </c>
      <c r="AA30" s="216" t="s">
        <v>90</v>
      </c>
      <c r="AB30" s="216" t="s">
        <v>361</v>
      </c>
      <c r="AC30">
        <v>109</v>
      </c>
      <c r="AD30" s="216" t="s">
        <v>217</v>
      </c>
      <c r="AE30">
        <v>1</v>
      </c>
      <c r="AF30">
        <v>1</v>
      </c>
    </row>
    <row r="31" spans="1:32" x14ac:dyDescent="0.3">
      <c r="A31" s="216" t="s">
        <v>351</v>
      </c>
      <c r="B31" s="216" t="s">
        <v>43</v>
      </c>
      <c r="C31" s="216" t="s">
        <v>105</v>
      </c>
      <c r="D31" s="216" t="s">
        <v>310</v>
      </c>
      <c r="E31" s="216" t="s">
        <v>854</v>
      </c>
      <c r="F31" s="15">
        <v>46267.54859953704</v>
      </c>
      <c r="G31" s="216" t="s">
        <v>408</v>
      </c>
      <c r="H31">
        <v>16</v>
      </c>
      <c r="I31" s="216" t="s">
        <v>855</v>
      </c>
      <c r="J31" s="15">
        <v>46275.699305555558</v>
      </c>
      <c r="K31" s="15">
        <v>46276.684027777781</v>
      </c>
      <c r="L31" s="15"/>
      <c r="M31">
        <v>16</v>
      </c>
      <c r="N31" s="216"/>
      <c r="O31" t="s">
        <v>201</v>
      </c>
      <c r="P31" t="s">
        <v>514</v>
      </c>
      <c r="Q31" s="216"/>
      <c r="S31" s="216" t="s">
        <v>361</v>
      </c>
      <c r="T31" s="216" t="s">
        <v>374</v>
      </c>
      <c r="U31" s="216" t="s">
        <v>239</v>
      </c>
      <c r="V31" t="s">
        <v>351</v>
      </c>
      <c r="W31" s="216" t="s">
        <v>374</v>
      </c>
      <c r="X31" s="216" t="s">
        <v>239</v>
      </c>
      <c r="AA31" s="216" t="s">
        <v>67</v>
      </c>
      <c r="AB31" s="216" t="s">
        <v>361</v>
      </c>
      <c r="AC31">
        <v>109</v>
      </c>
      <c r="AD31" s="216" t="s">
        <v>217</v>
      </c>
      <c r="AE31">
        <v>1.6</v>
      </c>
    </row>
    <row r="32" spans="1:32" x14ac:dyDescent="0.3">
      <c r="A32" s="216" t="s">
        <v>351</v>
      </c>
      <c r="B32" s="216" t="s">
        <v>48</v>
      </c>
      <c r="C32" s="216" t="s">
        <v>68</v>
      </c>
      <c r="D32" s="216" t="s">
        <v>310</v>
      </c>
      <c r="E32" s="216" t="s">
        <v>840</v>
      </c>
      <c r="F32" s="15">
        <v>46281.450682870367</v>
      </c>
      <c r="G32" s="216" t="s">
        <v>408</v>
      </c>
      <c r="H32">
        <v>2</v>
      </c>
      <c r="I32" s="216" t="s">
        <v>856</v>
      </c>
      <c r="J32" s="15">
        <v>46286.667916666665</v>
      </c>
      <c r="K32" s="15">
        <v>46288.619444444441</v>
      </c>
      <c r="L32" s="15"/>
      <c r="M32">
        <v>2</v>
      </c>
      <c r="N32" s="216"/>
      <c r="O32" t="s">
        <v>201</v>
      </c>
      <c r="P32" t="s">
        <v>513</v>
      </c>
      <c r="Q32" s="216"/>
      <c r="S32" s="216" t="s">
        <v>361</v>
      </c>
      <c r="T32" s="216" t="s">
        <v>374</v>
      </c>
      <c r="U32" s="216" t="s">
        <v>239</v>
      </c>
      <c r="V32" t="s">
        <v>351</v>
      </c>
      <c r="W32" s="216" t="s">
        <v>374</v>
      </c>
      <c r="X32" s="216" t="s">
        <v>239</v>
      </c>
      <c r="Y32">
        <v>0</v>
      </c>
      <c r="AA32" s="216" t="s">
        <v>90</v>
      </c>
      <c r="AB32" s="216" t="s">
        <v>361</v>
      </c>
      <c r="AC32">
        <v>109</v>
      </c>
      <c r="AD32" s="216" t="s">
        <v>217</v>
      </c>
      <c r="AE32">
        <v>1</v>
      </c>
      <c r="AF32">
        <v>1</v>
      </c>
    </row>
    <row r="33" spans="1:32" x14ac:dyDescent="0.3">
      <c r="A33" s="216" t="s">
        <v>351</v>
      </c>
      <c r="B33" s="216" t="s">
        <v>45</v>
      </c>
      <c r="C33" s="216" t="s">
        <v>68</v>
      </c>
      <c r="D33" s="216" t="s">
        <v>310</v>
      </c>
      <c r="E33" s="216" t="s">
        <v>857</v>
      </c>
      <c r="F33" s="15">
        <v>46288.312847222223</v>
      </c>
      <c r="G33" s="216" t="s">
        <v>404</v>
      </c>
      <c r="H33">
        <v>3</v>
      </c>
      <c r="I33" s="216" t="s">
        <v>858</v>
      </c>
      <c r="J33" s="15">
        <v>46288.406944444447</v>
      </c>
      <c r="K33" s="15">
        <v>46289.408333333333</v>
      </c>
      <c r="L33" s="15"/>
      <c r="M33">
        <v>3</v>
      </c>
      <c r="N33" s="216"/>
      <c r="O33" t="s">
        <v>201</v>
      </c>
      <c r="P33" t="s">
        <v>513</v>
      </c>
      <c r="Q33" s="216"/>
      <c r="S33" s="216" t="s">
        <v>359</v>
      </c>
      <c r="T33" s="216" t="s">
        <v>374</v>
      </c>
      <c r="U33" s="216" t="s">
        <v>239</v>
      </c>
      <c r="V33" t="s">
        <v>351</v>
      </c>
      <c r="W33" s="216" t="s">
        <v>374</v>
      </c>
      <c r="X33" s="216" t="s">
        <v>239</v>
      </c>
      <c r="Y33">
        <v>0</v>
      </c>
      <c r="AA33" s="216" t="s">
        <v>67</v>
      </c>
      <c r="AB33" s="216" t="s">
        <v>359</v>
      </c>
      <c r="AC33">
        <v>50</v>
      </c>
      <c r="AD33" s="216" t="s">
        <v>217</v>
      </c>
      <c r="AE33">
        <v>1</v>
      </c>
      <c r="AF33">
        <v>1</v>
      </c>
    </row>
    <row r="34" spans="1:32" x14ac:dyDescent="0.3">
      <c r="A34" s="216" t="s">
        <v>351</v>
      </c>
      <c r="B34" s="216" t="s">
        <v>45</v>
      </c>
      <c r="C34" s="216" t="s">
        <v>68</v>
      </c>
      <c r="D34" s="216" t="s">
        <v>310</v>
      </c>
      <c r="E34" s="216" t="s">
        <v>859</v>
      </c>
      <c r="F34" s="15">
        <v>46288.312060185184</v>
      </c>
      <c r="G34" s="216" t="s">
        <v>404</v>
      </c>
      <c r="H34">
        <v>5</v>
      </c>
      <c r="I34" s="216" t="s">
        <v>858</v>
      </c>
      <c r="J34" s="15">
        <v>46288.406944444447</v>
      </c>
      <c r="K34" s="15">
        <v>46289.408333333333</v>
      </c>
      <c r="L34" s="15"/>
      <c r="M34">
        <v>5</v>
      </c>
      <c r="N34" s="216"/>
      <c r="O34" t="s">
        <v>201</v>
      </c>
      <c r="P34" t="s">
        <v>513</v>
      </c>
      <c r="Q34" s="216"/>
      <c r="S34" s="216" t="s">
        <v>359</v>
      </c>
      <c r="T34" s="216" t="s">
        <v>374</v>
      </c>
      <c r="U34" s="216" t="s">
        <v>239</v>
      </c>
      <c r="V34" t="s">
        <v>351</v>
      </c>
      <c r="W34" s="216" t="s">
        <v>374</v>
      </c>
      <c r="X34" s="216" t="s">
        <v>239</v>
      </c>
      <c r="AA34" s="216" t="s">
        <v>67</v>
      </c>
      <c r="AB34" s="216" t="s">
        <v>359</v>
      </c>
      <c r="AC34">
        <v>50</v>
      </c>
      <c r="AD34" s="216" t="s">
        <v>217</v>
      </c>
      <c r="AE34">
        <v>1</v>
      </c>
    </row>
    <row r="35" spans="1:32" x14ac:dyDescent="0.3">
      <c r="A35" s="216" t="s">
        <v>351</v>
      </c>
      <c r="B35" s="216" t="s">
        <v>48</v>
      </c>
      <c r="C35" s="216" t="s">
        <v>68</v>
      </c>
      <c r="D35" s="216" t="s">
        <v>310</v>
      </c>
      <c r="E35" s="216" t="s">
        <v>860</v>
      </c>
      <c r="F35" s="15">
        <v>46287.523993055554</v>
      </c>
      <c r="G35" s="216" t="s">
        <v>407</v>
      </c>
      <c r="H35">
        <v>1</v>
      </c>
      <c r="I35" s="216" t="s">
        <v>861</v>
      </c>
      <c r="J35" s="15">
        <v>46288.615277777775</v>
      </c>
      <c r="K35" s="15">
        <v>46289.408333333333</v>
      </c>
      <c r="L35" s="15"/>
      <c r="M35">
        <v>1</v>
      </c>
      <c r="N35" s="216"/>
      <c r="O35" t="s">
        <v>201</v>
      </c>
      <c r="P35" t="s">
        <v>514</v>
      </c>
      <c r="Q35" s="216"/>
      <c r="S35" s="216" t="s">
        <v>359</v>
      </c>
      <c r="T35" s="216" t="s">
        <v>374</v>
      </c>
      <c r="U35" s="216" t="s">
        <v>239</v>
      </c>
      <c r="V35" t="s">
        <v>351</v>
      </c>
      <c r="W35" s="216" t="s">
        <v>374</v>
      </c>
      <c r="X35" s="216" t="s">
        <v>239</v>
      </c>
      <c r="AA35" s="216" t="s">
        <v>90</v>
      </c>
      <c r="AB35" s="216" t="s">
        <v>359</v>
      </c>
      <c r="AC35">
        <v>50</v>
      </c>
      <c r="AD35" s="216" t="s">
        <v>217</v>
      </c>
      <c r="AE35">
        <v>1</v>
      </c>
    </row>
    <row r="36" spans="1:32" x14ac:dyDescent="0.3">
      <c r="A36" s="216" t="s">
        <v>351</v>
      </c>
      <c r="B36" s="216" t="s">
        <v>45</v>
      </c>
      <c r="C36" s="216" t="s">
        <v>68</v>
      </c>
      <c r="D36" s="216" t="s">
        <v>310</v>
      </c>
      <c r="E36" s="216" t="s">
        <v>862</v>
      </c>
      <c r="F36" s="15">
        <v>46258.334432870368</v>
      </c>
      <c r="G36" s="216" t="s">
        <v>404</v>
      </c>
      <c r="H36">
        <v>3</v>
      </c>
      <c r="I36" s="216" t="s">
        <v>863</v>
      </c>
      <c r="J36" s="15">
        <v>46258.425694444442</v>
      </c>
      <c r="K36" s="15">
        <v>46259.4375</v>
      </c>
      <c r="L36" s="15"/>
      <c r="M36">
        <v>3</v>
      </c>
      <c r="N36" s="216"/>
      <c r="O36" t="s">
        <v>201</v>
      </c>
      <c r="P36" t="s">
        <v>513</v>
      </c>
      <c r="Q36" s="216"/>
      <c r="S36" s="216" t="s">
        <v>359</v>
      </c>
      <c r="T36" s="216" t="s">
        <v>374</v>
      </c>
      <c r="U36" s="216" t="s">
        <v>239</v>
      </c>
      <c r="V36" t="s">
        <v>351</v>
      </c>
      <c r="W36" s="216" t="s">
        <v>374</v>
      </c>
      <c r="X36" s="216" t="s">
        <v>239</v>
      </c>
      <c r="Y36">
        <v>0</v>
      </c>
      <c r="AA36" s="216" t="s">
        <v>67</v>
      </c>
      <c r="AB36" s="216" t="s">
        <v>359</v>
      </c>
      <c r="AC36">
        <v>50</v>
      </c>
      <c r="AD36" s="216" t="s">
        <v>217</v>
      </c>
      <c r="AE36">
        <v>1</v>
      </c>
      <c r="AF36">
        <v>1</v>
      </c>
    </row>
    <row r="37" spans="1:32" x14ac:dyDescent="0.3">
      <c r="A37" s="216" t="s">
        <v>351</v>
      </c>
      <c r="B37" s="216" t="s">
        <v>45</v>
      </c>
      <c r="C37" s="216" t="s">
        <v>68</v>
      </c>
      <c r="D37" s="216" t="s">
        <v>310</v>
      </c>
      <c r="E37" s="216" t="s">
        <v>864</v>
      </c>
      <c r="F37" s="15">
        <v>46258.335682870369</v>
      </c>
      <c r="G37" s="216" t="s">
        <v>404</v>
      </c>
      <c r="H37">
        <v>3</v>
      </c>
      <c r="I37" s="216" t="s">
        <v>863</v>
      </c>
      <c r="J37" s="15">
        <v>46258.425694444442</v>
      </c>
      <c r="K37" s="15">
        <v>46259.4375</v>
      </c>
      <c r="L37" s="15"/>
      <c r="M37">
        <v>3</v>
      </c>
      <c r="N37" s="216"/>
      <c r="O37" t="s">
        <v>201</v>
      </c>
      <c r="P37" t="s">
        <v>513</v>
      </c>
      <c r="Q37" s="216"/>
      <c r="S37" s="216" t="s">
        <v>359</v>
      </c>
      <c r="T37" s="216" t="s">
        <v>374</v>
      </c>
      <c r="U37" s="216" t="s">
        <v>239</v>
      </c>
      <c r="V37" t="s">
        <v>351</v>
      </c>
      <c r="W37" s="216" t="s">
        <v>374</v>
      </c>
      <c r="X37" s="216" t="s">
        <v>239</v>
      </c>
      <c r="AA37" s="216" t="s">
        <v>67</v>
      </c>
      <c r="AB37" s="216" t="s">
        <v>359</v>
      </c>
      <c r="AC37">
        <v>50</v>
      </c>
      <c r="AD37" s="216" t="s">
        <v>217</v>
      </c>
      <c r="AE37">
        <v>1</v>
      </c>
    </row>
    <row r="38" spans="1:32" x14ac:dyDescent="0.3">
      <c r="A38" s="216" t="s">
        <v>351</v>
      </c>
      <c r="B38" s="216" t="s">
        <v>48</v>
      </c>
      <c r="C38" s="216" t="s">
        <v>68</v>
      </c>
      <c r="D38" s="216" t="s">
        <v>310</v>
      </c>
      <c r="E38" s="216" t="s">
        <v>757</v>
      </c>
      <c r="F38" s="15">
        <v>46252.400995370372</v>
      </c>
      <c r="G38" s="216" t="s">
        <v>407</v>
      </c>
      <c r="H38">
        <v>3</v>
      </c>
      <c r="I38" s="216" t="s">
        <v>865</v>
      </c>
      <c r="J38" s="15">
        <v>46258.335416666669</v>
      </c>
      <c r="K38" s="15">
        <v>46259.4375</v>
      </c>
      <c r="L38" s="15"/>
      <c r="M38">
        <v>3</v>
      </c>
      <c r="N38" s="216"/>
      <c r="O38" t="s">
        <v>201</v>
      </c>
      <c r="P38" t="s">
        <v>513</v>
      </c>
      <c r="Q38" s="216"/>
      <c r="S38" s="216" t="s">
        <v>359</v>
      </c>
      <c r="T38" s="216" t="s">
        <v>374</v>
      </c>
      <c r="U38" s="216" t="s">
        <v>239</v>
      </c>
      <c r="V38" t="s">
        <v>351</v>
      </c>
      <c r="W38" s="216" t="s">
        <v>374</v>
      </c>
      <c r="X38" s="216" t="s">
        <v>239</v>
      </c>
      <c r="AA38" s="216" t="s">
        <v>90</v>
      </c>
      <c r="AB38" s="216" t="s">
        <v>359</v>
      </c>
      <c r="AC38">
        <v>50</v>
      </c>
      <c r="AD38" s="216" t="s">
        <v>217</v>
      </c>
      <c r="AE38">
        <v>1</v>
      </c>
    </row>
    <row r="39" spans="1:32" x14ac:dyDescent="0.3">
      <c r="A39" s="216" t="s">
        <v>351</v>
      </c>
      <c r="B39" s="216" t="s">
        <v>45</v>
      </c>
      <c r="C39" s="216" t="s">
        <v>68</v>
      </c>
      <c r="D39" s="216" t="s">
        <v>310</v>
      </c>
      <c r="E39" s="216" t="s">
        <v>866</v>
      </c>
      <c r="F39" s="15">
        <v>46255.491550925923</v>
      </c>
      <c r="G39" s="216" t="s">
        <v>411</v>
      </c>
      <c r="H39">
        <v>4</v>
      </c>
      <c r="I39" s="216" t="s">
        <v>867</v>
      </c>
      <c r="J39" s="15">
        <v>46255.6875</v>
      </c>
      <c r="K39" s="15">
        <v>46259.46875</v>
      </c>
      <c r="L39" s="15"/>
      <c r="M39">
        <v>4</v>
      </c>
      <c r="N39" s="216"/>
      <c r="O39" t="s">
        <v>201</v>
      </c>
      <c r="P39" t="s">
        <v>513</v>
      </c>
      <c r="Q39" s="216"/>
      <c r="S39" s="216" t="s">
        <v>359</v>
      </c>
      <c r="T39" s="216" t="s">
        <v>374</v>
      </c>
      <c r="U39" s="216" t="s">
        <v>239</v>
      </c>
      <c r="V39" t="s">
        <v>351</v>
      </c>
      <c r="W39" s="216" t="s">
        <v>374</v>
      </c>
      <c r="X39" s="216" t="s">
        <v>239</v>
      </c>
      <c r="Y39">
        <v>0</v>
      </c>
      <c r="AA39" s="216" t="s">
        <v>67</v>
      </c>
      <c r="AB39" s="216" t="s">
        <v>359</v>
      </c>
      <c r="AC39">
        <v>50</v>
      </c>
      <c r="AD39" s="216" t="s">
        <v>217</v>
      </c>
      <c r="AE39">
        <v>1</v>
      </c>
    </row>
    <row r="40" spans="1:32" x14ac:dyDescent="0.3">
      <c r="A40" s="216" t="s">
        <v>351</v>
      </c>
      <c r="B40" s="216" t="s">
        <v>45</v>
      </c>
      <c r="C40" s="216" t="s">
        <v>68</v>
      </c>
      <c r="D40" s="216" t="s">
        <v>310</v>
      </c>
      <c r="E40" s="216" t="s">
        <v>868</v>
      </c>
      <c r="F40" s="15">
        <v>46255.49082175926</v>
      </c>
      <c r="G40" s="216" t="s">
        <v>411</v>
      </c>
      <c r="H40">
        <v>7</v>
      </c>
      <c r="I40" s="216" t="s">
        <v>867</v>
      </c>
      <c r="J40" s="15">
        <v>46255.6875</v>
      </c>
      <c r="K40" s="15">
        <v>46259.46875</v>
      </c>
      <c r="L40" s="15"/>
      <c r="M40">
        <v>7</v>
      </c>
      <c r="N40" s="216"/>
      <c r="O40" t="s">
        <v>201</v>
      </c>
      <c r="P40" t="s">
        <v>513</v>
      </c>
      <c r="Q40" s="216"/>
      <c r="S40" s="216" t="s">
        <v>359</v>
      </c>
      <c r="T40" s="216" t="s">
        <v>374</v>
      </c>
      <c r="U40" s="216" t="s">
        <v>239</v>
      </c>
      <c r="V40" t="s">
        <v>351</v>
      </c>
      <c r="W40" s="216" t="s">
        <v>374</v>
      </c>
      <c r="X40" s="216" t="s">
        <v>239</v>
      </c>
      <c r="AA40" s="216" t="s">
        <v>67</v>
      </c>
      <c r="AB40" s="216" t="s">
        <v>359</v>
      </c>
      <c r="AC40">
        <v>50</v>
      </c>
      <c r="AD40" s="216" t="s">
        <v>217</v>
      </c>
      <c r="AE40">
        <v>1</v>
      </c>
    </row>
    <row r="41" spans="1:32" x14ac:dyDescent="0.3">
      <c r="A41" s="216" t="s">
        <v>351</v>
      </c>
      <c r="B41" s="216" t="s">
        <v>45</v>
      </c>
      <c r="C41" s="216" t="s">
        <v>68</v>
      </c>
      <c r="D41" s="216" t="s">
        <v>310</v>
      </c>
      <c r="E41" s="216" t="s">
        <v>869</v>
      </c>
      <c r="F41" s="15">
        <v>46255.489016203705</v>
      </c>
      <c r="G41" s="216" t="s">
        <v>411</v>
      </c>
      <c r="H41">
        <v>4</v>
      </c>
      <c r="I41" s="216" t="s">
        <v>867</v>
      </c>
      <c r="J41" s="15">
        <v>46255.6875</v>
      </c>
      <c r="K41" s="15">
        <v>46259.46875</v>
      </c>
      <c r="L41" s="15"/>
      <c r="M41">
        <v>4</v>
      </c>
      <c r="N41" s="216"/>
      <c r="O41" t="s">
        <v>201</v>
      </c>
      <c r="P41" t="s">
        <v>513</v>
      </c>
      <c r="Q41" s="216"/>
      <c r="S41" s="216" t="s">
        <v>359</v>
      </c>
      <c r="T41" s="216" t="s">
        <v>374</v>
      </c>
      <c r="U41" s="216" t="s">
        <v>239</v>
      </c>
      <c r="V41" t="s">
        <v>351</v>
      </c>
      <c r="W41" s="216" t="s">
        <v>374</v>
      </c>
      <c r="X41" s="216" t="s">
        <v>239</v>
      </c>
      <c r="AA41" s="216" t="s">
        <v>67</v>
      </c>
      <c r="AB41" s="216" t="s">
        <v>359</v>
      </c>
      <c r="AC41">
        <v>50</v>
      </c>
      <c r="AD41" s="216" t="s">
        <v>217</v>
      </c>
      <c r="AE41">
        <v>1</v>
      </c>
    </row>
    <row r="42" spans="1:32" x14ac:dyDescent="0.3">
      <c r="A42" s="216" t="s">
        <v>351</v>
      </c>
      <c r="B42" s="216" t="s">
        <v>45</v>
      </c>
      <c r="C42" s="216" t="s">
        <v>68</v>
      </c>
      <c r="D42" s="216" t="s">
        <v>310</v>
      </c>
      <c r="E42" s="216" t="s">
        <v>870</v>
      </c>
      <c r="F42" s="15">
        <v>46255.48945601852</v>
      </c>
      <c r="G42" s="216" t="s">
        <v>411</v>
      </c>
      <c r="H42">
        <v>3</v>
      </c>
      <c r="I42" s="216" t="s">
        <v>867</v>
      </c>
      <c r="J42" s="15">
        <v>46255.6875</v>
      </c>
      <c r="K42" s="15">
        <v>46259.46875</v>
      </c>
      <c r="L42" s="15"/>
      <c r="M42">
        <v>3</v>
      </c>
      <c r="N42" s="216"/>
      <c r="O42" t="s">
        <v>201</v>
      </c>
      <c r="P42" t="s">
        <v>513</v>
      </c>
      <c r="Q42" s="216"/>
      <c r="S42" s="216" t="s">
        <v>359</v>
      </c>
      <c r="T42" s="216" t="s">
        <v>374</v>
      </c>
      <c r="U42" s="216" t="s">
        <v>239</v>
      </c>
      <c r="V42" t="s">
        <v>351</v>
      </c>
      <c r="W42" s="216" t="s">
        <v>374</v>
      </c>
      <c r="X42" s="216" t="s">
        <v>239</v>
      </c>
      <c r="AA42" s="216" t="s">
        <v>67</v>
      </c>
      <c r="AB42" s="216" t="s">
        <v>359</v>
      </c>
      <c r="AC42">
        <v>50</v>
      </c>
      <c r="AD42" s="216" t="s">
        <v>217</v>
      </c>
      <c r="AE42">
        <v>1</v>
      </c>
    </row>
    <row r="43" spans="1:32" x14ac:dyDescent="0.3">
      <c r="A43" s="216" t="s">
        <v>351</v>
      </c>
      <c r="B43" s="216" t="s">
        <v>45</v>
      </c>
      <c r="C43" s="216" t="s">
        <v>68</v>
      </c>
      <c r="D43" s="216" t="s">
        <v>310</v>
      </c>
      <c r="E43" s="216" t="s">
        <v>871</v>
      </c>
      <c r="F43" s="15">
        <v>46255.489884259259</v>
      </c>
      <c r="G43" s="216" t="s">
        <v>411</v>
      </c>
      <c r="H43">
        <v>2</v>
      </c>
      <c r="I43" s="216" t="s">
        <v>867</v>
      </c>
      <c r="J43" s="15">
        <v>46255.6875</v>
      </c>
      <c r="K43" s="15">
        <v>46259.46875</v>
      </c>
      <c r="L43" s="15"/>
      <c r="M43">
        <v>2</v>
      </c>
      <c r="N43" s="216"/>
      <c r="O43" t="s">
        <v>201</v>
      </c>
      <c r="P43" t="s">
        <v>513</v>
      </c>
      <c r="Q43" s="216"/>
      <c r="S43" s="216" t="s">
        <v>359</v>
      </c>
      <c r="T43" s="216" t="s">
        <v>374</v>
      </c>
      <c r="U43" s="216" t="s">
        <v>239</v>
      </c>
      <c r="V43" t="s">
        <v>351</v>
      </c>
      <c r="W43" s="216" t="s">
        <v>374</v>
      </c>
      <c r="X43" s="216" t="s">
        <v>239</v>
      </c>
      <c r="AA43" s="216" t="s">
        <v>67</v>
      </c>
      <c r="AB43" s="216" t="s">
        <v>359</v>
      </c>
      <c r="AC43">
        <v>50</v>
      </c>
      <c r="AD43" s="216" t="s">
        <v>217</v>
      </c>
      <c r="AE43">
        <v>1</v>
      </c>
    </row>
    <row r="44" spans="1:32" x14ac:dyDescent="0.3">
      <c r="A44" s="216" t="s">
        <v>351</v>
      </c>
      <c r="B44" s="216" t="s">
        <v>45</v>
      </c>
      <c r="C44" s="216" t="s">
        <v>68</v>
      </c>
      <c r="D44" s="216" t="s">
        <v>310</v>
      </c>
      <c r="E44" s="216" t="s">
        <v>872</v>
      </c>
      <c r="F44" s="15">
        <v>46255.490312499998</v>
      </c>
      <c r="G44" s="216" t="s">
        <v>411</v>
      </c>
      <c r="H44">
        <v>11</v>
      </c>
      <c r="I44" s="216" t="s">
        <v>867</v>
      </c>
      <c r="J44" s="15">
        <v>46255.6875</v>
      </c>
      <c r="K44" s="15">
        <v>46259.46875</v>
      </c>
      <c r="L44" s="15"/>
      <c r="M44">
        <v>11</v>
      </c>
      <c r="N44" s="216"/>
      <c r="O44" t="s">
        <v>201</v>
      </c>
      <c r="P44" t="s">
        <v>513</v>
      </c>
      <c r="Q44" s="216"/>
      <c r="S44" s="216" t="s">
        <v>359</v>
      </c>
      <c r="T44" s="216" t="s">
        <v>374</v>
      </c>
      <c r="U44" s="216" t="s">
        <v>239</v>
      </c>
      <c r="V44" t="s">
        <v>351</v>
      </c>
      <c r="W44" s="216" t="s">
        <v>374</v>
      </c>
      <c r="X44" s="216" t="s">
        <v>239</v>
      </c>
      <c r="AA44" s="216" t="s">
        <v>67</v>
      </c>
      <c r="AB44" s="216" t="s">
        <v>359</v>
      </c>
      <c r="AC44">
        <v>50</v>
      </c>
      <c r="AD44" s="216" t="s">
        <v>217</v>
      </c>
      <c r="AE44">
        <v>1.1000000000000001</v>
      </c>
    </row>
    <row r="45" spans="1:32" x14ac:dyDescent="0.3">
      <c r="A45" s="216" t="s">
        <v>351</v>
      </c>
      <c r="B45" s="216" t="s">
        <v>48</v>
      </c>
      <c r="C45" s="216" t="s">
        <v>68</v>
      </c>
      <c r="D45" s="216" t="s">
        <v>310</v>
      </c>
      <c r="E45" s="216" t="s">
        <v>873</v>
      </c>
      <c r="F45" s="15">
        <v>46281.448310185187</v>
      </c>
      <c r="G45" s="216" t="s">
        <v>407</v>
      </c>
      <c r="H45">
        <v>4</v>
      </c>
      <c r="I45" s="216" t="s">
        <v>874</v>
      </c>
      <c r="J45" s="15">
        <v>46281.5625</v>
      </c>
      <c r="K45" s="15">
        <v>46282.625</v>
      </c>
      <c r="L45" s="15"/>
      <c r="M45">
        <v>4</v>
      </c>
      <c r="N45" s="216"/>
      <c r="O45" t="s">
        <v>201</v>
      </c>
      <c r="P45" t="s">
        <v>513</v>
      </c>
      <c r="Q45" s="216"/>
      <c r="S45" s="216" t="s">
        <v>359</v>
      </c>
      <c r="T45" s="216" t="s">
        <v>374</v>
      </c>
      <c r="U45" s="216" t="s">
        <v>239</v>
      </c>
      <c r="V45" t="s">
        <v>351</v>
      </c>
      <c r="W45" s="216" t="s">
        <v>374</v>
      </c>
      <c r="X45" s="216" t="s">
        <v>239</v>
      </c>
      <c r="Y45">
        <v>0</v>
      </c>
      <c r="AA45" s="216" t="s">
        <v>90</v>
      </c>
      <c r="AB45" s="216" t="s">
        <v>359</v>
      </c>
      <c r="AC45">
        <v>50</v>
      </c>
      <c r="AD45" s="216" t="s">
        <v>217</v>
      </c>
      <c r="AE45">
        <v>1</v>
      </c>
      <c r="AF45">
        <v>1</v>
      </c>
    </row>
    <row r="46" spans="1:32" x14ac:dyDescent="0.3">
      <c r="A46" s="216" t="s">
        <v>351</v>
      </c>
      <c r="B46" s="216" t="s">
        <v>48</v>
      </c>
      <c r="C46" s="216" t="s">
        <v>68</v>
      </c>
      <c r="D46" s="216" t="s">
        <v>310</v>
      </c>
      <c r="E46" s="216" t="s">
        <v>875</v>
      </c>
      <c r="F46" s="15">
        <v>46265.660775462966</v>
      </c>
      <c r="G46" s="216" t="s">
        <v>407</v>
      </c>
      <c r="H46">
        <v>1</v>
      </c>
      <c r="I46" s="216" t="s">
        <v>876</v>
      </c>
      <c r="J46" s="15">
        <v>46269.401388888888</v>
      </c>
      <c r="K46" s="15">
        <v>46273.458333333336</v>
      </c>
      <c r="L46" s="15"/>
      <c r="M46">
        <v>1</v>
      </c>
      <c r="N46" s="216"/>
      <c r="Q46" s="216"/>
      <c r="S46" s="216" t="s">
        <v>359</v>
      </c>
      <c r="T46" s="216" t="s">
        <v>374</v>
      </c>
      <c r="U46" s="216" t="s">
        <v>239</v>
      </c>
      <c r="V46" t="s">
        <v>351</v>
      </c>
      <c r="W46" s="216" t="s">
        <v>374</v>
      </c>
      <c r="X46" s="216" t="s">
        <v>239</v>
      </c>
      <c r="Y46">
        <v>0</v>
      </c>
      <c r="AA46" s="216" t="s">
        <v>90</v>
      </c>
      <c r="AB46" s="216" t="s">
        <v>359</v>
      </c>
      <c r="AC46">
        <v>50</v>
      </c>
      <c r="AD46" s="216" t="s">
        <v>217</v>
      </c>
      <c r="AE46">
        <v>1</v>
      </c>
      <c r="AF46">
        <v>1</v>
      </c>
    </row>
    <row r="47" spans="1:32" x14ac:dyDescent="0.3">
      <c r="A47" s="216" t="s">
        <v>351</v>
      </c>
      <c r="B47" s="216" t="s">
        <v>48</v>
      </c>
      <c r="C47" s="216" t="s">
        <v>68</v>
      </c>
      <c r="D47" s="216" t="s">
        <v>310</v>
      </c>
      <c r="E47" s="216" t="s">
        <v>877</v>
      </c>
      <c r="F47" s="15">
        <v>46283.654872685183</v>
      </c>
      <c r="G47" s="216" t="s">
        <v>407</v>
      </c>
      <c r="H47">
        <v>3</v>
      </c>
      <c r="I47" s="216" t="s">
        <v>878</v>
      </c>
      <c r="J47" s="15">
        <v>46286.439583333333</v>
      </c>
      <c r="K47" s="15">
        <v>46287.375</v>
      </c>
      <c r="L47" s="15"/>
      <c r="M47">
        <v>3</v>
      </c>
      <c r="N47" s="216"/>
      <c r="O47" t="s">
        <v>201</v>
      </c>
      <c r="P47" t="s">
        <v>514</v>
      </c>
      <c r="Q47" s="216"/>
      <c r="S47" s="216" t="s">
        <v>359</v>
      </c>
      <c r="T47" s="216" t="s">
        <v>374</v>
      </c>
      <c r="U47" s="216" t="s">
        <v>239</v>
      </c>
      <c r="V47" t="s">
        <v>351</v>
      </c>
      <c r="W47" s="216" t="s">
        <v>374</v>
      </c>
      <c r="X47" s="216" t="s">
        <v>239</v>
      </c>
      <c r="Y47">
        <v>0</v>
      </c>
      <c r="AA47" s="216" t="s">
        <v>90</v>
      </c>
      <c r="AB47" s="216" t="s">
        <v>359</v>
      </c>
      <c r="AC47">
        <v>50</v>
      </c>
      <c r="AD47" s="216" t="s">
        <v>217</v>
      </c>
      <c r="AE47">
        <v>1</v>
      </c>
      <c r="AF47">
        <v>1</v>
      </c>
    </row>
    <row r="48" spans="1:32" x14ac:dyDescent="0.3">
      <c r="A48" s="216" t="s">
        <v>351</v>
      </c>
      <c r="B48" s="216" t="s">
        <v>43</v>
      </c>
      <c r="C48" s="216" t="s">
        <v>105</v>
      </c>
      <c r="D48" s="216" t="s">
        <v>310</v>
      </c>
      <c r="E48" s="216" t="s">
        <v>879</v>
      </c>
      <c r="F48" s="15">
        <v>46283.668182870373</v>
      </c>
      <c r="G48" s="216" t="s">
        <v>407</v>
      </c>
      <c r="H48">
        <v>1</v>
      </c>
      <c r="I48" s="216" t="s">
        <v>880</v>
      </c>
      <c r="J48" s="15">
        <v>46286.499305555553</v>
      </c>
      <c r="K48" s="15">
        <v>46287.375</v>
      </c>
      <c r="L48" s="15"/>
      <c r="M48">
        <v>1</v>
      </c>
      <c r="N48" s="216"/>
      <c r="O48" t="s">
        <v>201</v>
      </c>
      <c r="P48" t="s">
        <v>514</v>
      </c>
      <c r="Q48" s="216"/>
      <c r="S48" s="216" t="s">
        <v>359</v>
      </c>
      <c r="T48" s="216" t="s">
        <v>374</v>
      </c>
      <c r="U48" s="216" t="s">
        <v>239</v>
      </c>
      <c r="V48" t="s">
        <v>351</v>
      </c>
      <c r="W48" s="216" t="s">
        <v>374</v>
      </c>
      <c r="X48" s="216" t="s">
        <v>239</v>
      </c>
      <c r="AA48" s="216" t="s">
        <v>67</v>
      </c>
      <c r="AB48" s="216" t="s">
        <v>359</v>
      </c>
      <c r="AC48">
        <v>50</v>
      </c>
      <c r="AD48" s="216" t="s">
        <v>217</v>
      </c>
      <c r="AE48">
        <v>1</v>
      </c>
    </row>
    <row r="49" spans="1:32" x14ac:dyDescent="0.3">
      <c r="A49" s="216" t="s">
        <v>351</v>
      </c>
      <c r="B49" s="216" t="s">
        <v>43</v>
      </c>
      <c r="C49" s="216" t="s">
        <v>105</v>
      </c>
      <c r="D49" s="216" t="s">
        <v>310</v>
      </c>
      <c r="E49" s="216" t="s">
        <v>879</v>
      </c>
      <c r="F49" s="15">
        <v>46283.668182870373</v>
      </c>
      <c r="G49" s="216" t="s">
        <v>407</v>
      </c>
      <c r="H49">
        <v>7</v>
      </c>
      <c r="I49" s="216" t="s">
        <v>881</v>
      </c>
      <c r="J49" s="15">
        <v>46286.495138888888</v>
      </c>
      <c r="K49" s="15">
        <v>46287.375</v>
      </c>
      <c r="L49" s="15"/>
      <c r="M49">
        <v>7</v>
      </c>
      <c r="N49" s="216"/>
      <c r="O49" t="s">
        <v>201</v>
      </c>
      <c r="P49" t="s">
        <v>514</v>
      </c>
      <c r="Q49" s="216"/>
      <c r="S49" s="216" t="s">
        <v>359</v>
      </c>
      <c r="T49" s="216" t="s">
        <v>374</v>
      </c>
      <c r="U49" s="216" t="s">
        <v>239</v>
      </c>
      <c r="V49" t="s">
        <v>351</v>
      </c>
      <c r="W49" s="216" t="s">
        <v>374</v>
      </c>
      <c r="X49" s="216" t="s">
        <v>239</v>
      </c>
      <c r="AA49" s="216" t="s">
        <v>67</v>
      </c>
      <c r="AB49" s="216" t="s">
        <v>359</v>
      </c>
      <c r="AC49">
        <v>50</v>
      </c>
      <c r="AD49" s="216" t="s">
        <v>217</v>
      </c>
      <c r="AE49">
        <v>1</v>
      </c>
    </row>
    <row r="50" spans="1:32" x14ac:dyDescent="0.3">
      <c r="A50" s="216" t="s">
        <v>351</v>
      </c>
      <c r="B50" s="216" t="s">
        <v>48</v>
      </c>
      <c r="C50" s="216" t="s">
        <v>68</v>
      </c>
      <c r="D50" s="216" t="s">
        <v>310</v>
      </c>
      <c r="E50" s="216" t="s">
        <v>882</v>
      </c>
      <c r="F50" s="15">
        <v>46262.618217592593</v>
      </c>
      <c r="G50" s="216" t="s">
        <v>407</v>
      </c>
      <c r="H50">
        <v>1</v>
      </c>
      <c r="I50" s="216" t="s">
        <v>883</v>
      </c>
      <c r="J50" s="15">
        <v>46265.602777777778</v>
      </c>
      <c r="K50" s="15">
        <v>46266.510416666664</v>
      </c>
      <c r="L50" s="15"/>
      <c r="M50">
        <v>1</v>
      </c>
      <c r="N50" s="216"/>
      <c r="O50" t="s">
        <v>201</v>
      </c>
      <c r="P50" t="s">
        <v>514</v>
      </c>
      <c r="Q50" s="216"/>
      <c r="S50" s="216" t="s">
        <v>359</v>
      </c>
      <c r="T50" s="216" t="s">
        <v>374</v>
      </c>
      <c r="U50" s="216" t="s">
        <v>239</v>
      </c>
      <c r="V50" t="s">
        <v>351</v>
      </c>
      <c r="W50" s="216" t="s">
        <v>374</v>
      </c>
      <c r="X50" s="216" t="s">
        <v>239</v>
      </c>
      <c r="Y50">
        <v>0</v>
      </c>
      <c r="AA50" s="216" t="s">
        <v>90</v>
      </c>
      <c r="AB50" s="216" t="s">
        <v>359</v>
      </c>
      <c r="AC50">
        <v>50</v>
      </c>
      <c r="AD50" s="216" t="s">
        <v>217</v>
      </c>
      <c r="AE50">
        <v>1</v>
      </c>
      <c r="AF50">
        <v>1</v>
      </c>
    </row>
    <row r="51" spans="1:32" x14ac:dyDescent="0.3">
      <c r="A51" s="216" t="s">
        <v>351</v>
      </c>
      <c r="B51" s="216" t="s">
        <v>48</v>
      </c>
      <c r="C51" s="216" t="s">
        <v>68</v>
      </c>
      <c r="D51" s="216" t="s">
        <v>310</v>
      </c>
      <c r="E51" s="216" t="s">
        <v>886</v>
      </c>
      <c r="F51" s="15">
        <v>46265.306875000002</v>
      </c>
      <c r="G51" s="216" t="s">
        <v>407</v>
      </c>
      <c r="H51">
        <v>1</v>
      </c>
      <c r="I51" s="216" t="s">
        <v>887</v>
      </c>
      <c r="J51" s="15">
        <v>46265.619444444441</v>
      </c>
      <c r="K51" s="15">
        <v>46266.509027777778</v>
      </c>
      <c r="L51" s="15"/>
      <c r="M51">
        <v>1</v>
      </c>
      <c r="N51" s="216"/>
      <c r="O51" t="s">
        <v>201</v>
      </c>
      <c r="P51" t="s">
        <v>514</v>
      </c>
      <c r="Q51" s="216"/>
      <c r="S51" s="216" t="s">
        <v>359</v>
      </c>
      <c r="T51" s="216" t="s">
        <v>374</v>
      </c>
      <c r="U51" s="216" t="s">
        <v>239</v>
      </c>
      <c r="V51" t="s">
        <v>351</v>
      </c>
      <c r="W51" s="216" t="s">
        <v>374</v>
      </c>
      <c r="X51" s="216" t="s">
        <v>239</v>
      </c>
      <c r="AA51" s="216" t="s">
        <v>90</v>
      </c>
      <c r="AB51" s="216" t="s">
        <v>359</v>
      </c>
      <c r="AC51">
        <v>50</v>
      </c>
      <c r="AD51" s="216" t="s">
        <v>217</v>
      </c>
      <c r="AE51">
        <v>1</v>
      </c>
    </row>
    <row r="52" spans="1:32" x14ac:dyDescent="0.3">
      <c r="A52" s="216" t="s">
        <v>351</v>
      </c>
      <c r="B52" s="216" t="s">
        <v>48</v>
      </c>
      <c r="C52" s="216" t="s">
        <v>68</v>
      </c>
      <c r="D52" s="216" t="s">
        <v>310</v>
      </c>
      <c r="E52" s="216" t="s">
        <v>888</v>
      </c>
      <c r="F52" s="15">
        <v>46260.320706018516</v>
      </c>
      <c r="G52" s="216" t="s">
        <v>407</v>
      </c>
      <c r="H52">
        <v>1</v>
      </c>
      <c r="I52" s="216" t="s">
        <v>889</v>
      </c>
      <c r="J52" s="15">
        <v>46260.52847222222</v>
      </c>
      <c r="K52" s="15">
        <v>46261.402777777781</v>
      </c>
      <c r="L52" s="15"/>
      <c r="M52">
        <v>1</v>
      </c>
      <c r="N52" s="216"/>
      <c r="O52" t="s">
        <v>201</v>
      </c>
      <c r="P52" t="s">
        <v>514</v>
      </c>
      <c r="Q52" s="216"/>
      <c r="S52" s="216" t="s">
        <v>359</v>
      </c>
      <c r="T52" s="216" t="s">
        <v>374</v>
      </c>
      <c r="U52" s="216" t="s">
        <v>239</v>
      </c>
      <c r="V52" t="s">
        <v>351</v>
      </c>
      <c r="W52" s="216" t="s">
        <v>374</v>
      </c>
      <c r="X52" s="216" t="s">
        <v>239</v>
      </c>
      <c r="Y52">
        <v>0</v>
      </c>
      <c r="AA52" s="216" t="s">
        <v>90</v>
      </c>
      <c r="AB52" s="216" t="s">
        <v>359</v>
      </c>
      <c r="AC52">
        <v>50</v>
      </c>
      <c r="AD52" s="216" t="s">
        <v>217</v>
      </c>
      <c r="AE52">
        <v>1</v>
      </c>
      <c r="AF52">
        <v>1</v>
      </c>
    </row>
    <row r="53" spans="1:32" x14ac:dyDescent="0.3">
      <c r="A53" s="216" t="s">
        <v>351</v>
      </c>
      <c r="B53" s="216" t="s">
        <v>48</v>
      </c>
      <c r="C53" s="216" t="s">
        <v>68</v>
      </c>
      <c r="D53" s="216" t="s">
        <v>310</v>
      </c>
      <c r="E53" s="216" t="s">
        <v>890</v>
      </c>
      <c r="F53" s="15">
        <v>46260.663437499999</v>
      </c>
      <c r="G53" s="216" t="s">
        <v>407</v>
      </c>
      <c r="H53">
        <v>1</v>
      </c>
      <c r="I53" s="216" t="s">
        <v>891</v>
      </c>
      <c r="J53" s="15">
        <v>46266.729861111111</v>
      </c>
      <c r="K53" s="15">
        <v>46268.379166666666</v>
      </c>
      <c r="L53" s="15"/>
      <c r="M53">
        <v>1</v>
      </c>
      <c r="N53" s="216"/>
      <c r="O53" t="s">
        <v>201</v>
      </c>
      <c r="P53" t="s">
        <v>513</v>
      </c>
      <c r="Q53" s="216"/>
      <c r="S53" s="216" t="s">
        <v>359</v>
      </c>
      <c r="T53" s="216" t="s">
        <v>374</v>
      </c>
      <c r="U53" s="216" t="s">
        <v>239</v>
      </c>
      <c r="V53" t="s">
        <v>351</v>
      </c>
      <c r="W53" s="216" t="s">
        <v>374</v>
      </c>
      <c r="X53" s="216" t="s">
        <v>239</v>
      </c>
      <c r="Y53">
        <v>0</v>
      </c>
      <c r="AA53" s="216" t="s">
        <v>90</v>
      </c>
      <c r="AB53" s="216" t="s">
        <v>359</v>
      </c>
      <c r="AC53">
        <v>50</v>
      </c>
      <c r="AD53" s="216" t="s">
        <v>217</v>
      </c>
      <c r="AE53">
        <v>1</v>
      </c>
      <c r="AF53">
        <v>1</v>
      </c>
    </row>
    <row r="54" spans="1:32" x14ac:dyDescent="0.3">
      <c r="A54" s="216" t="s">
        <v>351</v>
      </c>
      <c r="B54" s="216" t="s">
        <v>48</v>
      </c>
      <c r="C54" s="216" t="s">
        <v>68</v>
      </c>
      <c r="D54" s="216" t="s">
        <v>310</v>
      </c>
      <c r="E54" s="216" t="s">
        <v>892</v>
      </c>
      <c r="F54" s="15">
        <v>46253.620312500003</v>
      </c>
      <c r="G54" s="216" t="s">
        <v>407</v>
      </c>
      <c r="H54">
        <v>1</v>
      </c>
      <c r="I54" s="216" t="s">
        <v>893</v>
      </c>
      <c r="J54" s="15">
        <v>46254.591666666667</v>
      </c>
      <c r="K54" s="15">
        <v>46255.381944444445</v>
      </c>
      <c r="L54" s="15"/>
      <c r="M54">
        <v>1</v>
      </c>
      <c r="N54" s="216"/>
      <c r="O54" t="s">
        <v>201</v>
      </c>
      <c r="P54" t="s">
        <v>514</v>
      </c>
      <c r="Q54" s="216"/>
      <c r="S54" s="216" t="s">
        <v>359</v>
      </c>
      <c r="T54" s="216" t="s">
        <v>374</v>
      </c>
      <c r="U54" s="216" t="s">
        <v>239</v>
      </c>
      <c r="V54" t="s">
        <v>351</v>
      </c>
      <c r="W54" s="216" t="s">
        <v>374</v>
      </c>
      <c r="X54" s="216" t="s">
        <v>239</v>
      </c>
      <c r="Y54">
        <v>0</v>
      </c>
      <c r="AA54" s="216" t="s">
        <v>90</v>
      </c>
      <c r="AB54" s="216" t="s">
        <v>359</v>
      </c>
      <c r="AC54">
        <v>50</v>
      </c>
      <c r="AD54" s="216" t="s">
        <v>217</v>
      </c>
      <c r="AE54">
        <v>1</v>
      </c>
      <c r="AF54">
        <v>1</v>
      </c>
    </row>
    <row r="55" spans="1:32" x14ac:dyDescent="0.3">
      <c r="A55" s="216" t="s">
        <v>351</v>
      </c>
      <c r="B55" s="216" t="s">
        <v>48</v>
      </c>
      <c r="C55" s="216" t="s">
        <v>68</v>
      </c>
      <c r="D55" s="216" t="s">
        <v>310</v>
      </c>
      <c r="E55" s="216" t="s">
        <v>894</v>
      </c>
      <c r="F55" s="15">
        <v>46254.760497685187</v>
      </c>
      <c r="G55" s="216" t="s">
        <v>407</v>
      </c>
      <c r="H55">
        <v>5</v>
      </c>
      <c r="I55" s="216" t="s">
        <v>895</v>
      </c>
      <c r="J55" s="15">
        <v>46259.352777777778</v>
      </c>
      <c r="K55" s="15">
        <v>46260.5</v>
      </c>
      <c r="L55" s="15"/>
      <c r="M55">
        <v>5</v>
      </c>
      <c r="N55" s="216"/>
      <c r="O55" t="s">
        <v>201</v>
      </c>
      <c r="P55" t="s">
        <v>513</v>
      </c>
      <c r="Q55" s="216"/>
      <c r="S55" s="216" t="s">
        <v>360</v>
      </c>
      <c r="T55" s="216" t="s">
        <v>374</v>
      </c>
      <c r="U55" s="216" t="s">
        <v>239</v>
      </c>
      <c r="V55" t="s">
        <v>351</v>
      </c>
      <c r="W55" s="216" t="s">
        <v>374</v>
      </c>
      <c r="X55" s="216" t="s">
        <v>239</v>
      </c>
      <c r="Y55">
        <v>0</v>
      </c>
      <c r="AA55" s="216" t="s">
        <v>90</v>
      </c>
      <c r="AB55" s="216" t="s">
        <v>360</v>
      </c>
      <c r="AC55">
        <v>2200</v>
      </c>
      <c r="AD55" s="216" t="s">
        <v>217</v>
      </c>
      <c r="AE55">
        <v>1</v>
      </c>
      <c r="AF55">
        <v>1</v>
      </c>
    </row>
    <row r="56" spans="1:32" x14ac:dyDescent="0.3">
      <c r="A56" s="216" t="s">
        <v>351</v>
      </c>
      <c r="B56" s="216" t="s">
        <v>48</v>
      </c>
      <c r="C56" s="216" t="s">
        <v>68</v>
      </c>
      <c r="D56" s="216" t="s">
        <v>310</v>
      </c>
      <c r="E56" s="216" t="s">
        <v>896</v>
      </c>
      <c r="F56" s="15">
        <v>46265.469305555554</v>
      </c>
      <c r="G56" s="216" t="s">
        <v>407</v>
      </c>
      <c r="H56">
        <v>1</v>
      </c>
      <c r="I56" s="216" t="s">
        <v>897</v>
      </c>
      <c r="J56" s="15">
        <v>46283.37222222222</v>
      </c>
      <c r="K56" s="15">
        <v>46286.673611111109</v>
      </c>
      <c r="L56" s="15"/>
      <c r="M56">
        <v>1</v>
      </c>
      <c r="N56" s="216"/>
      <c r="O56" t="s">
        <v>201</v>
      </c>
      <c r="P56" t="s">
        <v>513</v>
      </c>
      <c r="Q56" s="216"/>
      <c r="S56" s="216" t="s">
        <v>360</v>
      </c>
      <c r="T56" s="216" t="s">
        <v>374</v>
      </c>
      <c r="U56" s="216" t="s">
        <v>239</v>
      </c>
      <c r="V56" t="s">
        <v>351</v>
      </c>
      <c r="W56" s="216" t="s">
        <v>374</v>
      </c>
      <c r="X56" s="216" t="s">
        <v>239</v>
      </c>
      <c r="Y56">
        <v>0</v>
      </c>
      <c r="AA56" s="216" t="s">
        <v>90</v>
      </c>
      <c r="AB56" s="216" t="s">
        <v>360</v>
      </c>
      <c r="AC56">
        <v>2200</v>
      </c>
      <c r="AD56" s="216" t="s">
        <v>217</v>
      </c>
      <c r="AE56">
        <v>1</v>
      </c>
      <c r="AF56">
        <v>1</v>
      </c>
    </row>
    <row r="57" spans="1:32" x14ac:dyDescent="0.3">
      <c r="A57" s="216" t="s">
        <v>351</v>
      </c>
      <c r="B57" s="216" t="s">
        <v>48</v>
      </c>
      <c r="C57" s="216" t="s">
        <v>68</v>
      </c>
      <c r="D57" s="216" t="s">
        <v>310</v>
      </c>
      <c r="E57" s="216" t="s">
        <v>896</v>
      </c>
      <c r="F57" s="15">
        <v>46265.469305555554</v>
      </c>
      <c r="G57" s="216" t="s">
        <v>407</v>
      </c>
      <c r="H57">
        <v>1</v>
      </c>
      <c r="I57" s="216" t="s">
        <v>898</v>
      </c>
      <c r="J57" s="15">
        <v>46281.370833333334</v>
      </c>
      <c r="K57" s="15">
        <v>46282.416666666664</v>
      </c>
      <c r="L57" s="15"/>
      <c r="M57">
        <v>1</v>
      </c>
      <c r="N57" s="216"/>
      <c r="O57" t="s">
        <v>201</v>
      </c>
      <c r="P57" t="s">
        <v>513</v>
      </c>
      <c r="Q57" s="216"/>
      <c r="S57" s="216" t="s">
        <v>360</v>
      </c>
      <c r="T57" s="216" t="s">
        <v>374</v>
      </c>
      <c r="U57" s="216" t="s">
        <v>239</v>
      </c>
      <c r="V57" t="s">
        <v>351</v>
      </c>
      <c r="W57" s="216" t="s">
        <v>374</v>
      </c>
      <c r="X57" s="216" t="s">
        <v>239</v>
      </c>
      <c r="Y57">
        <v>0</v>
      </c>
      <c r="AA57" s="216" t="s">
        <v>90</v>
      </c>
      <c r="AB57" s="216" t="s">
        <v>360</v>
      </c>
      <c r="AC57">
        <v>2200</v>
      </c>
      <c r="AD57" s="216" t="s">
        <v>217</v>
      </c>
      <c r="AE57">
        <v>1</v>
      </c>
      <c r="AF57">
        <v>1</v>
      </c>
    </row>
    <row r="58" spans="1:32" x14ac:dyDescent="0.3">
      <c r="A58" s="216" t="s">
        <v>351</v>
      </c>
      <c r="B58" s="216" t="s">
        <v>48</v>
      </c>
      <c r="C58" s="216" t="s">
        <v>68</v>
      </c>
      <c r="D58" s="216" t="s">
        <v>310</v>
      </c>
      <c r="E58" s="216" t="s">
        <v>899</v>
      </c>
      <c r="F58" s="15">
        <v>46266.60564814815</v>
      </c>
      <c r="G58" s="216" t="s">
        <v>407</v>
      </c>
      <c r="H58">
        <v>1</v>
      </c>
      <c r="I58" s="216" t="s">
        <v>900</v>
      </c>
      <c r="J58" s="15">
        <v>46268.634027777778</v>
      </c>
      <c r="K58" s="15">
        <v>46273.458333333336</v>
      </c>
      <c r="L58" s="15"/>
      <c r="M58">
        <v>1</v>
      </c>
      <c r="N58" s="216"/>
      <c r="O58" t="s">
        <v>201</v>
      </c>
      <c r="P58" t="s">
        <v>513</v>
      </c>
      <c r="Q58" s="216"/>
      <c r="S58" s="216" t="s">
        <v>360</v>
      </c>
      <c r="T58" s="216" t="s">
        <v>374</v>
      </c>
      <c r="U58" s="216" t="s">
        <v>239</v>
      </c>
      <c r="V58" t="s">
        <v>351</v>
      </c>
      <c r="W58" s="216" t="s">
        <v>374</v>
      </c>
      <c r="X58" s="216" t="s">
        <v>239</v>
      </c>
      <c r="Y58">
        <v>0</v>
      </c>
      <c r="AA58" s="216" t="s">
        <v>90</v>
      </c>
      <c r="AB58" s="216" t="s">
        <v>360</v>
      </c>
      <c r="AC58">
        <v>2200</v>
      </c>
      <c r="AD58" s="216" t="s">
        <v>217</v>
      </c>
      <c r="AE58">
        <v>1</v>
      </c>
      <c r="AF58">
        <v>1</v>
      </c>
    </row>
    <row r="59" spans="1:32" x14ac:dyDescent="0.3">
      <c r="A59" s="216" t="s">
        <v>351</v>
      </c>
      <c r="B59" s="216" t="s">
        <v>48</v>
      </c>
      <c r="C59" s="216" t="s">
        <v>68</v>
      </c>
      <c r="D59" s="216" t="s">
        <v>310</v>
      </c>
      <c r="E59" s="216" t="s">
        <v>901</v>
      </c>
      <c r="F59" s="15">
        <v>46213.416168981479</v>
      </c>
      <c r="G59" s="216" t="s">
        <v>407</v>
      </c>
      <c r="H59">
        <v>2</v>
      </c>
      <c r="I59" s="216" t="s">
        <v>902</v>
      </c>
      <c r="J59" s="15">
        <v>46267.431944444441</v>
      </c>
      <c r="K59" s="15">
        <v>46268.40625</v>
      </c>
      <c r="L59" s="15"/>
      <c r="M59">
        <v>2</v>
      </c>
      <c r="N59" s="216"/>
      <c r="O59" t="s">
        <v>201</v>
      </c>
      <c r="P59" t="s">
        <v>514</v>
      </c>
      <c r="Q59" s="216"/>
      <c r="S59" s="216" t="s">
        <v>360</v>
      </c>
      <c r="T59" s="216" t="s">
        <v>374</v>
      </c>
      <c r="U59" s="216" t="s">
        <v>239</v>
      </c>
      <c r="V59" t="s">
        <v>351</v>
      </c>
      <c r="W59" s="216" t="s">
        <v>374</v>
      </c>
      <c r="X59" s="216" t="s">
        <v>239</v>
      </c>
      <c r="Y59">
        <v>0</v>
      </c>
      <c r="AA59" s="216" t="s">
        <v>90</v>
      </c>
      <c r="AB59" s="216" t="s">
        <v>360</v>
      </c>
      <c r="AC59">
        <v>2200</v>
      </c>
      <c r="AD59" s="216" t="s">
        <v>217</v>
      </c>
      <c r="AE59">
        <v>1</v>
      </c>
      <c r="AF59">
        <v>1</v>
      </c>
    </row>
    <row r="60" spans="1:32" x14ac:dyDescent="0.3">
      <c r="A60" s="216" t="s">
        <v>351</v>
      </c>
      <c r="B60" s="216" t="s">
        <v>48</v>
      </c>
      <c r="C60" s="216" t="s">
        <v>68</v>
      </c>
      <c r="D60" s="216" t="s">
        <v>310</v>
      </c>
      <c r="E60" s="216" t="s">
        <v>896</v>
      </c>
      <c r="F60" s="15">
        <v>46265.469305555554</v>
      </c>
      <c r="G60" s="216" t="s">
        <v>407</v>
      </c>
      <c r="H60">
        <v>1</v>
      </c>
      <c r="I60" s="216" t="s">
        <v>903</v>
      </c>
      <c r="J60" s="15">
        <v>46265.644444444442</v>
      </c>
      <c r="K60" s="15">
        <v>46267.525000000001</v>
      </c>
      <c r="L60" s="15"/>
      <c r="M60">
        <v>1</v>
      </c>
      <c r="N60" s="216"/>
      <c r="O60" t="s">
        <v>201</v>
      </c>
      <c r="P60" t="s">
        <v>513</v>
      </c>
      <c r="Q60" s="216"/>
      <c r="S60" s="216" t="s">
        <v>360</v>
      </c>
      <c r="T60" s="216" t="s">
        <v>374</v>
      </c>
      <c r="U60" s="216" t="s">
        <v>239</v>
      </c>
      <c r="V60" t="s">
        <v>351</v>
      </c>
      <c r="W60" s="216" t="s">
        <v>374</v>
      </c>
      <c r="X60" s="216" t="s">
        <v>239</v>
      </c>
      <c r="Y60">
        <v>0</v>
      </c>
      <c r="AA60" s="216" t="s">
        <v>90</v>
      </c>
      <c r="AB60" s="216" t="s">
        <v>360</v>
      </c>
      <c r="AC60">
        <v>2200</v>
      </c>
      <c r="AD60" s="216" t="s">
        <v>217</v>
      </c>
      <c r="AE60">
        <v>1</v>
      </c>
      <c r="AF60">
        <v>1</v>
      </c>
    </row>
    <row r="61" spans="1:32" x14ac:dyDescent="0.3">
      <c r="A61" s="216" t="s">
        <v>351</v>
      </c>
      <c r="B61" s="216" t="s">
        <v>48</v>
      </c>
      <c r="C61" s="216" t="s">
        <v>68</v>
      </c>
      <c r="D61" s="216" t="s">
        <v>310</v>
      </c>
      <c r="E61" s="216" t="s">
        <v>904</v>
      </c>
      <c r="F61" s="15">
        <v>46261.640046296299</v>
      </c>
      <c r="G61" s="216" t="s">
        <v>407</v>
      </c>
      <c r="H61">
        <v>5</v>
      </c>
      <c r="I61" s="216" t="s">
        <v>905</v>
      </c>
      <c r="J61" s="15">
        <v>46265.57708333333</v>
      </c>
      <c r="K61" s="15">
        <v>46267.566666666666</v>
      </c>
      <c r="L61" s="15"/>
      <c r="M61">
        <v>5</v>
      </c>
      <c r="N61" s="216"/>
      <c r="O61" t="s">
        <v>201</v>
      </c>
      <c r="P61" t="s">
        <v>513</v>
      </c>
      <c r="Q61" s="216"/>
      <c r="S61" s="216" t="s">
        <v>360</v>
      </c>
      <c r="T61" s="216" t="s">
        <v>374</v>
      </c>
      <c r="U61" s="216" t="s">
        <v>239</v>
      </c>
      <c r="V61" t="s">
        <v>351</v>
      </c>
      <c r="W61" s="216" t="s">
        <v>374</v>
      </c>
      <c r="X61" s="216" t="s">
        <v>239</v>
      </c>
      <c r="AA61" s="216" t="s">
        <v>90</v>
      </c>
      <c r="AB61" s="216" t="s">
        <v>360</v>
      </c>
      <c r="AC61">
        <v>2200</v>
      </c>
      <c r="AD61" s="216" t="s">
        <v>217</v>
      </c>
      <c r="AE61">
        <v>1</v>
      </c>
    </row>
    <row r="62" spans="1:32" x14ac:dyDescent="0.3">
      <c r="A62" s="216" t="s">
        <v>351</v>
      </c>
      <c r="B62" s="216" t="s">
        <v>48</v>
      </c>
      <c r="C62" s="216" t="s">
        <v>68</v>
      </c>
      <c r="D62" s="216" t="s">
        <v>310</v>
      </c>
      <c r="E62" s="216" t="s">
        <v>906</v>
      </c>
      <c r="F62" s="15">
        <v>46254.605509259258</v>
      </c>
      <c r="G62" s="216" t="s">
        <v>406</v>
      </c>
      <c r="H62">
        <v>1</v>
      </c>
      <c r="I62" s="216" t="s">
        <v>907</v>
      </c>
      <c r="J62" s="15">
        <v>46258.484027777777</v>
      </c>
      <c r="K62" s="15">
        <v>46259.506944444445</v>
      </c>
      <c r="L62" s="15"/>
      <c r="M62">
        <v>1</v>
      </c>
      <c r="N62" s="216"/>
      <c r="O62" t="s">
        <v>201</v>
      </c>
      <c r="P62" t="s">
        <v>513</v>
      </c>
      <c r="Q62" s="216"/>
      <c r="S62" s="216" t="s">
        <v>362</v>
      </c>
      <c r="T62" s="216" t="s">
        <v>374</v>
      </c>
      <c r="U62" s="216" t="s">
        <v>239</v>
      </c>
      <c r="V62" t="s">
        <v>351</v>
      </c>
      <c r="W62" s="216" t="s">
        <v>374</v>
      </c>
      <c r="X62" s="216" t="s">
        <v>239</v>
      </c>
      <c r="Y62">
        <v>0</v>
      </c>
      <c r="AA62" s="216" t="s">
        <v>90</v>
      </c>
      <c r="AB62" s="216" t="s">
        <v>362</v>
      </c>
      <c r="AC62">
        <v>101</v>
      </c>
      <c r="AD62" s="216" t="s">
        <v>217</v>
      </c>
      <c r="AE62">
        <v>1</v>
      </c>
      <c r="AF62">
        <v>1</v>
      </c>
    </row>
    <row r="63" spans="1:32" x14ac:dyDescent="0.3">
      <c r="A63" s="216" t="s">
        <v>351</v>
      </c>
      <c r="B63" s="216" t="s">
        <v>48</v>
      </c>
      <c r="C63" s="216" t="s">
        <v>68</v>
      </c>
      <c r="D63" s="216" t="s">
        <v>310</v>
      </c>
      <c r="E63" s="216" t="s">
        <v>908</v>
      </c>
      <c r="F63" s="15">
        <v>46254.599907407406</v>
      </c>
      <c r="G63" s="216" t="s">
        <v>406</v>
      </c>
      <c r="H63">
        <v>1</v>
      </c>
      <c r="I63" s="216" t="s">
        <v>907</v>
      </c>
      <c r="J63" s="15">
        <v>46258.484027777777</v>
      </c>
      <c r="K63" s="15">
        <v>46259.506944444445</v>
      </c>
      <c r="L63" s="15"/>
      <c r="M63">
        <v>1</v>
      </c>
      <c r="N63" s="216"/>
      <c r="O63" t="s">
        <v>201</v>
      </c>
      <c r="P63" t="s">
        <v>513</v>
      </c>
      <c r="Q63" s="216"/>
      <c r="S63" s="216" t="s">
        <v>362</v>
      </c>
      <c r="T63" s="216" t="s">
        <v>374</v>
      </c>
      <c r="U63" s="216" t="s">
        <v>239</v>
      </c>
      <c r="V63" t="s">
        <v>351</v>
      </c>
      <c r="W63" s="216" t="s">
        <v>374</v>
      </c>
      <c r="X63" s="216" t="s">
        <v>239</v>
      </c>
      <c r="AA63" s="216" t="s">
        <v>90</v>
      </c>
      <c r="AB63" s="216" t="s">
        <v>362</v>
      </c>
      <c r="AC63">
        <v>101</v>
      </c>
      <c r="AD63" s="216" t="s">
        <v>217</v>
      </c>
      <c r="AE63">
        <v>1</v>
      </c>
    </row>
    <row r="64" spans="1:32" x14ac:dyDescent="0.3">
      <c r="A64" s="216" t="s">
        <v>351</v>
      </c>
      <c r="B64" s="216" t="s">
        <v>48</v>
      </c>
      <c r="C64" s="216" t="s">
        <v>68</v>
      </c>
      <c r="D64" s="216" t="s">
        <v>310</v>
      </c>
      <c r="E64" s="216" t="s">
        <v>909</v>
      </c>
      <c r="F64" s="15">
        <v>46253.631064814814</v>
      </c>
      <c r="G64" s="216" t="s">
        <v>406</v>
      </c>
      <c r="H64">
        <v>1</v>
      </c>
      <c r="I64" s="216" t="s">
        <v>910</v>
      </c>
      <c r="J64" s="15">
        <v>46258.384027777778</v>
      </c>
      <c r="K64" s="15">
        <v>46259.506944444445</v>
      </c>
      <c r="L64" s="15"/>
      <c r="M64">
        <v>1</v>
      </c>
      <c r="N64" s="216"/>
      <c r="O64" t="s">
        <v>201</v>
      </c>
      <c r="P64" t="s">
        <v>513</v>
      </c>
      <c r="Q64" s="216"/>
      <c r="S64" s="216" t="s">
        <v>362</v>
      </c>
      <c r="T64" s="216" t="s">
        <v>374</v>
      </c>
      <c r="U64" s="216" t="s">
        <v>239</v>
      </c>
      <c r="V64" t="s">
        <v>351</v>
      </c>
      <c r="W64" s="216" t="s">
        <v>374</v>
      </c>
      <c r="X64" s="216" t="s">
        <v>239</v>
      </c>
      <c r="AA64" s="216" t="s">
        <v>90</v>
      </c>
      <c r="AB64" s="216" t="s">
        <v>362</v>
      </c>
      <c r="AC64">
        <v>101</v>
      </c>
      <c r="AD64" s="216" t="s">
        <v>217</v>
      </c>
      <c r="AE64">
        <v>1</v>
      </c>
    </row>
    <row r="65" spans="1:32" x14ac:dyDescent="0.3">
      <c r="A65" s="216" t="s">
        <v>351</v>
      </c>
      <c r="B65" s="216" t="s">
        <v>48</v>
      </c>
      <c r="C65" s="216" t="s">
        <v>68</v>
      </c>
      <c r="D65" s="216" t="s">
        <v>310</v>
      </c>
      <c r="E65" s="216" t="s">
        <v>911</v>
      </c>
      <c r="F65" s="15">
        <v>46251.346805555557</v>
      </c>
      <c r="G65" s="216" t="s">
        <v>406</v>
      </c>
      <c r="H65">
        <v>1</v>
      </c>
      <c r="I65" s="216" t="s">
        <v>910</v>
      </c>
      <c r="J65" s="15">
        <v>46258.384027777778</v>
      </c>
      <c r="K65" s="15">
        <v>46259.506944444445</v>
      </c>
      <c r="L65" s="15"/>
      <c r="M65">
        <v>1</v>
      </c>
      <c r="N65" s="216"/>
      <c r="O65" t="s">
        <v>201</v>
      </c>
      <c r="P65" t="s">
        <v>513</v>
      </c>
      <c r="Q65" s="216"/>
      <c r="S65" s="216" t="s">
        <v>362</v>
      </c>
      <c r="T65" s="216" t="s">
        <v>374</v>
      </c>
      <c r="U65" s="216" t="s">
        <v>239</v>
      </c>
      <c r="V65" t="s">
        <v>351</v>
      </c>
      <c r="W65" s="216" t="s">
        <v>374</v>
      </c>
      <c r="X65" s="216" t="s">
        <v>239</v>
      </c>
      <c r="AA65" s="216" t="s">
        <v>90</v>
      </c>
      <c r="AB65" s="216" t="s">
        <v>362</v>
      </c>
      <c r="AC65">
        <v>101</v>
      </c>
      <c r="AD65" s="216" t="s">
        <v>217</v>
      </c>
      <c r="AE65">
        <v>1</v>
      </c>
    </row>
    <row r="66" spans="1:32" x14ac:dyDescent="0.3">
      <c r="A66" s="216" t="s">
        <v>351</v>
      </c>
      <c r="B66" s="216" t="s">
        <v>48</v>
      </c>
      <c r="C66" s="216" t="s">
        <v>68</v>
      </c>
      <c r="D66" s="216" t="s">
        <v>310</v>
      </c>
      <c r="E66" s="216" t="s">
        <v>912</v>
      </c>
      <c r="F66" s="15">
        <v>46253.633113425924</v>
      </c>
      <c r="G66" s="216" t="s">
        <v>406</v>
      </c>
      <c r="H66">
        <v>1</v>
      </c>
      <c r="I66" s="216" t="s">
        <v>913</v>
      </c>
      <c r="J66" s="15">
        <v>46258.347916666666</v>
      </c>
      <c r="K66" s="15">
        <v>46259.506944444445</v>
      </c>
      <c r="L66" s="15"/>
      <c r="M66">
        <v>1</v>
      </c>
      <c r="N66" s="216"/>
      <c r="O66" t="s">
        <v>201</v>
      </c>
      <c r="P66" t="s">
        <v>513</v>
      </c>
      <c r="Q66" s="216"/>
      <c r="S66" s="216" t="s">
        <v>362</v>
      </c>
      <c r="T66" s="216" t="s">
        <v>374</v>
      </c>
      <c r="U66" s="216" t="s">
        <v>239</v>
      </c>
      <c r="V66" t="s">
        <v>351</v>
      </c>
      <c r="W66" s="216" t="s">
        <v>374</v>
      </c>
      <c r="X66" s="216" t="s">
        <v>239</v>
      </c>
      <c r="AA66" s="216" t="s">
        <v>90</v>
      </c>
      <c r="AB66" s="216" t="s">
        <v>362</v>
      </c>
      <c r="AC66">
        <v>101</v>
      </c>
      <c r="AD66" s="216" t="s">
        <v>217</v>
      </c>
      <c r="AE66">
        <v>1</v>
      </c>
    </row>
    <row r="67" spans="1:32" x14ac:dyDescent="0.3">
      <c r="A67" s="216" t="s">
        <v>351</v>
      </c>
      <c r="B67" s="216" t="s">
        <v>43</v>
      </c>
      <c r="C67" s="216" t="s">
        <v>105</v>
      </c>
      <c r="D67" s="216" t="s">
        <v>310</v>
      </c>
      <c r="E67" s="216" t="s">
        <v>914</v>
      </c>
      <c r="F67" s="15">
        <v>46255.535173611112</v>
      </c>
      <c r="G67" s="216" t="s">
        <v>406</v>
      </c>
      <c r="H67">
        <v>6</v>
      </c>
      <c r="I67" s="216" t="s">
        <v>915</v>
      </c>
      <c r="J67" s="15">
        <v>46258.472222222219</v>
      </c>
      <c r="K67" s="15">
        <v>46259.506944444445</v>
      </c>
      <c r="L67" s="15"/>
      <c r="M67">
        <v>6</v>
      </c>
      <c r="N67" s="216"/>
      <c r="O67" t="s">
        <v>201</v>
      </c>
      <c r="P67" t="s">
        <v>514</v>
      </c>
      <c r="Q67" s="216"/>
      <c r="S67" s="216" t="s">
        <v>362</v>
      </c>
      <c r="T67" s="216" t="s">
        <v>374</v>
      </c>
      <c r="U67" s="216" t="s">
        <v>239</v>
      </c>
      <c r="V67" t="s">
        <v>351</v>
      </c>
      <c r="W67" s="216" t="s">
        <v>374</v>
      </c>
      <c r="X67" s="216" t="s">
        <v>239</v>
      </c>
      <c r="AA67" s="216" t="s">
        <v>67</v>
      </c>
      <c r="AB67" s="216" t="s">
        <v>362</v>
      </c>
      <c r="AC67">
        <v>101</v>
      </c>
      <c r="AD67" s="216" t="s">
        <v>217</v>
      </c>
      <c r="AE67">
        <v>1</v>
      </c>
    </row>
    <row r="68" spans="1:32" x14ac:dyDescent="0.3">
      <c r="A68" s="216" t="s">
        <v>351</v>
      </c>
      <c r="B68" s="216" t="s">
        <v>48</v>
      </c>
      <c r="C68" s="216" t="s">
        <v>68</v>
      </c>
      <c r="D68" s="216" t="s">
        <v>310</v>
      </c>
      <c r="E68" s="216" t="s">
        <v>916</v>
      </c>
      <c r="F68" s="15">
        <v>46254.384965277779</v>
      </c>
      <c r="G68" s="216" t="s">
        <v>406</v>
      </c>
      <c r="H68">
        <v>2</v>
      </c>
      <c r="I68" s="216" t="s">
        <v>917</v>
      </c>
      <c r="J68" s="15">
        <v>46255.584027777775</v>
      </c>
      <c r="K68" s="15">
        <v>46258.484027777777</v>
      </c>
      <c r="L68" s="15"/>
      <c r="M68">
        <v>2</v>
      </c>
      <c r="N68" s="216"/>
      <c r="O68" t="s">
        <v>201</v>
      </c>
      <c r="P68" t="s">
        <v>514</v>
      </c>
      <c r="Q68" s="216"/>
      <c r="S68" s="216" t="s">
        <v>362</v>
      </c>
      <c r="T68" s="216" t="s">
        <v>374</v>
      </c>
      <c r="U68" s="216" t="s">
        <v>239</v>
      </c>
      <c r="V68" t="s">
        <v>351</v>
      </c>
      <c r="W68" s="216" t="s">
        <v>374</v>
      </c>
      <c r="X68" s="216" t="s">
        <v>239</v>
      </c>
      <c r="Y68">
        <v>0</v>
      </c>
      <c r="AA68" s="216" t="s">
        <v>90</v>
      </c>
      <c r="AB68" s="216" t="s">
        <v>362</v>
      </c>
      <c r="AC68">
        <v>101</v>
      </c>
      <c r="AD68" s="216" t="s">
        <v>217</v>
      </c>
      <c r="AE68">
        <v>1</v>
      </c>
      <c r="AF68">
        <v>1</v>
      </c>
    </row>
    <row r="69" spans="1:32" x14ac:dyDescent="0.3">
      <c r="A69" s="216" t="s">
        <v>351</v>
      </c>
      <c r="B69" s="216" t="s">
        <v>48</v>
      </c>
      <c r="C69" s="216" t="s">
        <v>68</v>
      </c>
      <c r="D69" s="216" t="s">
        <v>310</v>
      </c>
      <c r="E69" s="216" t="s">
        <v>918</v>
      </c>
      <c r="F69" s="15">
        <v>46254.383043981485</v>
      </c>
      <c r="G69" s="216" t="s">
        <v>406</v>
      </c>
      <c r="H69">
        <v>1</v>
      </c>
      <c r="I69" s="216" t="s">
        <v>917</v>
      </c>
      <c r="J69" s="15">
        <v>46255.584027777775</v>
      </c>
      <c r="K69" s="15">
        <v>46258.484027777777</v>
      </c>
      <c r="L69" s="15"/>
      <c r="M69">
        <v>1</v>
      </c>
      <c r="N69" s="216"/>
      <c r="O69" t="s">
        <v>201</v>
      </c>
      <c r="P69" t="s">
        <v>514</v>
      </c>
      <c r="Q69" s="216"/>
      <c r="S69" s="216" t="s">
        <v>362</v>
      </c>
      <c r="T69" s="216" t="s">
        <v>374</v>
      </c>
      <c r="U69" s="216" t="s">
        <v>239</v>
      </c>
      <c r="V69" t="s">
        <v>351</v>
      </c>
      <c r="W69" s="216" t="s">
        <v>374</v>
      </c>
      <c r="X69" s="216" t="s">
        <v>239</v>
      </c>
      <c r="AA69" s="216" t="s">
        <v>90</v>
      </c>
      <c r="AB69" s="216" t="s">
        <v>362</v>
      </c>
      <c r="AC69">
        <v>101</v>
      </c>
      <c r="AD69" s="216" t="s">
        <v>217</v>
      </c>
      <c r="AE69">
        <v>1</v>
      </c>
    </row>
    <row r="70" spans="1:32" x14ac:dyDescent="0.3">
      <c r="A70" s="216" t="s">
        <v>351</v>
      </c>
      <c r="B70" s="216" t="s">
        <v>48</v>
      </c>
      <c r="C70" s="216" t="s">
        <v>68</v>
      </c>
      <c r="D70" s="216" t="s">
        <v>310</v>
      </c>
      <c r="E70" s="216" t="s">
        <v>919</v>
      </c>
      <c r="F70" s="15">
        <v>46254.330300925925</v>
      </c>
      <c r="G70" s="216" t="s">
        <v>406</v>
      </c>
      <c r="H70">
        <v>1</v>
      </c>
      <c r="I70" s="216" t="s">
        <v>917</v>
      </c>
      <c r="J70" s="15">
        <v>46255.584027777775</v>
      </c>
      <c r="K70" s="15">
        <v>46258.484027777777</v>
      </c>
      <c r="L70" s="15"/>
      <c r="M70">
        <v>1</v>
      </c>
      <c r="N70" s="216"/>
      <c r="O70" t="s">
        <v>201</v>
      </c>
      <c r="P70" t="s">
        <v>514</v>
      </c>
      <c r="Q70" s="216"/>
      <c r="S70" s="216" t="s">
        <v>362</v>
      </c>
      <c r="T70" s="216" t="s">
        <v>374</v>
      </c>
      <c r="U70" s="216" t="s">
        <v>239</v>
      </c>
      <c r="V70" t="s">
        <v>351</v>
      </c>
      <c r="W70" s="216" t="s">
        <v>374</v>
      </c>
      <c r="X70" s="216" t="s">
        <v>239</v>
      </c>
      <c r="AA70" s="216" t="s">
        <v>90</v>
      </c>
      <c r="AB70" s="216" t="s">
        <v>362</v>
      </c>
      <c r="AC70">
        <v>101</v>
      </c>
      <c r="AD70" s="216" t="s">
        <v>217</v>
      </c>
      <c r="AE70">
        <v>1</v>
      </c>
    </row>
    <row r="71" spans="1:32" x14ac:dyDescent="0.3">
      <c r="A71" s="216" t="s">
        <v>351</v>
      </c>
      <c r="B71" s="216" t="s">
        <v>48</v>
      </c>
      <c r="C71" s="216" t="s">
        <v>68</v>
      </c>
      <c r="D71" s="216" t="s">
        <v>310</v>
      </c>
      <c r="E71" s="216" t="s">
        <v>920</v>
      </c>
      <c r="F71" s="15">
        <v>46253.617754629631</v>
      </c>
      <c r="G71" s="216" t="s">
        <v>406</v>
      </c>
      <c r="H71">
        <v>1</v>
      </c>
      <c r="I71" s="216" t="s">
        <v>917</v>
      </c>
      <c r="J71" s="15">
        <v>46255.584027777775</v>
      </c>
      <c r="K71" s="15">
        <v>46258.484027777777</v>
      </c>
      <c r="L71" s="15"/>
      <c r="M71">
        <v>1</v>
      </c>
      <c r="N71" s="216"/>
      <c r="O71" t="s">
        <v>201</v>
      </c>
      <c r="P71" t="s">
        <v>514</v>
      </c>
      <c r="Q71" s="216"/>
      <c r="S71" s="216" t="s">
        <v>362</v>
      </c>
      <c r="T71" s="216" t="s">
        <v>374</v>
      </c>
      <c r="U71" s="216" t="s">
        <v>239</v>
      </c>
      <c r="V71" t="s">
        <v>351</v>
      </c>
      <c r="W71" s="216" t="s">
        <v>374</v>
      </c>
      <c r="X71" s="216" t="s">
        <v>239</v>
      </c>
      <c r="AA71" s="216" t="s">
        <v>90</v>
      </c>
      <c r="AB71" s="216" t="s">
        <v>362</v>
      </c>
      <c r="AC71">
        <v>101</v>
      </c>
      <c r="AD71" s="216" t="s">
        <v>217</v>
      </c>
      <c r="AE71">
        <v>1</v>
      </c>
    </row>
    <row r="72" spans="1:32" x14ac:dyDescent="0.3">
      <c r="A72" s="216" t="s">
        <v>351</v>
      </c>
      <c r="B72" s="216" t="s">
        <v>48</v>
      </c>
      <c r="C72" s="216" t="s">
        <v>68</v>
      </c>
      <c r="D72" s="216" t="s">
        <v>310</v>
      </c>
      <c r="E72" s="216" t="s">
        <v>921</v>
      </c>
      <c r="F72" s="15">
        <v>46252.406145833331</v>
      </c>
      <c r="G72" s="216" t="s">
        <v>406</v>
      </c>
      <c r="H72">
        <v>2</v>
      </c>
      <c r="I72" s="216" t="s">
        <v>922</v>
      </c>
      <c r="J72" s="15">
        <v>46255.450694444444</v>
      </c>
      <c r="K72" s="15">
        <v>46258.484027777777</v>
      </c>
      <c r="L72" s="15"/>
      <c r="M72">
        <v>2</v>
      </c>
      <c r="N72" s="216"/>
      <c r="O72" t="s">
        <v>201</v>
      </c>
      <c r="P72" t="s">
        <v>513</v>
      </c>
      <c r="Q72" s="216"/>
      <c r="S72" s="216" t="s">
        <v>362</v>
      </c>
      <c r="T72" s="216" t="s">
        <v>374</v>
      </c>
      <c r="U72" s="216" t="s">
        <v>239</v>
      </c>
      <c r="V72" t="s">
        <v>351</v>
      </c>
      <c r="W72" s="216" t="s">
        <v>374</v>
      </c>
      <c r="X72" s="216" t="s">
        <v>239</v>
      </c>
      <c r="AA72" s="216" t="s">
        <v>90</v>
      </c>
      <c r="AB72" s="216" t="s">
        <v>362</v>
      </c>
      <c r="AC72">
        <v>101</v>
      </c>
      <c r="AD72" s="216" t="s">
        <v>217</v>
      </c>
      <c r="AE72">
        <v>1</v>
      </c>
    </row>
    <row r="73" spans="1:32" x14ac:dyDescent="0.3">
      <c r="A73" s="216" t="s">
        <v>351</v>
      </c>
      <c r="B73" s="216" t="s">
        <v>48</v>
      </c>
      <c r="C73" s="216" t="s">
        <v>68</v>
      </c>
      <c r="D73" s="216" t="s">
        <v>310</v>
      </c>
      <c r="E73" s="216" t="s">
        <v>923</v>
      </c>
      <c r="F73" s="15">
        <v>46279.636134259257</v>
      </c>
      <c r="G73" s="216" t="s">
        <v>406</v>
      </c>
      <c r="H73">
        <v>1</v>
      </c>
      <c r="I73" s="216" t="s">
        <v>924</v>
      </c>
      <c r="J73" s="15">
        <v>46280.456944444442</v>
      </c>
      <c r="K73" s="15">
        <v>46288.555555555555</v>
      </c>
      <c r="L73" s="15"/>
      <c r="M73">
        <v>1</v>
      </c>
      <c r="N73" s="216"/>
      <c r="O73" t="s">
        <v>201</v>
      </c>
      <c r="P73" t="s">
        <v>513</v>
      </c>
      <c r="Q73" s="216"/>
      <c r="S73" s="216" t="s">
        <v>362</v>
      </c>
      <c r="T73" s="216" t="s">
        <v>374</v>
      </c>
      <c r="U73" s="216" t="s">
        <v>239</v>
      </c>
      <c r="V73" t="s">
        <v>351</v>
      </c>
      <c r="W73" s="216" t="s">
        <v>374</v>
      </c>
      <c r="X73" s="216" t="s">
        <v>239</v>
      </c>
      <c r="Y73">
        <v>0</v>
      </c>
      <c r="AA73" s="216" t="s">
        <v>90</v>
      </c>
      <c r="AB73" s="216" t="s">
        <v>362</v>
      </c>
      <c r="AC73">
        <v>101</v>
      </c>
      <c r="AD73" s="216" t="s">
        <v>217</v>
      </c>
      <c r="AE73">
        <v>1</v>
      </c>
      <c r="AF73">
        <v>1</v>
      </c>
    </row>
    <row r="74" spans="1:32" x14ac:dyDescent="0.3">
      <c r="A74" s="216" t="s">
        <v>351</v>
      </c>
      <c r="B74" s="216" t="s">
        <v>48</v>
      </c>
      <c r="C74" s="216" t="s">
        <v>68</v>
      </c>
      <c r="D74" s="216" t="s">
        <v>310</v>
      </c>
      <c r="E74" s="216" t="s">
        <v>925</v>
      </c>
      <c r="F74" s="15">
        <v>46251.526550925926</v>
      </c>
      <c r="G74" s="216" t="s">
        <v>406</v>
      </c>
      <c r="H74">
        <v>1</v>
      </c>
      <c r="I74" s="216" t="s">
        <v>756</v>
      </c>
      <c r="J74" s="15">
        <v>46252.671585648146</v>
      </c>
      <c r="K74" s="15">
        <v>46254.573611111111</v>
      </c>
      <c r="L74" s="15"/>
      <c r="M74">
        <v>1</v>
      </c>
      <c r="N74" s="216"/>
      <c r="O74" t="s">
        <v>201</v>
      </c>
      <c r="P74" t="s">
        <v>513</v>
      </c>
      <c r="Q74" s="216"/>
      <c r="S74" s="216" t="s">
        <v>362</v>
      </c>
      <c r="T74" s="216" t="s">
        <v>374</v>
      </c>
      <c r="U74" s="216" t="s">
        <v>239</v>
      </c>
      <c r="V74" t="s">
        <v>351</v>
      </c>
      <c r="W74" s="216" t="s">
        <v>374</v>
      </c>
      <c r="X74" s="216" t="s">
        <v>239</v>
      </c>
      <c r="Y74">
        <v>0</v>
      </c>
      <c r="AA74" s="216" t="s">
        <v>90</v>
      </c>
      <c r="AB74" s="216" t="s">
        <v>362</v>
      </c>
      <c r="AC74">
        <v>101</v>
      </c>
      <c r="AD74" s="216" t="s">
        <v>217</v>
      </c>
      <c r="AE74">
        <v>1</v>
      </c>
      <c r="AF74">
        <v>1</v>
      </c>
    </row>
    <row r="75" spans="1:32" x14ac:dyDescent="0.3">
      <c r="A75" s="216" t="s">
        <v>351</v>
      </c>
      <c r="B75" s="216" t="s">
        <v>48</v>
      </c>
      <c r="C75" s="216" t="s">
        <v>68</v>
      </c>
      <c r="D75" s="216" t="s">
        <v>310</v>
      </c>
      <c r="E75" s="216" t="s">
        <v>926</v>
      </c>
      <c r="F75" s="15">
        <v>46266.579953703702</v>
      </c>
      <c r="G75" s="216" t="s">
        <v>406</v>
      </c>
      <c r="H75">
        <v>1</v>
      </c>
      <c r="I75" s="216" t="s">
        <v>927</v>
      </c>
      <c r="J75" s="15">
        <v>46267.61041666667</v>
      </c>
      <c r="K75" s="15">
        <v>46268.428472222222</v>
      </c>
      <c r="L75" s="15"/>
      <c r="M75">
        <v>1</v>
      </c>
      <c r="N75" s="216"/>
      <c r="O75" t="s">
        <v>201</v>
      </c>
      <c r="P75" t="s">
        <v>514</v>
      </c>
      <c r="Q75" s="216"/>
      <c r="S75" s="216" t="s">
        <v>362</v>
      </c>
      <c r="T75" s="216" t="s">
        <v>374</v>
      </c>
      <c r="U75" s="216" t="s">
        <v>239</v>
      </c>
      <c r="V75" t="s">
        <v>351</v>
      </c>
      <c r="W75" s="216" t="s">
        <v>374</v>
      </c>
      <c r="X75" s="216" t="s">
        <v>239</v>
      </c>
      <c r="Y75">
        <v>0</v>
      </c>
      <c r="AA75" s="216" t="s">
        <v>90</v>
      </c>
      <c r="AB75" s="216" t="s">
        <v>362</v>
      </c>
      <c r="AC75">
        <v>101</v>
      </c>
      <c r="AD75" s="216" t="s">
        <v>217</v>
      </c>
      <c r="AE75">
        <v>1</v>
      </c>
      <c r="AF75">
        <v>1</v>
      </c>
    </row>
    <row r="76" spans="1:32" x14ac:dyDescent="0.3">
      <c r="A76" s="216" t="s">
        <v>351</v>
      </c>
      <c r="B76" s="216" t="s">
        <v>48</v>
      </c>
      <c r="C76" s="216" t="s">
        <v>68</v>
      </c>
      <c r="D76" s="216" t="s">
        <v>310</v>
      </c>
      <c r="E76" s="216" t="s">
        <v>928</v>
      </c>
      <c r="F76" s="15">
        <v>46254.609363425923</v>
      </c>
      <c r="G76" s="216" t="s">
        <v>406</v>
      </c>
      <c r="H76">
        <v>1</v>
      </c>
      <c r="I76" s="216" t="s">
        <v>929</v>
      </c>
      <c r="J76" s="15">
        <v>46267.7</v>
      </c>
      <c r="K76" s="15">
        <v>46274.474305555559</v>
      </c>
      <c r="L76" s="15"/>
      <c r="M76">
        <v>1</v>
      </c>
      <c r="N76" s="216"/>
      <c r="O76" t="s">
        <v>201</v>
      </c>
      <c r="P76" t="s">
        <v>513</v>
      </c>
      <c r="Q76" s="216"/>
      <c r="S76" s="216" t="s">
        <v>362</v>
      </c>
      <c r="T76" s="216" t="s">
        <v>374</v>
      </c>
      <c r="U76" s="216" t="s">
        <v>239</v>
      </c>
      <c r="V76" t="s">
        <v>351</v>
      </c>
      <c r="W76" s="216" t="s">
        <v>374</v>
      </c>
      <c r="X76" s="216" t="s">
        <v>239</v>
      </c>
      <c r="AA76" s="216" t="s">
        <v>90</v>
      </c>
      <c r="AB76" s="216" t="s">
        <v>362</v>
      </c>
      <c r="AC76">
        <v>101</v>
      </c>
      <c r="AD76" s="216" t="s">
        <v>217</v>
      </c>
      <c r="AE76">
        <v>1</v>
      </c>
      <c r="AF76">
        <v>1</v>
      </c>
    </row>
    <row r="77" spans="1:32" x14ac:dyDescent="0.3">
      <c r="A77" s="216" t="s">
        <v>351</v>
      </c>
      <c r="B77" s="216" t="s">
        <v>48</v>
      </c>
      <c r="C77" s="216" t="s">
        <v>68</v>
      </c>
      <c r="D77" s="216" t="s">
        <v>310</v>
      </c>
      <c r="E77" s="216" t="s">
        <v>930</v>
      </c>
      <c r="F77" s="15">
        <v>46261.45144675926</v>
      </c>
      <c r="G77" s="216" t="s">
        <v>406</v>
      </c>
      <c r="H77">
        <v>1</v>
      </c>
      <c r="I77" s="216" t="s">
        <v>931</v>
      </c>
      <c r="J77" s="15">
        <v>46261.622916666667</v>
      </c>
      <c r="K77" s="15">
        <v>46262.506944444445</v>
      </c>
      <c r="L77" s="15"/>
      <c r="M77">
        <v>1</v>
      </c>
      <c r="N77" s="216"/>
      <c r="O77" t="s">
        <v>201</v>
      </c>
      <c r="P77" t="s">
        <v>514</v>
      </c>
      <c r="Q77" s="216"/>
      <c r="S77" s="216" t="s">
        <v>362</v>
      </c>
      <c r="T77" s="216" t="s">
        <v>374</v>
      </c>
      <c r="U77" s="216" t="s">
        <v>239</v>
      </c>
      <c r="V77" t="s">
        <v>351</v>
      </c>
      <c r="W77" s="216" t="s">
        <v>374</v>
      </c>
      <c r="X77" s="216" t="s">
        <v>239</v>
      </c>
      <c r="Y77">
        <v>0</v>
      </c>
      <c r="AA77" s="216" t="s">
        <v>90</v>
      </c>
      <c r="AB77" s="216" t="s">
        <v>362</v>
      </c>
      <c r="AC77">
        <v>101</v>
      </c>
      <c r="AD77" s="216" t="s">
        <v>217</v>
      </c>
      <c r="AE77">
        <v>1</v>
      </c>
      <c r="AF77">
        <v>1</v>
      </c>
    </row>
    <row r="78" spans="1:32" x14ac:dyDescent="0.3">
      <c r="A78" s="216" t="s">
        <v>351</v>
      </c>
      <c r="B78" s="216" t="s">
        <v>48</v>
      </c>
      <c r="C78" s="216" t="s">
        <v>68</v>
      </c>
      <c r="D78" s="216" t="s">
        <v>310</v>
      </c>
      <c r="E78" s="216" t="s">
        <v>932</v>
      </c>
      <c r="F78" s="15">
        <v>46261.464432870373</v>
      </c>
      <c r="G78" s="216" t="s">
        <v>406</v>
      </c>
      <c r="H78">
        <v>1</v>
      </c>
      <c r="I78" s="216" t="s">
        <v>933</v>
      </c>
      <c r="J78" s="15">
        <v>46261.705555555556</v>
      </c>
      <c r="K78" s="15">
        <v>46262.506944444445</v>
      </c>
      <c r="L78" s="15"/>
      <c r="M78">
        <v>1</v>
      </c>
      <c r="N78" s="216"/>
      <c r="O78" t="s">
        <v>201</v>
      </c>
      <c r="P78" t="s">
        <v>514</v>
      </c>
      <c r="Q78" s="216"/>
      <c r="S78" s="216" t="s">
        <v>362</v>
      </c>
      <c r="T78" s="216" t="s">
        <v>374</v>
      </c>
      <c r="U78" s="216" t="s">
        <v>239</v>
      </c>
      <c r="V78" t="s">
        <v>351</v>
      </c>
      <c r="W78" s="216" t="s">
        <v>374</v>
      </c>
      <c r="X78" s="216" t="s">
        <v>239</v>
      </c>
      <c r="AA78" s="216" t="s">
        <v>90</v>
      </c>
      <c r="AB78" s="216" t="s">
        <v>362</v>
      </c>
      <c r="AC78">
        <v>101</v>
      </c>
      <c r="AD78" s="216" t="s">
        <v>217</v>
      </c>
      <c r="AE78">
        <v>1</v>
      </c>
    </row>
    <row r="79" spans="1:32" x14ac:dyDescent="0.3">
      <c r="A79" s="216" t="s">
        <v>351</v>
      </c>
      <c r="B79" s="216" t="s">
        <v>48</v>
      </c>
      <c r="C79" s="216" t="s">
        <v>68</v>
      </c>
      <c r="D79" s="216" t="s">
        <v>310</v>
      </c>
      <c r="E79" s="216" t="s">
        <v>934</v>
      </c>
      <c r="F79" s="15">
        <v>46280.401979166665</v>
      </c>
      <c r="G79" s="216" t="s">
        <v>406</v>
      </c>
      <c r="H79">
        <v>2</v>
      </c>
      <c r="I79" s="216" t="s">
        <v>935</v>
      </c>
      <c r="J79" s="15">
        <v>46281.359027777777</v>
      </c>
      <c r="K79" s="15">
        <v>46282.652777777781</v>
      </c>
      <c r="L79" s="15"/>
      <c r="M79">
        <v>2</v>
      </c>
      <c r="N79" s="216"/>
      <c r="O79" t="s">
        <v>201</v>
      </c>
      <c r="P79" t="s">
        <v>513</v>
      </c>
      <c r="Q79" s="216"/>
      <c r="S79" s="216" t="s">
        <v>362</v>
      </c>
      <c r="T79" s="216" t="s">
        <v>374</v>
      </c>
      <c r="U79" s="216" t="s">
        <v>239</v>
      </c>
      <c r="V79" t="s">
        <v>351</v>
      </c>
      <c r="W79" s="216" t="s">
        <v>374</v>
      </c>
      <c r="X79" s="216" t="s">
        <v>239</v>
      </c>
      <c r="Y79">
        <v>0</v>
      </c>
      <c r="AA79" s="216" t="s">
        <v>90</v>
      </c>
      <c r="AB79" s="216" t="s">
        <v>362</v>
      </c>
      <c r="AC79">
        <v>101</v>
      </c>
      <c r="AD79" s="216" t="s">
        <v>217</v>
      </c>
      <c r="AE79">
        <v>1</v>
      </c>
      <c r="AF79">
        <v>1</v>
      </c>
    </row>
    <row r="80" spans="1:32" x14ac:dyDescent="0.3">
      <c r="A80" s="216" t="s">
        <v>351</v>
      </c>
      <c r="B80" s="216" t="s">
        <v>45</v>
      </c>
      <c r="C80" s="216" t="s">
        <v>68</v>
      </c>
      <c r="D80" s="216" t="s">
        <v>310</v>
      </c>
      <c r="E80" s="216" t="s">
        <v>936</v>
      </c>
      <c r="F80" s="15">
        <v>46281.381284722222</v>
      </c>
      <c r="G80" s="216" t="s">
        <v>412</v>
      </c>
      <c r="H80">
        <v>7</v>
      </c>
      <c r="I80" s="216" t="s">
        <v>937</v>
      </c>
      <c r="J80" s="15">
        <v>46281.40347222222</v>
      </c>
      <c r="K80" s="15">
        <v>46282.407638888886</v>
      </c>
      <c r="L80" s="15"/>
      <c r="M80">
        <v>7</v>
      </c>
      <c r="N80" s="216"/>
      <c r="O80" t="s">
        <v>201</v>
      </c>
      <c r="P80" t="s">
        <v>513</v>
      </c>
      <c r="Q80" s="216"/>
      <c r="S80" s="216" t="s">
        <v>469</v>
      </c>
      <c r="T80" s="216" t="s">
        <v>374</v>
      </c>
      <c r="U80" s="216" t="s">
        <v>239</v>
      </c>
      <c r="V80" t="s">
        <v>351</v>
      </c>
      <c r="W80" s="216" t="s">
        <v>374</v>
      </c>
      <c r="X80" s="216" t="s">
        <v>239</v>
      </c>
      <c r="AA80" s="216" t="s">
        <v>67</v>
      </c>
      <c r="AB80" s="216" t="s">
        <v>469</v>
      </c>
      <c r="AC80">
        <v>288</v>
      </c>
      <c r="AD80" s="216" t="s">
        <v>217</v>
      </c>
      <c r="AE80">
        <v>1</v>
      </c>
      <c r="AF80">
        <v>1</v>
      </c>
    </row>
    <row r="81" spans="1:32" x14ac:dyDescent="0.3">
      <c r="A81" s="216" t="s">
        <v>351</v>
      </c>
      <c r="B81" s="216" t="s">
        <v>45</v>
      </c>
      <c r="C81" s="216" t="s">
        <v>68</v>
      </c>
      <c r="D81" s="216" t="s">
        <v>310</v>
      </c>
      <c r="E81" s="216" t="s">
        <v>938</v>
      </c>
      <c r="F81" s="15">
        <v>46281.382025462961</v>
      </c>
      <c r="G81" s="216" t="s">
        <v>412</v>
      </c>
      <c r="H81">
        <v>2</v>
      </c>
      <c r="I81" s="216" t="s">
        <v>937</v>
      </c>
      <c r="J81" s="15">
        <v>46281.40347222222</v>
      </c>
      <c r="K81" s="15">
        <v>46282.407638888886</v>
      </c>
      <c r="L81" s="15"/>
      <c r="M81">
        <v>2</v>
      </c>
      <c r="N81" s="216"/>
      <c r="O81" t="s">
        <v>201</v>
      </c>
      <c r="P81" t="s">
        <v>513</v>
      </c>
      <c r="Q81" s="216"/>
      <c r="S81" s="216" t="s">
        <v>469</v>
      </c>
      <c r="T81" s="216" t="s">
        <v>374</v>
      </c>
      <c r="U81" s="216" t="s">
        <v>239</v>
      </c>
      <c r="V81" t="s">
        <v>351</v>
      </c>
      <c r="W81" s="216" t="s">
        <v>374</v>
      </c>
      <c r="X81" s="216" t="s">
        <v>239</v>
      </c>
      <c r="AA81" s="216" t="s">
        <v>67</v>
      </c>
      <c r="AB81" s="216" t="s">
        <v>469</v>
      </c>
      <c r="AC81">
        <v>288</v>
      </c>
      <c r="AD81" s="216" t="s">
        <v>217</v>
      </c>
      <c r="AE81">
        <v>1</v>
      </c>
    </row>
    <row r="82" spans="1:32" x14ac:dyDescent="0.3">
      <c r="A82" s="216" t="s">
        <v>351</v>
      </c>
      <c r="B82" s="216" t="s">
        <v>51</v>
      </c>
      <c r="C82" s="216" t="s">
        <v>258</v>
      </c>
      <c r="D82" s="216" t="s">
        <v>310</v>
      </c>
      <c r="E82" s="216" t="s">
        <v>939</v>
      </c>
      <c r="F82" s="15">
        <v>46262.465057870373</v>
      </c>
      <c r="G82" s="216" t="s">
        <v>408</v>
      </c>
      <c r="H82">
        <v>60</v>
      </c>
      <c r="I82" s="216" t="s">
        <v>940</v>
      </c>
      <c r="J82" s="15">
        <v>46262.511805555558</v>
      </c>
      <c r="K82" s="15">
        <v>46266.666666666664</v>
      </c>
      <c r="L82" s="15"/>
      <c r="M82">
        <v>60</v>
      </c>
      <c r="N82" s="216"/>
      <c r="O82" t="s">
        <v>201</v>
      </c>
      <c r="P82" t="s">
        <v>513</v>
      </c>
      <c r="Q82" s="216"/>
      <c r="S82" s="216" t="s">
        <v>361</v>
      </c>
      <c r="T82" s="216" t="s">
        <v>374</v>
      </c>
      <c r="U82" s="216" t="s">
        <v>239</v>
      </c>
      <c r="V82" t="s">
        <v>7</v>
      </c>
      <c r="W82" s="216" t="s">
        <v>7</v>
      </c>
      <c r="X82" s="216" t="s">
        <v>7</v>
      </c>
      <c r="AA82" s="216" t="s">
        <v>238</v>
      </c>
      <c r="AB82" s="216" t="s">
        <v>361</v>
      </c>
      <c r="AC82">
        <v>109</v>
      </c>
      <c r="AD82" s="216" t="s">
        <v>7</v>
      </c>
      <c r="AF82">
        <v>0</v>
      </c>
    </row>
    <row r="83" spans="1:32" x14ac:dyDescent="0.3">
      <c r="A83" s="216" t="s">
        <v>351</v>
      </c>
      <c r="B83" s="216" t="s">
        <v>51</v>
      </c>
      <c r="C83" s="216" t="s">
        <v>258</v>
      </c>
      <c r="D83" s="216" t="s">
        <v>310</v>
      </c>
      <c r="E83" s="216" t="s">
        <v>941</v>
      </c>
      <c r="F83" s="15">
        <v>46281.496886574074</v>
      </c>
      <c r="G83" s="216" t="s">
        <v>942</v>
      </c>
      <c r="H83">
        <v>200</v>
      </c>
      <c r="I83" s="216" t="s">
        <v>943</v>
      </c>
      <c r="J83" s="15">
        <v>46281.71597222222</v>
      </c>
      <c r="K83" s="15">
        <v>46286.645833333336</v>
      </c>
      <c r="L83" s="15"/>
      <c r="M83">
        <v>200</v>
      </c>
      <c r="N83" s="216"/>
      <c r="O83" t="s">
        <v>201</v>
      </c>
      <c r="P83" t="s">
        <v>513</v>
      </c>
      <c r="Q83" s="216"/>
      <c r="S83" s="216" t="s">
        <v>361</v>
      </c>
      <c r="T83" s="216" t="s">
        <v>374</v>
      </c>
      <c r="U83" s="216" t="s">
        <v>239</v>
      </c>
      <c r="V83" t="s">
        <v>7</v>
      </c>
      <c r="W83" s="216" t="s">
        <v>7</v>
      </c>
      <c r="X83" s="216" t="s">
        <v>7</v>
      </c>
      <c r="AA83" s="216" t="s">
        <v>238</v>
      </c>
      <c r="AB83" s="216" t="s">
        <v>361</v>
      </c>
      <c r="AC83">
        <v>109</v>
      </c>
      <c r="AD83" s="216" t="s">
        <v>7</v>
      </c>
      <c r="AF83">
        <v>0</v>
      </c>
    </row>
    <row r="84" spans="1:32" x14ac:dyDescent="0.3">
      <c r="A84" s="216" t="s">
        <v>351</v>
      </c>
      <c r="B84" s="216" t="s">
        <v>51</v>
      </c>
      <c r="C84" s="216" t="s">
        <v>258</v>
      </c>
      <c r="D84" s="216" t="s">
        <v>310</v>
      </c>
      <c r="E84" s="216" t="s">
        <v>944</v>
      </c>
      <c r="F84" s="15">
        <v>46268.350682870368</v>
      </c>
      <c r="G84" s="216" t="s">
        <v>945</v>
      </c>
      <c r="H84">
        <v>3</v>
      </c>
      <c r="I84" s="216" t="s">
        <v>946</v>
      </c>
      <c r="J84" s="15">
        <v>46268.492361111108</v>
      </c>
      <c r="K84" s="15">
        <v>46269.599305555559</v>
      </c>
      <c r="L84" s="15"/>
      <c r="M84">
        <v>3</v>
      </c>
      <c r="N84" s="216"/>
      <c r="O84" t="s">
        <v>201</v>
      </c>
      <c r="P84" t="s">
        <v>513</v>
      </c>
      <c r="Q84" s="216"/>
      <c r="S84" s="216" t="s">
        <v>361</v>
      </c>
      <c r="T84" s="216" t="s">
        <v>374</v>
      </c>
      <c r="U84" s="216" t="s">
        <v>239</v>
      </c>
      <c r="V84" t="s">
        <v>7</v>
      </c>
      <c r="W84" s="216" t="s">
        <v>7</v>
      </c>
      <c r="X84" s="216" t="s">
        <v>7</v>
      </c>
      <c r="AA84" s="216" t="s">
        <v>238</v>
      </c>
      <c r="AB84" s="216" t="s">
        <v>361</v>
      </c>
      <c r="AC84">
        <v>109</v>
      </c>
      <c r="AD84" s="216" t="s">
        <v>7</v>
      </c>
      <c r="AF84">
        <v>0</v>
      </c>
    </row>
    <row r="85" spans="1:32" x14ac:dyDescent="0.3">
      <c r="A85" s="216" t="s">
        <v>351</v>
      </c>
      <c r="B85" s="216" t="s">
        <v>51</v>
      </c>
      <c r="C85" s="216" t="s">
        <v>258</v>
      </c>
      <c r="D85" s="216" t="s">
        <v>310</v>
      </c>
      <c r="E85" s="216" t="s">
        <v>947</v>
      </c>
      <c r="F85" s="15">
        <v>46268.348402777781</v>
      </c>
      <c r="G85" s="216" t="s">
        <v>942</v>
      </c>
      <c r="H85">
        <v>150</v>
      </c>
      <c r="I85" s="216" t="s">
        <v>948</v>
      </c>
      <c r="J85" s="15">
        <v>46268.452777777777</v>
      </c>
      <c r="K85" s="15">
        <v>46269.61041666667</v>
      </c>
      <c r="L85" s="15"/>
      <c r="M85">
        <v>150</v>
      </c>
      <c r="N85" s="216"/>
      <c r="O85" t="s">
        <v>201</v>
      </c>
      <c r="P85" t="s">
        <v>513</v>
      </c>
      <c r="Q85" s="216"/>
      <c r="S85" s="216" t="s">
        <v>361</v>
      </c>
      <c r="T85" s="216" t="s">
        <v>374</v>
      </c>
      <c r="U85" s="216" t="s">
        <v>239</v>
      </c>
      <c r="V85" t="s">
        <v>7</v>
      </c>
      <c r="W85" s="216" t="s">
        <v>7</v>
      </c>
      <c r="X85" s="216" t="s">
        <v>7</v>
      </c>
      <c r="AA85" s="216" t="s">
        <v>238</v>
      </c>
      <c r="AB85" s="216" t="s">
        <v>361</v>
      </c>
      <c r="AC85">
        <v>109</v>
      </c>
      <c r="AD85" s="216" t="s">
        <v>7</v>
      </c>
    </row>
    <row r="86" spans="1:32" x14ac:dyDescent="0.3">
      <c r="A86" s="216" t="s">
        <v>351</v>
      </c>
      <c r="B86" s="216" t="s">
        <v>51</v>
      </c>
      <c r="C86" s="216" t="s">
        <v>258</v>
      </c>
      <c r="D86" s="216" t="s">
        <v>310</v>
      </c>
      <c r="E86" s="216" t="s">
        <v>949</v>
      </c>
      <c r="F86" s="15">
        <v>46267.560150462959</v>
      </c>
      <c r="G86" s="216" t="s">
        <v>408</v>
      </c>
      <c r="H86">
        <v>50</v>
      </c>
      <c r="I86" s="216" t="s">
        <v>950</v>
      </c>
      <c r="J86" s="15">
        <v>46267.684027777781</v>
      </c>
      <c r="K86" s="15">
        <v>46269.429861111108</v>
      </c>
      <c r="L86" s="15"/>
      <c r="M86">
        <v>50</v>
      </c>
      <c r="N86" s="216"/>
      <c r="O86" t="s">
        <v>201</v>
      </c>
      <c r="P86" t="s">
        <v>513</v>
      </c>
      <c r="Q86" s="216"/>
      <c r="S86" s="216" t="s">
        <v>361</v>
      </c>
      <c r="T86" s="216" t="s">
        <v>374</v>
      </c>
      <c r="U86" s="216" t="s">
        <v>239</v>
      </c>
      <c r="V86" t="s">
        <v>7</v>
      </c>
      <c r="W86" s="216" t="s">
        <v>7</v>
      </c>
      <c r="X86" s="216" t="s">
        <v>7</v>
      </c>
      <c r="AA86" s="216" t="s">
        <v>238</v>
      </c>
      <c r="AB86" s="216" t="s">
        <v>361</v>
      </c>
      <c r="AC86">
        <v>109</v>
      </c>
      <c r="AD86" s="216" t="s">
        <v>7</v>
      </c>
    </row>
    <row r="87" spans="1:32" x14ac:dyDescent="0.3">
      <c r="A87" s="216" t="s">
        <v>351</v>
      </c>
      <c r="B87" s="216" t="s">
        <v>51</v>
      </c>
      <c r="C87" s="216" t="s">
        <v>258</v>
      </c>
      <c r="D87" s="216" t="s">
        <v>310</v>
      </c>
      <c r="E87" s="216" t="s">
        <v>951</v>
      </c>
      <c r="F87" s="15">
        <v>46267.559756944444</v>
      </c>
      <c r="G87" s="216" t="s">
        <v>408</v>
      </c>
      <c r="H87">
        <v>300</v>
      </c>
      <c r="I87" s="216" t="s">
        <v>950</v>
      </c>
      <c r="J87" s="15">
        <v>46267.684027777781</v>
      </c>
      <c r="K87" s="15">
        <v>46269.429861111108</v>
      </c>
      <c r="L87" s="15"/>
      <c r="M87">
        <v>300</v>
      </c>
      <c r="N87" s="216"/>
      <c r="O87" t="s">
        <v>201</v>
      </c>
      <c r="P87" t="s">
        <v>513</v>
      </c>
      <c r="Q87" s="216"/>
      <c r="S87" s="216" t="s">
        <v>361</v>
      </c>
      <c r="T87" s="216" t="s">
        <v>374</v>
      </c>
      <c r="U87" s="216" t="s">
        <v>239</v>
      </c>
      <c r="V87" t="s">
        <v>7</v>
      </c>
      <c r="W87" s="216" t="s">
        <v>7</v>
      </c>
      <c r="X87" s="216" t="s">
        <v>7</v>
      </c>
      <c r="AA87" s="216" t="s">
        <v>238</v>
      </c>
      <c r="AB87" s="216" t="s">
        <v>361</v>
      </c>
      <c r="AC87">
        <v>109</v>
      </c>
      <c r="AD87" s="216" t="s">
        <v>7</v>
      </c>
    </row>
    <row r="88" spans="1:32" x14ac:dyDescent="0.3">
      <c r="A88" s="216" t="s">
        <v>351</v>
      </c>
      <c r="B88" s="216" t="s">
        <v>42</v>
      </c>
      <c r="C88" s="216" t="s">
        <v>68</v>
      </c>
      <c r="D88" s="216" t="s">
        <v>310</v>
      </c>
      <c r="E88" s="216" t="s">
        <v>1004</v>
      </c>
      <c r="F88" s="15">
        <v>46258.538703703707</v>
      </c>
      <c r="G88" s="216" t="s">
        <v>408</v>
      </c>
      <c r="H88">
        <v>49</v>
      </c>
      <c r="I88" s="216" t="s">
        <v>1005</v>
      </c>
      <c r="J88" s="15">
        <v>46266.656944444447</v>
      </c>
      <c r="K88" s="15">
        <v>46269.321527777778</v>
      </c>
      <c r="L88" s="15"/>
      <c r="M88">
        <v>49</v>
      </c>
      <c r="N88" s="216"/>
      <c r="O88" t="s">
        <v>512</v>
      </c>
      <c r="Q88" s="216"/>
      <c r="S88" s="216" t="s">
        <v>361</v>
      </c>
      <c r="T88" s="216" t="s">
        <v>374</v>
      </c>
      <c r="U88" s="216" t="s">
        <v>239</v>
      </c>
      <c r="V88" t="s">
        <v>7</v>
      </c>
      <c r="W88" s="216" t="s">
        <v>7</v>
      </c>
      <c r="X88" s="216" t="s">
        <v>7</v>
      </c>
      <c r="AA88" s="216" t="s">
        <v>67</v>
      </c>
      <c r="AB88" s="216" t="s">
        <v>361</v>
      </c>
      <c r="AC88">
        <v>109</v>
      </c>
      <c r="AD88" s="216" t="s">
        <v>7</v>
      </c>
    </row>
    <row r="89" spans="1:32" x14ac:dyDescent="0.3">
      <c r="A89" s="216" t="s">
        <v>351</v>
      </c>
      <c r="B89" s="216" t="s">
        <v>51</v>
      </c>
      <c r="C89" s="216" t="s">
        <v>258</v>
      </c>
      <c r="D89" s="216" t="s">
        <v>310</v>
      </c>
      <c r="E89" s="216" t="s">
        <v>755</v>
      </c>
      <c r="F89" s="15">
        <v>46237.469942129632</v>
      </c>
      <c r="G89" s="216" t="s">
        <v>407</v>
      </c>
      <c r="H89">
        <v>1</v>
      </c>
      <c r="I89" s="216" t="s">
        <v>952</v>
      </c>
      <c r="J89" s="15">
        <v>46238.712500000001</v>
      </c>
      <c r="K89" s="15">
        <v>46239.458333333336</v>
      </c>
      <c r="L89" s="15"/>
      <c r="M89">
        <v>1</v>
      </c>
      <c r="N89" s="216"/>
      <c r="O89" t="s">
        <v>201</v>
      </c>
      <c r="P89" t="s">
        <v>514</v>
      </c>
      <c r="Q89" s="216"/>
      <c r="S89" s="216" t="s">
        <v>359</v>
      </c>
      <c r="T89" s="216" t="s">
        <v>374</v>
      </c>
      <c r="U89" s="216" t="s">
        <v>239</v>
      </c>
      <c r="V89" t="s">
        <v>7</v>
      </c>
      <c r="W89" s="216" t="s">
        <v>7</v>
      </c>
      <c r="X89" s="216" t="s">
        <v>7</v>
      </c>
      <c r="AA89" s="216" t="s">
        <v>238</v>
      </c>
      <c r="AB89" s="216" t="s">
        <v>359</v>
      </c>
      <c r="AC89">
        <v>50</v>
      </c>
      <c r="AD89" s="216" t="s">
        <v>7</v>
      </c>
      <c r="AF89">
        <v>0</v>
      </c>
    </row>
    <row r="90" spans="1:32" x14ac:dyDescent="0.3">
      <c r="A90" s="216" t="s">
        <v>351</v>
      </c>
      <c r="B90" s="216" t="s">
        <v>51</v>
      </c>
      <c r="C90" s="216" t="s">
        <v>258</v>
      </c>
      <c r="D90" s="216" t="s">
        <v>310</v>
      </c>
      <c r="E90" s="216" t="s">
        <v>953</v>
      </c>
      <c r="F90" s="15">
        <v>46268.724120370367</v>
      </c>
      <c r="G90" s="216" t="s">
        <v>954</v>
      </c>
      <c r="H90">
        <v>15</v>
      </c>
      <c r="I90" s="216" t="s">
        <v>955</v>
      </c>
      <c r="J90" s="15">
        <v>46269.415972222225</v>
      </c>
      <c r="K90" s="15">
        <v>46273.625</v>
      </c>
      <c r="L90" s="15"/>
      <c r="M90">
        <v>15</v>
      </c>
      <c r="N90" s="216"/>
      <c r="Q90" s="216"/>
      <c r="S90" s="216" t="s">
        <v>360</v>
      </c>
      <c r="T90" s="216" t="s">
        <v>374</v>
      </c>
      <c r="U90" s="216" t="s">
        <v>239</v>
      </c>
      <c r="V90" t="s">
        <v>7</v>
      </c>
      <c r="W90" s="216" t="s">
        <v>7</v>
      </c>
      <c r="X90" s="216" t="s">
        <v>7</v>
      </c>
      <c r="AA90" s="216" t="s">
        <v>238</v>
      </c>
      <c r="AB90" s="216" t="s">
        <v>360</v>
      </c>
      <c r="AC90">
        <v>2200</v>
      </c>
      <c r="AD90" s="216" t="s">
        <v>7</v>
      </c>
      <c r="AF90">
        <v>0</v>
      </c>
    </row>
    <row r="91" spans="1:32" x14ac:dyDescent="0.3">
      <c r="A91" s="216" t="s">
        <v>351</v>
      </c>
      <c r="B91" s="216" t="s">
        <v>43</v>
      </c>
      <c r="C91" s="216" t="s">
        <v>105</v>
      </c>
      <c r="D91" s="216" t="s">
        <v>310</v>
      </c>
      <c r="E91" s="216" t="s">
        <v>884</v>
      </c>
      <c r="F91" s="15">
        <v>46255.642997685187</v>
      </c>
      <c r="G91" s="216" t="s">
        <v>407</v>
      </c>
      <c r="H91">
        <v>5</v>
      </c>
      <c r="I91" s="216" t="s">
        <v>885</v>
      </c>
      <c r="J91" s="15">
        <v>46259.381944444445</v>
      </c>
      <c r="K91" s="15">
        <v>46262.479166666664</v>
      </c>
      <c r="L91" s="15"/>
      <c r="M91">
        <v>5</v>
      </c>
      <c r="N91" s="216"/>
      <c r="O91" t="s">
        <v>201</v>
      </c>
      <c r="P91" t="s">
        <v>513</v>
      </c>
      <c r="Q91" s="216"/>
      <c r="S91" s="216" t="s">
        <v>359</v>
      </c>
      <c r="T91" s="216" t="s">
        <v>374</v>
      </c>
      <c r="U91" s="216" t="s">
        <v>239</v>
      </c>
      <c r="V91" t="s">
        <v>351</v>
      </c>
      <c r="W91" s="216" t="s">
        <v>374</v>
      </c>
      <c r="X91" s="216" t="s">
        <v>239</v>
      </c>
      <c r="Y91">
        <v>0</v>
      </c>
      <c r="AA91" s="216" t="s">
        <v>67</v>
      </c>
      <c r="AB91" s="216" t="s">
        <v>359</v>
      </c>
      <c r="AC91">
        <v>50</v>
      </c>
      <c r="AD91" s="216" t="s">
        <v>217</v>
      </c>
      <c r="AE91">
        <v>1</v>
      </c>
      <c r="AF91">
        <v>1</v>
      </c>
    </row>
    <row r="92" spans="1:32" x14ac:dyDescent="0.3">
      <c r="A92" s="216" t="s">
        <v>351</v>
      </c>
      <c r="B92" s="216" t="s">
        <v>285</v>
      </c>
      <c r="C92" s="216" t="s">
        <v>95</v>
      </c>
      <c r="D92" s="216" t="s">
        <v>310</v>
      </c>
      <c r="E92" s="216" t="s">
        <v>958</v>
      </c>
      <c r="F92" s="15">
        <v>46266.675567129627</v>
      </c>
      <c r="G92" s="216" t="s">
        <v>424</v>
      </c>
      <c r="H92">
        <v>28</v>
      </c>
      <c r="I92" s="216" t="s">
        <v>959</v>
      </c>
      <c r="J92" s="15">
        <v>46287.430555555555</v>
      </c>
      <c r="K92" s="15">
        <v>46290.508333333331</v>
      </c>
      <c r="L92" s="15"/>
      <c r="M92">
        <v>28</v>
      </c>
      <c r="N92" s="216"/>
      <c r="O92" t="s">
        <v>201</v>
      </c>
      <c r="P92" t="s">
        <v>513</v>
      </c>
      <c r="Q92" s="216"/>
      <c r="S92" s="216" t="s">
        <v>361</v>
      </c>
      <c r="T92" s="216" t="s">
        <v>374</v>
      </c>
      <c r="U92" s="216" t="s">
        <v>239</v>
      </c>
      <c r="V92" t="s">
        <v>7</v>
      </c>
      <c r="W92" s="216" t="s">
        <v>7</v>
      </c>
      <c r="X92" s="216" t="s">
        <v>7</v>
      </c>
      <c r="AA92" s="216" t="s">
        <v>96</v>
      </c>
      <c r="AB92" s="216" t="s">
        <v>361</v>
      </c>
      <c r="AC92">
        <v>109</v>
      </c>
      <c r="AD92" s="216" t="s">
        <v>220</v>
      </c>
      <c r="AE92">
        <v>28</v>
      </c>
      <c r="AF92">
        <v>2.9</v>
      </c>
    </row>
    <row r="93" spans="1:32" x14ac:dyDescent="0.3">
      <c r="A93" s="216" t="s">
        <v>351</v>
      </c>
      <c r="B93" s="216" t="s">
        <v>285</v>
      </c>
      <c r="C93" s="216" t="s">
        <v>95</v>
      </c>
      <c r="D93" s="216" t="s">
        <v>310</v>
      </c>
      <c r="E93" s="216" t="s">
        <v>1024</v>
      </c>
      <c r="F93" s="15">
        <v>46283.319594907407</v>
      </c>
      <c r="G93" s="216" t="s">
        <v>410</v>
      </c>
      <c r="H93">
        <v>1</v>
      </c>
      <c r="I93" s="216" t="s">
        <v>1025</v>
      </c>
      <c r="J93" s="15">
        <v>46283.595138888886</v>
      </c>
      <c r="K93" s="15">
        <v>46290.49722222222</v>
      </c>
      <c r="L93" s="15"/>
      <c r="M93">
        <v>1</v>
      </c>
      <c r="N93" s="216"/>
      <c r="O93" t="s">
        <v>201</v>
      </c>
      <c r="P93" t="s">
        <v>513</v>
      </c>
      <c r="Q93" s="216"/>
      <c r="S93" s="216" t="s">
        <v>361</v>
      </c>
      <c r="T93" s="216" t="s">
        <v>374</v>
      </c>
      <c r="U93" s="216" t="s">
        <v>239</v>
      </c>
      <c r="V93" t="s">
        <v>7</v>
      </c>
      <c r="W93" s="216" t="s">
        <v>7</v>
      </c>
      <c r="X93" s="216" t="s">
        <v>7</v>
      </c>
      <c r="AA93" s="216" t="s">
        <v>96</v>
      </c>
      <c r="AB93" s="216" t="s">
        <v>361</v>
      </c>
      <c r="AC93">
        <v>109</v>
      </c>
      <c r="AD93" s="216" t="s">
        <v>220</v>
      </c>
      <c r="AE93">
        <v>1</v>
      </c>
    </row>
    <row r="94" spans="1:32" x14ac:dyDescent="0.3">
      <c r="A94" s="216" t="s">
        <v>351</v>
      </c>
      <c r="B94" s="216" t="s">
        <v>285</v>
      </c>
      <c r="C94" s="216" t="s">
        <v>95</v>
      </c>
      <c r="D94" s="216" t="s">
        <v>310</v>
      </c>
      <c r="E94" s="216" t="s">
        <v>960</v>
      </c>
      <c r="F94" s="15">
        <v>46253.597615740742</v>
      </c>
      <c r="G94" s="216" t="s">
        <v>406</v>
      </c>
      <c r="H94">
        <v>1</v>
      </c>
      <c r="I94" s="216" t="s">
        <v>961</v>
      </c>
      <c r="J94" s="15">
        <v>46254.693055555559</v>
      </c>
      <c r="K94" s="15">
        <v>46261.399305555555</v>
      </c>
      <c r="L94" s="15"/>
      <c r="M94">
        <v>1</v>
      </c>
      <c r="N94" s="216"/>
      <c r="O94" t="s">
        <v>201</v>
      </c>
      <c r="P94" t="s">
        <v>513</v>
      </c>
      <c r="Q94" s="216"/>
      <c r="S94" s="216" t="s">
        <v>362</v>
      </c>
      <c r="T94" s="216" t="s">
        <v>374</v>
      </c>
      <c r="U94" s="216" t="s">
        <v>239</v>
      </c>
      <c r="V94" t="s">
        <v>7</v>
      </c>
      <c r="W94" s="216" t="s">
        <v>7</v>
      </c>
      <c r="X94" s="216" t="s">
        <v>7</v>
      </c>
      <c r="AA94" s="216" t="s">
        <v>96</v>
      </c>
      <c r="AB94" s="216" t="s">
        <v>362</v>
      </c>
      <c r="AC94">
        <v>101</v>
      </c>
      <c r="AD94" s="216" t="s">
        <v>220</v>
      </c>
      <c r="AE94">
        <v>1</v>
      </c>
      <c r="AF94">
        <v>1</v>
      </c>
    </row>
    <row r="95" spans="1:32" x14ac:dyDescent="0.3">
      <c r="A95" s="216" t="s">
        <v>351</v>
      </c>
      <c r="B95" s="216" t="s">
        <v>285</v>
      </c>
      <c r="C95" s="216" t="s">
        <v>95</v>
      </c>
      <c r="D95" s="216" t="s">
        <v>310</v>
      </c>
      <c r="E95" s="216" t="s">
        <v>960</v>
      </c>
      <c r="F95" s="15">
        <v>46253.597615740742</v>
      </c>
      <c r="G95" s="216" t="s">
        <v>406</v>
      </c>
      <c r="H95">
        <v>1</v>
      </c>
      <c r="I95" s="216" t="s">
        <v>961</v>
      </c>
      <c r="J95" s="15">
        <v>46254.693055555559</v>
      </c>
      <c r="K95" s="15">
        <v>46261.399305555555</v>
      </c>
      <c r="L95" s="15"/>
      <c r="M95">
        <v>1</v>
      </c>
      <c r="N95" s="216"/>
      <c r="O95" t="s">
        <v>511</v>
      </c>
      <c r="Q95" s="216"/>
      <c r="S95" s="216" t="s">
        <v>362</v>
      </c>
      <c r="T95" s="216" t="s">
        <v>374</v>
      </c>
      <c r="U95" s="216" t="s">
        <v>239</v>
      </c>
      <c r="V95" t="s">
        <v>7</v>
      </c>
      <c r="W95" s="216" t="s">
        <v>7</v>
      </c>
      <c r="X95" s="216" t="s">
        <v>7</v>
      </c>
      <c r="AA95" s="216" t="s">
        <v>96</v>
      </c>
      <c r="AB95" s="216" t="s">
        <v>362</v>
      </c>
      <c r="AC95">
        <v>101</v>
      </c>
      <c r="AD95" s="216" t="s">
        <v>220</v>
      </c>
      <c r="AE95">
        <v>1</v>
      </c>
    </row>
    <row r="96" spans="1:32" x14ac:dyDescent="0.3">
      <c r="A96" s="216" t="s">
        <v>351</v>
      </c>
      <c r="B96" s="216" t="s">
        <v>285</v>
      </c>
      <c r="C96" s="216" t="s">
        <v>95</v>
      </c>
      <c r="D96" s="216" t="s">
        <v>310</v>
      </c>
      <c r="E96" s="216" t="s">
        <v>960</v>
      </c>
      <c r="F96" s="15">
        <v>46253.597615740742</v>
      </c>
      <c r="G96" s="216" t="s">
        <v>406</v>
      </c>
      <c r="H96">
        <v>1</v>
      </c>
      <c r="I96" s="216" t="s">
        <v>961</v>
      </c>
      <c r="J96" s="15">
        <v>46254.693055555559</v>
      </c>
      <c r="K96" s="15">
        <v>46261.399305555555</v>
      </c>
      <c r="L96" s="15"/>
      <c r="M96">
        <v>1</v>
      </c>
      <c r="N96" s="216"/>
      <c r="O96" t="s">
        <v>511</v>
      </c>
      <c r="Q96" s="216"/>
      <c r="S96" s="216" t="s">
        <v>362</v>
      </c>
      <c r="T96" s="216" t="s">
        <v>374</v>
      </c>
      <c r="U96" s="216" t="s">
        <v>239</v>
      </c>
      <c r="V96" t="s">
        <v>7</v>
      </c>
      <c r="W96" s="216" t="s">
        <v>7</v>
      </c>
      <c r="X96" s="216" t="s">
        <v>7</v>
      </c>
      <c r="AA96" s="216" t="s">
        <v>96</v>
      </c>
      <c r="AB96" s="216" t="s">
        <v>362</v>
      </c>
      <c r="AC96">
        <v>101</v>
      </c>
      <c r="AD96" s="216" t="s">
        <v>220</v>
      </c>
      <c r="AE96">
        <v>1</v>
      </c>
    </row>
    <row r="97" spans="1:32" x14ac:dyDescent="0.3">
      <c r="A97" s="216" t="s">
        <v>351</v>
      </c>
      <c r="B97" s="216" t="s">
        <v>285</v>
      </c>
      <c r="C97" s="216" t="s">
        <v>95</v>
      </c>
      <c r="D97" s="216" t="s">
        <v>310</v>
      </c>
      <c r="E97" s="216" t="s">
        <v>960</v>
      </c>
      <c r="F97" s="15">
        <v>46253.597615740742</v>
      </c>
      <c r="G97" s="216" t="s">
        <v>406</v>
      </c>
      <c r="H97">
        <v>1</v>
      </c>
      <c r="I97" s="216" t="s">
        <v>961</v>
      </c>
      <c r="J97" s="15">
        <v>46254.693055555559</v>
      </c>
      <c r="K97" s="15">
        <v>46261.399305555555</v>
      </c>
      <c r="L97" s="15"/>
      <c r="M97">
        <v>1</v>
      </c>
      <c r="N97" s="216"/>
      <c r="O97" t="s">
        <v>511</v>
      </c>
      <c r="Q97" s="216"/>
      <c r="S97" s="216" t="s">
        <v>362</v>
      </c>
      <c r="T97" s="216" t="s">
        <v>374</v>
      </c>
      <c r="U97" s="216" t="s">
        <v>239</v>
      </c>
      <c r="V97" t="s">
        <v>7</v>
      </c>
      <c r="W97" s="216" t="s">
        <v>7</v>
      </c>
      <c r="X97" s="216" t="s">
        <v>7</v>
      </c>
      <c r="AA97" s="216" t="s">
        <v>96</v>
      </c>
      <c r="AB97" s="216" t="s">
        <v>362</v>
      </c>
      <c r="AC97">
        <v>101</v>
      </c>
      <c r="AD97" s="216" t="s">
        <v>220</v>
      </c>
      <c r="AE97">
        <v>1</v>
      </c>
    </row>
    <row r="98" spans="1:32" x14ac:dyDescent="0.3">
      <c r="A98" s="216" t="s">
        <v>351</v>
      </c>
      <c r="B98" s="216" t="s">
        <v>285</v>
      </c>
      <c r="C98" s="216" t="s">
        <v>95</v>
      </c>
      <c r="D98" s="216" t="s">
        <v>310</v>
      </c>
      <c r="E98" s="216" t="s">
        <v>2263</v>
      </c>
      <c r="F98" s="15">
        <v>46254.596168981479</v>
      </c>
      <c r="G98" s="216" t="s">
        <v>406</v>
      </c>
      <c r="H98">
        <v>1</v>
      </c>
      <c r="I98" s="216" t="s">
        <v>2264</v>
      </c>
      <c r="J98" s="15">
        <v>46255.381944444445</v>
      </c>
      <c r="K98" s="15">
        <v>46261.428472222222</v>
      </c>
      <c r="L98" s="15"/>
      <c r="M98">
        <v>1</v>
      </c>
      <c r="N98" s="216"/>
      <c r="O98" t="s">
        <v>201</v>
      </c>
      <c r="P98" t="s">
        <v>513</v>
      </c>
      <c r="Q98" s="216"/>
      <c r="S98" s="216" t="s">
        <v>362</v>
      </c>
      <c r="T98" s="216" t="s">
        <v>374</v>
      </c>
      <c r="U98" s="216" t="s">
        <v>239</v>
      </c>
      <c r="V98" t="s">
        <v>7</v>
      </c>
      <c r="W98" s="216" t="s">
        <v>7</v>
      </c>
      <c r="X98" s="216" t="s">
        <v>7</v>
      </c>
      <c r="AA98" s="216" t="s">
        <v>96</v>
      </c>
      <c r="AB98" s="216" t="s">
        <v>362</v>
      </c>
      <c r="AC98">
        <v>101</v>
      </c>
      <c r="AD98" s="216" t="s">
        <v>220</v>
      </c>
      <c r="AE98">
        <v>1</v>
      </c>
    </row>
    <row r="99" spans="1:32" x14ac:dyDescent="0.3">
      <c r="A99" s="216" t="s">
        <v>351</v>
      </c>
      <c r="B99" s="216" t="s">
        <v>285</v>
      </c>
      <c r="C99" s="216" t="s">
        <v>95</v>
      </c>
      <c r="D99" s="216" t="s">
        <v>310</v>
      </c>
      <c r="E99" s="216" t="s">
        <v>962</v>
      </c>
      <c r="F99" s="15">
        <v>46254.372256944444</v>
      </c>
      <c r="G99" s="216" t="s">
        <v>406</v>
      </c>
      <c r="H99">
        <v>1</v>
      </c>
      <c r="I99" s="216" t="s">
        <v>963</v>
      </c>
      <c r="J99" s="15">
        <v>46255.344444444447</v>
      </c>
      <c r="K99" s="15">
        <v>46261.421527777777</v>
      </c>
      <c r="L99" s="15"/>
      <c r="M99">
        <v>1</v>
      </c>
      <c r="N99" s="216"/>
      <c r="O99" t="s">
        <v>201</v>
      </c>
      <c r="P99" t="s">
        <v>513</v>
      </c>
      <c r="Q99" s="216"/>
      <c r="S99" s="216" t="s">
        <v>362</v>
      </c>
      <c r="T99" s="216" t="s">
        <v>374</v>
      </c>
      <c r="U99" s="216" t="s">
        <v>239</v>
      </c>
      <c r="V99" t="s">
        <v>7</v>
      </c>
      <c r="W99" s="216" t="s">
        <v>7</v>
      </c>
      <c r="X99" s="216" t="s">
        <v>7</v>
      </c>
      <c r="AA99" s="216" t="s">
        <v>96</v>
      </c>
      <c r="AB99" s="216" t="s">
        <v>362</v>
      </c>
      <c r="AC99">
        <v>101</v>
      </c>
      <c r="AD99" s="216" t="s">
        <v>220</v>
      </c>
      <c r="AE99">
        <v>1</v>
      </c>
    </row>
    <row r="100" spans="1:32" x14ac:dyDescent="0.3">
      <c r="A100" s="216" t="s">
        <v>351</v>
      </c>
      <c r="B100" s="216" t="s">
        <v>285</v>
      </c>
      <c r="C100" s="216" t="s">
        <v>95</v>
      </c>
      <c r="D100" s="216" t="s">
        <v>310</v>
      </c>
      <c r="E100" s="216" t="s">
        <v>962</v>
      </c>
      <c r="F100" s="15">
        <v>46254.372256944444</v>
      </c>
      <c r="G100" s="216" t="s">
        <v>406</v>
      </c>
      <c r="H100">
        <v>1</v>
      </c>
      <c r="I100" s="216" t="s">
        <v>963</v>
      </c>
      <c r="J100" s="15">
        <v>46255.344444444447</v>
      </c>
      <c r="K100" s="15">
        <v>46261.421527777777</v>
      </c>
      <c r="L100" s="15"/>
      <c r="M100">
        <v>1</v>
      </c>
      <c r="N100" s="216"/>
      <c r="O100" t="s">
        <v>511</v>
      </c>
      <c r="Q100" s="216"/>
      <c r="S100" s="216" t="s">
        <v>362</v>
      </c>
      <c r="T100" s="216" t="s">
        <v>374</v>
      </c>
      <c r="U100" s="216" t="s">
        <v>239</v>
      </c>
      <c r="V100" t="s">
        <v>7</v>
      </c>
      <c r="W100" s="216" t="s">
        <v>7</v>
      </c>
      <c r="X100" s="216" t="s">
        <v>7</v>
      </c>
      <c r="AA100" s="216" t="s">
        <v>96</v>
      </c>
      <c r="AB100" s="216" t="s">
        <v>362</v>
      </c>
      <c r="AC100">
        <v>101</v>
      </c>
      <c r="AD100" s="216" t="s">
        <v>220</v>
      </c>
      <c r="AE100">
        <v>1</v>
      </c>
    </row>
    <row r="101" spans="1:32" x14ac:dyDescent="0.3">
      <c r="A101" s="216" t="s">
        <v>351</v>
      </c>
      <c r="B101" s="216" t="s">
        <v>285</v>
      </c>
      <c r="C101" s="216" t="s">
        <v>95</v>
      </c>
      <c r="D101" s="216" t="s">
        <v>310</v>
      </c>
      <c r="E101" s="216" t="s">
        <v>962</v>
      </c>
      <c r="F101" s="15">
        <v>46254.372256944444</v>
      </c>
      <c r="G101" s="216" t="s">
        <v>406</v>
      </c>
      <c r="H101">
        <v>1</v>
      </c>
      <c r="I101" s="216" t="s">
        <v>963</v>
      </c>
      <c r="J101" s="15">
        <v>46255.344444444447</v>
      </c>
      <c r="K101" s="15">
        <v>46261.421527777777</v>
      </c>
      <c r="L101" s="15"/>
      <c r="M101">
        <v>1</v>
      </c>
      <c r="N101" s="216"/>
      <c r="O101" t="s">
        <v>511</v>
      </c>
      <c r="Q101" s="216"/>
      <c r="S101" s="216" t="s">
        <v>362</v>
      </c>
      <c r="T101" s="216" t="s">
        <v>374</v>
      </c>
      <c r="U101" s="216" t="s">
        <v>239</v>
      </c>
      <c r="V101" t="s">
        <v>7</v>
      </c>
      <c r="W101" s="216" t="s">
        <v>7</v>
      </c>
      <c r="X101" s="216" t="s">
        <v>7</v>
      </c>
      <c r="AA101" s="216" t="s">
        <v>96</v>
      </c>
      <c r="AB101" s="216" t="s">
        <v>362</v>
      </c>
      <c r="AC101">
        <v>101</v>
      </c>
      <c r="AD101" s="216" t="s">
        <v>220</v>
      </c>
      <c r="AE101">
        <v>1</v>
      </c>
    </row>
    <row r="102" spans="1:32" x14ac:dyDescent="0.3">
      <c r="A102" s="216" t="s">
        <v>351</v>
      </c>
      <c r="B102" s="216" t="s">
        <v>285</v>
      </c>
      <c r="C102" s="216" t="s">
        <v>95</v>
      </c>
      <c r="D102" s="216" t="s">
        <v>310</v>
      </c>
      <c r="E102" s="216" t="s">
        <v>752</v>
      </c>
      <c r="F102" s="15">
        <v>46253.600624999999</v>
      </c>
      <c r="G102" s="216" t="s">
        <v>406</v>
      </c>
      <c r="H102">
        <v>1</v>
      </c>
      <c r="I102" s="216" t="s">
        <v>964</v>
      </c>
      <c r="J102" s="15">
        <v>46258.65625</v>
      </c>
      <c r="K102" s="15">
        <v>46261.456944444442</v>
      </c>
      <c r="L102" s="15"/>
      <c r="M102">
        <v>1</v>
      </c>
      <c r="N102" s="216"/>
      <c r="O102" t="s">
        <v>201</v>
      </c>
      <c r="P102" t="s">
        <v>513</v>
      </c>
      <c r="Q102" s="216"/>
      <c r="S102" s="216" t="s">
        <v>362</v>
      </c>
      <c r="T102" s="216" t="s">
        <v>374</v>
      </c>
      <c r="U102" s="216" t="s">
        <v>239</v>
      </c>
      <c r="V102" t="s">
        <v>7</v>
      </c>
      <c r="W102" s="216" t="s">
        <v>7</v>
      </c>
      <c r="X102" s="216" t="s">
        <v>7</v>
      </c>
      <c r="AA102" s="216" t="s">
        <v>96</v>
      </c>
      <c r="AB102" s="216" t="s">
        <v>362</v>
      </c>
      <c r="AC102">
        <v>101</v>
      </c>
      <c r="AD102" s="216" t="s">
        <v>220</v>
      </c>
      <c r="AE102">
        <v>1</v>
      </c>
    </row>
    <row r="103" spans="1:32" x14ac:dyDescent="0.3">
      <c r="A103" s="216" t="s">
        <v>351</v>
      </c>
      <c r="B103" s="216" t="s">
        <v>285</v>
      </c>
      <c r="C103" s="216" t="s">
        <v>95</v>
      </c>
      <c r="D103" s="216" t="s">
        <v>310</v>
      </c>
      <c r="E103" s="216" t="s">
        <v>2271</v>
      </c>
      <c r="F103" s="15">
        <v>46253.587824074071</v>
      </c>
      <c r="G103" s="216" t="s">
        <v>406</v>
      </c>
      <c r="H103">
        <v>1</v>
      </c>
      <c r="I103" s="216" t="s">
        <v>2272</v>
      </c>
      <c r="J103" s="15">
        <v>46254.578472222223</v>
      </c>
      <c r="K103" s="15">
        <v>46259.754166666666</v>
      </c>
      <c r="L103" s="15"/>
      <c r="M103">
        <v>1</v>
      </c>
      <c r="N103" s="216"/>
      <c r="O103" t="s">
        <v>201</v>
      </c>
      <c r="P103" t="s">
        <v>513</v>
      </c>
      <c r="Q103" s="216"/>
      <c r="S103" s="216" t="s">
        <v>362</v>
      </c>
      <c r="T103" s="216" t="s">
        <v>374</v>
      </c>
      <c r="U103" s="216" t="s">
        <v>239</v>
      </c>
      <c r="V103" t="s">
        <v>7</v>
      </c>
      <c r="W103" s="216" t="s">
        <v>7</v>
      </c>
      <c r="X103" s="216" t="s">
        <v>7</v>
      </c>
      <c r="AA103" s="216" t="s">
        <v>96</v>
      </c>
      <c r="AB103" s="216" t="s">
        <v>362</v>
      </c>
      <c r="AC103">
        <v>101</v>
      </c>
      <c r="AD103" s="216" t="s">
        <v>220</v>
      </c>
      <c r="AE103">
        <v>1</v>
      </c>
      <c r="AF103">
        <v>1</v>
      </c>
    </row>
    <row r="104" spans="1:32" x14ac:dyDescent="0.3">
      <c r="A104" s="216" t="s">
        <v>351</v>
      </c>
      <c r="B104" s="216" t="s">
        <v>285</v>
      </c>
      <c r="C104" s="216" t="s">
        <v>95</v>
      </c>
      <c r="D104" s="216" t="s">
        <v>310</v>
      </c>
      <c r="E104" s="216" t="s">
        <v>965</v>
      </c>
      <c r="F104" s="15">
        <v>46279.596643518518</v>
      </c>
      <c r="G104" s="216" t="s">
        <v>406</v>
      </c>
      <c r="H104">
        <v>1</v>
      </c>
      <c r="I104" s="216" t="s">
        <v>966</v>
      </c>
      <c r="J104" s="15">
        <v>46283.411805555559</v>
      </c>
      <c r="K104" s="15">
        <v>46287.350694444445</v>
      </c>
      <c r="L104" s="15"/>
      <c r="M104">
        <v>1</v>
      </c>
      <c r="N104" s="216"/>
      <c r="O104" t="s">
        <v>201</v>
      </c>
      <c r="P104" t="s">
        <v>513</v>
      </c>
      <c r="Q104" s="216"/>
      <c r="S104" s="216" t="s">
        <v>362</v>
      </c>
      <c r="T104" s="216" t="s">
        <v>374</v>
      </c>
      <c r="U104" s="216" t="s">
        <v>239</v>
      </c>
      <c r="V104" t="s">
        <v>7</v>
      </c>
      <c r="W104" s="216" t="s">
        <v>7</v>
      </c>
      <c r="X104" s="216" t="s">
        <v>7</v>
      </c>
      <c r="AA104" s="216" t="s">
        <v>96</v>
      </c>
      <c r="AB104" s="216" t="s">
        <v>362</v>
      </c>
      <c r="AC104">
        <v>101</v>
      </c>
      <c r="AD104" s="216" t="s">
        <v>220</v>
      </c>
      <c r="AE104">
        <v>1</v>
      </c>
      <c r="AF104">
        <v>1</v>
      </c>
    </row>
    <row r="105" spans="1:32" x14ac:dyDescent="0.3">
      <c r="A105" s="216" t="s">
        <v>351</v>
      </c>
      <c r="B105" s="216" t="s">
        <v>285</v>
      </c>
      <c r="C105" s="216" t="s">
        <v>95</v>
      </c>
      <c r="D105" s="216" t="s">
        <v>310</v>
      </c>
      <c r="E105" s="216" t="s">
        <v>967</v>
      </c>
      <c r="F105" s="15">
        <v>46253.637164351851</v>
      </c>
      <c r="G105" s="216" t="s">
        <v>406</v>
      </c>
      <c r="H105">
        <v>1</v>
      </c>
      <c r="I105" s="216" t="s">
        <v>968</v>
      </c>
      <c r="J105" s="15">
        <v>46268.429166666669</v>
      </c>
      <c r="K105" s="15">
        <v>46269.390972222223</v>
      </c>
      <c r="L105" s="15"/>
      <c r="M105">
        <v>1</v>
      </c>
      <c r="N105" s="216"/>
      <c r="O105" t="s">
        <v>201</v>
      </c>
      <c r="P105" t="s">
        <v>514</v>
      </c>
      <c r="Q105" s="216"/>
      <c r="S105" s="216" t="s">
        <v>362</v>
      </c>
      <c r="T105" s="216" t="s">
        <v>374</v>
      </c>
      <c r="U105" s="216" t="s">
        <v>239</v>
      </c>
      <c r="V105" t="s">
        <v>7</v>
      </c>
      <c r="W105" s="216" t="s">
        <v>7</v>
      </c>
      <c r="X105" s="216" t="s">
        <v>7</v>
      </c>
      <c r="AA105" s="216" t="s">
        <v>96</v>
      </c>
      <c r="AB105" s="216" t="s">
        <v>362</v>
      </c>
      <c r="AC105">
        <v>101</v>
      </c>
      <c r="AD105" s="216" t="s">
        <v>220</v>
      </c>
      <c r="AE105">
        <v>1</v>
      </c>
      <c r="AF105">
        <v>1</v>
      </c>
    </row>
    <row r="106" spans="1:32" x14ac:dyDescent="0.3">
      <c r="A106" s="216" t="s">
        <v>351</v>
      </c>
      <c r="B106" s="216" t="s">
        <v>285</v>
      </c>
      <c r="C106" s="216" t="s">
        <v>95</v>
      </c>
      <c r="D106" s="216" t="s">
        <v>310</v>
      </c>
      <c r="E106" s="216" t="s">
        <v>969</v>
      </c>
      <c r="F106" s="15">
        <v>46262.652592592596</v>
      </c>
      <c r="G106" s="216" t="s">
        <v>406</v>
      </c>
      <c r="H106">
        <v>1</v>
      </c>
      <c r="I106" s="216" t="s">
        <v>970</v>
      </c>
      <c r="J106" s="15">
        <v>46265.611805555556</v>
      </c>
      <c r="K106" s="15">
        <v>46269.372916666667</v>
      </c>
      <c r="L106" s="15"/>
      <c r="M106">
        <v>1</v>
      </c>
      <c r="N106" s="216"/>
      <c r="O106" t="s">
        <v>201</v>
      </c>
      <c r="P106" t="s">
        <v>513</v>
      </c>
      <c r="Q106" s="216"/>
      <c r="S106" s="216" t="s">
        <v>362</v>
      </c>
      <c r="T106" s="216" t="s">
        <v>374</v>
      </c>
      <c r="U106" s="216" t="s">
        <v>239</v>
      </c>
      <c r="V106" t="s">
        <v>7</v>
      </c>
      <c r="W106" s="216" t="s">
        <v>7</v>
      </c>
      <c r="X106" s="216" t="s">
        <v>7</v>
      </c>
      <c r="AA106" s="216" t="s">
        <v>96</v>
      </c>
      <c r="AB106" s="216" t="s">
        <v>362</v>
      </c>
      <c r="AC106">
        <v>101</v>
      </c>
      <c r="AD106" s="216" t="s">
        <v>220</v>
      </c>
      <c r="AE106">
        <v>1</v>
      </c>
    </row>
    <row r="107" spans="1:32" x14ac:dyDescent="0.3">
      <c r="A107" s="216" t="s">
        <v>351</v>
      </c>
      <c r="B107" s="216" t="s">
        <v>285</v>
      </c>
      <c r="C107" s="216" t="s">
        <v>95</v>
      </c>
      <c r="D107" s="216" t="s">
        <v>310</v>
      </c>
      <c r="E107" s="216" t="s">
        <v>753</v>
      </c>
      <c r="F107" s="15">
        <v>46248.437847222223</v>
      </c>
      <c r="G107" s="216" t="s">
        <v>406</v>
      </c>
      <c r="H107">
        <v>1</v>
      </c>
      <c r="I107" s="216" t="s">
        <v>971</v>
      </c>
      <c r="J107" s="15">
        <v>46265.673611111109</v>
      </c>
      <c r="K107" s="15">
        <v>46269.354166666664</v>
      </c>
      <c r="L107" s="15"/>
      <c r="M107">
        <v>1</v>
      </c>
      <c r="N107" s="216"/>
      <c r="O107" t="s">
        <v>201</v>
      </c>
      <c r="P107" t="s">
        <v>513</v>
      </c>
      <c r="Q107" s="216"/>
      <c r="S107" s="216" t="s">
        <v>362</v>
      </c>
      <c r="T107" s="216" t="s">
        <v>374</v>
      </c>
      <c r="U107" s="216" t="s">
        <v>239</v>
      </c>
      <c r="V107" t="s">
        <v>7</v>
      </c>
      <c r="W107" s="216" t="s">
        <v>7</v>
      </c>
      <c r="X107" s="216" t="s">
        <v>7</v>
      </c>
      <c r="AA107" s="216" t="s">
        <v>96</v>
      </c>
      <c r="AB107" s="216" t="s">
        <v>362</v>
      </c>
      <c r="AC107">
        <v>101</v>
      </c>
      <c r="AD107" s="216" t="s">
        <v>220</v>
      </c>
      <c r="AE107">
        <v>1</v>
      </c>
    </row>
    <row r="108" spans="1:32" x14ac:dyDescent="0.3">
      <c r="A108" s="216" t="s">
        <v>351</v>
      </c>
      <c r="B108" s="216" t="s">
        <v>285</v>
      </c>
      <c r="C108" s="216" t="s">
        <v>95</v>
      </c>
      <c r="D108" s="216" t="s">
        <v>310</v>
      </c>
      <c r="E108" s="216" t="s">
        <v>972</v>
      </c>
      <c r="F108" s="15">
        <v>46275.583287037036</v>
      </c>
      <c r="G108" s="216" t="s">
        <v>410</v>
      </c>
      <c r="H108">
        <v>1</v>
      </c>
      <c r="I108" s="216" t="s">
        <v>973</v>
      </c>
      <c r="J108" s="15">
        <v>46276.680555555555</v>
      </c>
      <c r="K108" s="15">
        <v>46282.333333333336</v>
      </c>
      <c r="L108" s="15"/>
      <c r="M108">
        <v>1</v>
      </c>
      <c r="N108" s="216"/>
      <c r="O108" t="s">
        <v>201</v>
      </c>
      <c r="P108" t="s">
        <v>513</v>
      </c>
      <c r="Q108" s="216"/>
      <c r="S108" s="216" t="s">
        <v>974</v>
      </c>
      <c r="T108" s="216" t="s">
        <v>374</v>
      </c>
      <c r="U108" s="216" t="s">
        <v>239</v>
      </c>
      <c r="V108" t="s">
        <v>7</v>
      </c>
      <c r="W108" s="216" t="s">
        <v>7</v>
      </c>
      <c r="X108" s="216" t="s">
        <v>7</v>
      </c>
      <c r="AA108" s="216" t="s">
        <v>96</v>
      </c>
      <c r="AB108" s="216" t="s">
        <v>974</v>
      </c>
      <c r="AC108">
        <v>100</v>
      </c>
      <c r="AD108" s="216" t="s">
        <v>220</v>
      </c>
      <c r="AE108">
        <v>1</v>
      </c>
      <c r="AF108">
        <v>1</v>
      </c>
    </row>
    <row r="109" spans="1:32" x14ac:dyDescent="0.3">
      <c r="A109" s="216" t="s">
        <v>351</v>
      </c>
      <c r="B109" s="216" t="s">
        <v>285</v>
      </c>
      <c r="C109" s="216" t="s">
        <v>95</v>
      </c>
      <c r="D109" s="216" t="s">
        <v>310</v>
      </c>
      <c r="E109" s="216" t="s">
        <v>975</v>
      </c>
      <c r="F109" s="15">
        <v>46261.637928240743</v>
      </c>
      <c r="G109" s="216" t="s">
        <v>404</v>
      </c>
      <c r="H109">
        <v>1</v>
      </c>
      <c r="I109" s="216" t="s">
        <v>976</v>
      </c>
      <c r="J109" s="15">
        <v>46262.615277777775</v>
      </c>
      <c r="K109" s="15">
        <v>46268.709027777775</v>
      </c>
      <c r="L109" s="15"/>
      <c r="M109">
        <v>1</v>
      </c>
      <c r="N109" s="216"/>
      <c r="O109" t="s">
        <v>201</v>
      </c>
      <c r="P109" t="s">
        <v>513</v>
      </c>
      <c r="Q109" s="216"/>
      <c r="S109" s="216" t="s">
        <v>359</v>
      </c>
      <c r="T109" s="216" t="s">
        <v>374</v>
      </c>
      <c r="U109" s="216" t="s">
        <v>239</v>
      </c>
      <c r="V109" t="s">
        <v>7</v>
      </c>
      <c r="W109" s="216" t="s">
        <v>7</v>
      </c>
      <c r="X109" s="216" t="s">
        <v>7</v>
      </c>
      <c r="AA109" s="216" t="s">
        <v>96</v>
      </c>
      <c r="AB109" s="216" t="s">
        <v>359</v>
      </c>
      <c r="AC109">
        <v>50</v>
      </c>
      <c r="AD109" s="216" t="s">
        <v>220</v>
      </c>
      <c r="AE109">
        <v>1</v>
      </c>
      <c r="AF109">
        <v>1</v>
      </c>
    </row>
    <row r="110" spans="1:32" x14ac:dyDescent="0.3">
      <c r="A110" s="216" t="s">
        <v>351</v>
      </c>
      <c r="B110" s="216" t="s">
        <v>285</v>
      </c>
      <c r="C110" s="216" t="s">
        <v>95</v>
      </c>
      <c r="D110" s="216" t="s">
        <v>310</v>
      </c>
      <c r="E110" s="216" t="s">
        <v>767</v>
      </c>
      <c r="F110" s="15">
        <v>46241.564421296294</v>
      </c>
      <c r="G110" s="216" t="s">
        <v>425</v>
      </c>
      <c r="H110">
        <v>32</v>
      </c>
      <c r="I110" s="216" t="s">
        <v>768</v>
      </c>
      <c r="J110" s="15">
        <v>46248.417361111111</v>
      </c>
      <c r="K110" s="15">
        <v>46254.490972222222</v>
      </c>
      <c r="L110" s="15"/>
      <c r="M110">
        <v>32</v>
      </c>
      <c r="N110" s="216"/>
      <c r="O110" t="s">
        <v>201</v>
      </c>
      <c r="P110" t="s">
        <v>513</v>
      </c>
      <c r="Q110" s="216"/>
      <c r="S110" s="216" t="s">
        <v>974</v>
      </c>
      <c r="T110" s="216" t="s">
        <v>374</v>
      </c>
      <c r="U110" s="216" t="s">
        <v>239</v>
      </c>
      <c r="V110" t="s">
        <v>7</v>
      </c>
      <c r="W110" s="216" t="s">
        <v>7</v>
      </c>
      <c r="X110" s="216" t="s">
        <v>7</v>
      </c>
      <c r="AA110" s="216" t="s">
        <v>96</v>
      </c>
      <c r="AB110" s="216" t="s">
        <v>974</v>
      </c>
      <c r="AC110">
        <v>100</v>
      </c>
      <c r="AD110" s="216" t="s">
        <v>220</v>
      </c>
      <c r="AE110">
        <v>32</v>
      </c>
      <c r="AF110">
        <v>10.9</v>
      </c>
    </row>
    <row r="111" spans="1:32" x14ac:dyDescent="0.3">
      <c r="A111" s="216" t="s">
        <v>351</v>
      </c>
      <c r="B111" s="216" t="s">
        <v>285</v>
      </c>
      <c r="C111" s="216" t="s">
        <v>95</v>
      </c>
      <c r="D111" s="216" t="s">
        <v>310</v>
      </c>
      <c r="E111" s="216" t="s">
        <v>767</v>
      </c>
      <c r="F111" s="15">
        <v>46241.564421296294</v>
      </c>
      <c r="G111" s="216" t="s">
        <v>425</v>
      </c>
      <c r="H111">
        <v>1</v>
      </c>
      <c r="I111" s="216" t="s">
        <v>768</v>
      </c>
      <c r="J111" s="15">
        <v>46248.417361111111</v>
      </c>
      <c r="K111" s="15">
        <v>46254.490972222222</v>
      </c>
      <c r="L111" s="15"/>
      <c r="M111">
        <v>1</v>
      </c>
      <c r="N111" s="216"/>
      <c r="O111" t="s">
        <v>511</v>
      </c>
      <c r="Q111" s="216"/>
      <c r="S111" s="216" t="s">
        <v>974</v>
      </c>
      <c r="T111" s="216" t="s">
        <v>374</v>
      </c>
      <c r="U111" s="216" t="s">
        <v>239</v>
      </c>
      <c r="V111" t="s">
        <v>7</v>
      </c>
      <c r="W111" s="216" t="s">
        <v>7</v>
      </c>
      <c r="X111" s="216" t="s">
        <v>7</v>
      </c>
      <c r="AA111" s="216" t="s">
        <v>96</v>
      </c>
      <c r="AB111" s="216" t="s">
        <v>974</v>
      </c>
      <c r="AC111">
        <v>100</v>
      </c>
      <c r="AD111" s="216" t="s">
        <v>220</v>
      </c>
      <c r="AE111">
        <v>1</v>
      </c>
    </row>
    <row r="112" spans="1:32" x14ac:dyDescent="0.3">
      <c r="A112" s="216" t="s">
        <v>351</v>
      </c>
      <c r="B112" s="216" t="s">
        <v>285</v>
      </c>
      <c r="C112" s="216" t="s">
        <v>95</v>
      </c>
      <c r="D112" s="216" t="s">
        <v>310</v>
      </c>
      <c r="E112" s="216" t="s">
        <v>767</v>
      </c>
      <c r="F112" s="15">
        <v>46241.564421296294</v>
      </c>
      <c r="G112" s="216" t="s">
        <v>425</v>
      </c>
      <c r="H112">
        <v>3</v>
      </c>
      <c r="I112" s="216" t="s">
        <v>768</v>
      </c>
      <c r="J112" s="15">
        <v>46248.417361111111</v>
      </c>
      <c r="K112" s="15">
        <v>46254.490972222222</v>
      </c>
      <c r="L112" s="15"/>
      <c r="M112">
        <v>3</v>
      </c>
      <c r="N112" s="216"/>
      <c r="O112" t="s">
        <v>511</v>
      </c>
      <c r="Q112" s="216"/>
      <c r="S112" s="216" t="s">
        <v>974</v>
      </c>
      <c r="T112" s="216" t="s">
        <v>374</v>
      </c>
      <c r="U112" s="216" t="s">
        <v>239</v>
      </c>
      <c r="V112" t="s">
        <v>7</v>
      </c>
      <c r="W112" s="216" t="s">
        <v>7</v>
      </c>
      <c r="X112" s="216" t="s">
        <v>7</v>
      </c>
      <c r="AA112" s="216" t="s">
        <v>96</v>
      </c>
      <c r="AB112" s="216" t="s">
        <v>974</v>
      </c>
      <c r="AC112">
        <v>100</v>
      </c>
      <c r="AD112" s="216" t="s">
        <v>220</v>
      </c>
      <c r="AE112">
        <v>3</v>
      </c>
    </row>
    <row r="113" spans="1:32" x14ac:dyDescent="0.3">
      <c r="A113" s="216" t="s">
        <v>351</v>
      </c>
      <c r="B113" s="216" t="s">
        <v>285</v>
      </c>
      <c r="C113" s="216" t="s">
        <v>95</v>
      </c>
      <c r="D113" s="216" t="s">
        <v>310</v>
      </c>
      <c r="E113" s="216" t="s">
        <v>767</v>
      </c>
      <c r="F113" s="15">
        <v>46241.564421296294</v>
      </c>
      <c r="G113" s="216" t="s">
        <v>425</v>
      </c>
      <c r="H113">
        <v>6</v>
      </c>
      <c r="I113" s="216" t="s">
        <v>768</v>
      </c>
      <c r="J113" s="15">
        <v>46248.417361111111</v>
      </c>
      <c r="K113" s="15">
        <v>46254.490972222222</v>
      </c>
      <c r="L113" s="15"/>
      <c r="M113">
        <v>6</v>
      </c>
      <c r="N113" s="216"/>
      <c r="O113" t="s">
        <v>511</v>
      </c>
      <c r="Q113" s="216"/>
      <c r="S113" s="216" t="s">
        <v>974</v>
      </c>
      <c r="T113" s="216" t="s">
        <v>374</v>
      </c>
      <c r="U113" s="216" t="s">
        <v>239</v>
      </c>
      <c r="V113" t="s">
        <v>7</v>
      </c>
      <c r="W113" s="216" t="s">
        <v>7</v>
      </c>
      <c r="X113" s="216" t="s">
        <v>7</v>
      </c>
      <c r="AA113" s="216" t="s">
        <v>96</v>
      </c>
      <c r="AB113" s="216" t="s">
        <v>974</v>
      </c>
      <c r="AC113">
        <v>100</v>
      </c>
      <c r="AD113" s="216" t="s">
        <v>220</v>
      </c>
      <c r="AE113">
        <v>6</v>
      </c>
    </row>
    <row r="114" spans="1:32" x14ac:dyDescent="0.3">
      <c r="A114" s="216" t="s">
        <v>351</v>
      </c>
      <c r="B114" s="216" t="s">
        <v>285</v>
      </c>
      <c r="C114" s="216" t="s">
        <v>95</v>
      </c>
      <c r="D114" s="216" t="s">
        <v>310</v>
      </c>
      <c r="E114" s="216" t="s">
        <v>767</v>
      </c>
      <c r="F114" s="15">
        <v>46241.564421296294</v>
      </c>
      <c r="G114" s="216" t="s">
        <v>425</v>
      </c>
      <c r="H114">
        <v>26</v>
      </c>
      <c r="I114" s="216" t="s">
        <v>768</v>
      </c>
      <c r="J114" s="15">
        <v>46248.417361111111</v>
      </c>
      <c r="K114" s="15">
        <v>46254.490972222222</v>
      </c>
      <c r="L114" s="15"/>
      <c r="M114">
        <v>26</v>
      </c>
      <c r="N114" s="216"/>
      <c r="O114" t="s">
        <v>511</v>
      </c>
      <c r="Q114" s="216"/>
      <c r="S114" s="216" t="s">
        <v>974</v>
      </c>
      <c r="T114" s="216" t="s">
        <v>374</v>
      </c>
      <c r="U114" s="216" t="s">
        <v>239</v>
      </c>
      <c r="V114" t="s">
        <v>7</v>
      </c>
      <c r="W114" s="216" t="s">
        <v>7</v>
      </c>
      <c r="X114" s="216" t="s">
        <v>7</v>
      </c>
      <c r="AA114" s="216" t="s">
        <v>96</v>
      </c>
      <c r="AB114" s="216" t="s">
        <v>974</v>
      </c>
      <c r="AC114">
        <v>100</v>
      </c>
      <c r="AD114" s="216" t="s">
        <v>220</v>
      </c>
      <c r="AE114">
        <v>26</v>
      </c>
    </row>
    <row r="115" spans="1:32" x14ac:dyDescent="0.3">
      <c r="A115" s="216" t="s">
        <v>351</v>
      </c>
      <c r="B115" s="216" t="s">
        <v>285</v>
      </c>
      <c r="C115" s="216" t="s">
        <v>95</v>
      </c>
      <c r="D115" s="216" t="s">
        <v>310</v>
      </c>
      <c r="E115" s="216" t="s">
        <v>767</v>
      </c>
      <c r="F115" s="15">
        <v>46241.564421296294</v>
      </c>
      <c r="G115" s="216" t="s">
        <v>425</v>
      </c>
      <c r="H115">
        <v>25</v>
      </c>
      <c r="I115" s="216" t="s">
        <v>768</v>
      </c>
      <c r="J115" s="15">
        <v>46248.417361111111</v>
      </c>
      <c r="K115" s="15">
        <v>46254.490972222222</v>
      </c>
      <c r="L115" s="15"/>
      <c r="M115">
        <v>25</v>
      </c>
      <c r="N115" s="216"/>
      <c r="O115" t="s">
        <v>511</v>
      </c>
      <c r="Q115" s="216"/>
      <c r="S115" s="216" t="s">
        <v>974</v>
      </c>
      <c r="T115" s="216" t="s">
        <v>374</v>
      </c>
      <c r="U115" s="216" t="s">
        <v>239</v>
      </c>
      <c r="V115" t="s">
        <v>7</v>
      </c>
      <c r="W115" s="216" t="s">
        <v>7</v>
      </c>
      <c r="X115" s="216" t="s">
        <v>7</v>
      </c>
      <c r="AA115" s="216" t="s">
        <v>96</v>
      </c>
      <c r="AB115" s="216" t="s">
        <v>974</v>
      </c>
      <c r="AC115">
        <v>100</v>
      </c>
      <c r="AD115" s="216" t="s">
        <v>220</v>
      </c>
      <c r="AE115">
        <v>25</v>
      </c>
    </row>
    <row r="116" spans="1:32" x14ac:dyDescent="0.3">
      <c r="A116" s="216" t="s">
        <v>351</v>
      </c>
      <c r="B116" s="216" t="s">
        <v>285</v>
      </c>
      <c r="C116" s="216" t="s">
        <v>95</v>
      </c>
      <c r="D116" s="216" t="s">
        <v>310</v>
      </c>
      <c r="E116" s="216" t="s">
        <v>767</v>
      </c>
      <c r="F116" s="15">
        <v>46241.564421296294</v>
      </c>
      <c r="G116" s="216" t="s">
        <v>425</v>
      </c>
      <c r="H116">
        <v>2</v>
      </c>
      <c r="I116" s="216" t="s">
        <v>768</v>
      </c>
      <c r="J116" s="15">
        <v>46248.417361111111</v>
      </c>
      <c r="K116" s="15">
        <v>46254.490972222222</v>
      </c>
      <c r="L116" s="15"/>
      <c r="M116">
        <v>2</v>
      </c>
      <c r="N116" s="216"/>
      <c r="O116" t="s">
        <v>511</v>
      </c>
      <c r="Q116" s="216"/>
      <c r="S116" s="216" t="s">
        <v>974</v>
      </c>
      <c r="T116" s="216" t="s">
        <v>374</v>
      </c>
      <c r="U116" s="216" t="s">
        <v>239</v>
      </c>
      <c r="V116" t="s">
        <v>7</v>
      </c>
      <c r="W116" s="216" t="s">
        <v>7</v>
      </c>
      <c r="X116" s="216" t="s">
        <v>7</v>
      </c>
      <c r="AA116" s="216" t="s">
        <v>96</v>
      </c>
      <c r="AB116" s="216" t="s">
        <v>974</v>
      </c>
      <c r="AC116">
        <v>100</v>
      </c>
      <c r="AD116" s="216" t="s">
        <v>220</v>
      </c>
      <c r="AE116">
        <v>2</v>
      </c>
    </row>
    <row r="117" spans="1:32" x14ac:dyDescent="0.3">
      <c r="A117" s="216" t="s">
        <v>351</v>
      </c>
      <c r="B117" s="216" t="s">
        <v>285</v>
      </c>
      <c r="C117" s="216" t="s">
        <v>95</v>
      </c>
      <c r="D117" s="216" t="s">
        <v>310</v>
      </c>
      <c r="E117" s="216" t="s">
        <v>767</v>
      </c>
      <c r="F117" s="15">
        <v>46241.564421296294</v>
      </c>
      <c r="G117" s="216" t="s">
        <v>425</v>
      </c>
      <c r="H117">
        <v>12</v>
      </c>
      <c r="I117" s="216" t="s">
        <v>768</v>
      </c>
      <c r="J117" s="15">
        <v>46248.417361111111</v>
      </c>
      <c r="K117" s="15">
        <v>46254.490972222222</v>
      </c>
      <c r="L117" s="15"/>
      <c r="M117">
        <v>12</v>
      </c>
      <c r="N117" s="216"/>
      <c r="O117" t="s">
        <v>511</v>
      </c>
      <c r="Q117" s="216"/>
      <c r="S117" s="216" t="s">
        <v>974</v>
      </c>
      <c r="T117" s="216" t="s">
        <v>374</v>
      </c>
      <c r="U117" s="216" t="s">
        <v>239</v>
      </c>
      <c r="V117" t="s">
        <v>7</v>
      </c>
      <c r="W117" s="216" t="s">
        <v>7</v>
      </c>
      <c r="X117" s="216" t="s">
        <v>7</v>
      </c>
      <c r="AA117" s="216" t="s">
        <v>96</v>
      </c>
      <c r="AB117" s="216" t="s">
        <v>974</v>
      </c>
      <c r="AC117">
        <v>100</v>
      </c>
      <c r="AD117" s="216" t="s">
        <v>220</v>
      </c>
      <c r="AE117">
        <v>12</v>
      </c>
    </row>
    <row r="118" spans="1:32" x14ac:dyDescent="0.3">
      <c r="A118" s="216" t="s">
        <v>351</v>
      </c>
      <c r="B118" s="216" t="s">
        <v>285</v>
      </c>
      <c r="C118" s="216" t="s">
        <v>95</v>
      </c>
      <c r="D118" s="216" t="s">
        <v>310</v>
      </c>
      <c r="E118" s="216" t="s">
        <v>767</v>
      </c>
      <c r="F118" s="15">
        <v>46241.564421296294</v>
      </c>
      <c r="G118" s="216" t="s">
        <v>425</v>
      </c>
      <c r="H118">
        <v>2</v>
      </c>
      <c r="I118" s="216" t="s">
        <v>768</v>
      </c>
      <c r="J118" s="15">
        <v>46248.417361111111</v>
      </c>
      <c r="K118" s="15">
        <v>46254.490972222222</v>
      </c>
      <c r="L118" s="15"/>
      <c r="M118">
        <v>2</v>
      </c>
      <c r="N118" s="216"/>
      <c r="O118" t="s">
        <v>511</v>
      </c>
      <c r="Q118" s="216"/>
      <c r="S118" s="216" t="s">
        <v>974</v>
      </c>
      <c r="T118" s="216" t="s">
        <v>374</v>
      </c>
      <c r="U118" s="216" t="s">
        <v>239</v>
      </c>
      <c r="V118" t="s">
        <v>7</v>
      </c>
      <c r="W118" s="216" t="s">
        <v>7</v>
      </c>
      <c r="X118" s="216" t="s">
        <v>7</v>
      </c>
      <c r="AA118" s="216" t="s">
        <v>96</v>
      </c>
      <c r="AB118" s="216" t="s">
        <v>974</v>
      </c>
      <c r="AC118">
        <v>100</v>
      </c>
      <c r="AD118" s="216" t="s">
        <v>220</v>
      </c>
      <c r="AE118">
        <v>2</v>
      </c>
    </row>
    <row r="119" spans="1:32" x14ac:dyDescent="0.3">
      <c r="A119" s="216" t="s">
        <v>351</v>
      </c>
      <c r="B119" s="216" t="s">
        <v>285</v>
      </c>
      <c r="C119" s="216" t="s">
        <v>95</v>
      </c>
      <c r="D119" s="216" t="s">
        <v>310</v>
      </c>
      <c r="E119" s="216" t="s">
        <v>767</v>
      </c>
      <c r="F119" s="15">
        <v>46241.564421296294</v>
      </c>
      <c r="G119" s="216" t="s">
        <v>425</v>
      </c>
      <c r="H119">
        <v>7</v>
      </c>
      <c r="I119" s="216" t="s">
        <v>770</v>
      </c>
      <c r="J119" s="15">
        <v>46245.47152777778</v>
      </c>
      <c r="K119" s="15">
        <v>46253.505555555559</v>
      </c>
      <c r="L119" s="15"/>
      <c r="M119">
        <v>7</v>
      </c>
      <c r="N119" s="216"/>
      <c r="O119" t="s">
        <v>201</v>
      </c>
      <c r="P119" t="s">
        <v>513</v>
      </c>
      <c r="Q119" s="216"/>
      <c r="S119" s="216" t="s">
        <v>974</v>
      </c>
      <c r="T119" s="216" t="s">
        <v>374</v>
      </c>
      <c r="U119" s="216" t="s">
        <v>239</v>
      </c>
      <c r="V119" t="s">
        <v>7</v>
      </c>
      <c r="W119" s="216" t="s">
        <v>7</v>
      </c>
      <c r="X119" s="216" t="s">
        <v>7</v>
      </c>
      <c r="AA119" s="216" t="s">
        <v>96</v>
      </c>
      <c r="AB119" s="216" t="s">
        <v>974</v>
      </c>
      <c r="AC119">
        <v>100</v>
      </c>
      <c r="AD119" s="216" t="s">
        <v>220</v>
      </c>
      <c r="AE119">
        <v>7</v>
      </c>
      <c r="AF119">
        <v>2.4</v>
      </c>
    </row>
    <row r="120" spans="1:32" x14ac:dyDescent="0.3">
      <c r="A120" s="216" t="s">
        <v>351</v>
      </c>
      <c r="B120" s="216" t="s">
        <v>285</v>
      </c>
      <c r="C120" s="216" t="s">
        <v>95</v>
      </c>
      <c r="D120" s="216" t="s">
        <v>310</v>
      </c>
      <c r="E120" s="216" t="s">
        <v>767</v>
      </c>
      <c r="F120" s="15">
        <v>46241.564421296294</v>
      </c>
      <c r="G120" s="216" t="s">
        <v>425</v>
      </c>
      <c r="H120">
        <v>3</v>
      </c>
      <c r="I120" s="216" t="s">
        <v>769</v>
      </c>
      <c r="J120" s="15">
        <v>46245.577777777777</v>
      </c>
      <c r="K120" s="15">
        <v>46253.505555555559</v>
      </c>
      <c r="L120" s="15"/>
      <c r="M120">
        <v>3</v>
      </c>
      <c r="N120" s="216"/>
      <c r="O120" t="s">
        <v>201</v>
      </c>
      <c r="P120" t="s">
        <v>513</v>
      </c>
      <c r="Q120" s="216"/>
      <c r="S120" s="216" t="s">
        <v>974</v>
      </c>
      <c r="T120" s="216" t="s">
        <v>374</v>
      </c>
      <c r="U120" s="216" t="s">
        <v>239</v>
      </c>
      <c r="V120" t="s">
        <v>7</v>
      </c>
      <c r="W120" s="216" t="s">
        <v>7</v>
      </c>
      <c r="X120" s="216" t="s">
        <v>7</v>
      </c>
      <c r="AA120" s="216" t="s">
        <v>96</v>
      </c>
      <c r="AB120" s="216" t="s">
        <v>974</v>
      </c>
      <c r="AC120">
        <v>100</v>
      </c>
      <c r="AD120" s="216" t="s">
        <v>220</v>
      </c>
      <c r="AE120">
        <v>3</v>
      </c>
    </row>
    <row r="121" spans="1:32" x14ac:dyDescent="0.3">
      <c r="A121" s="216" t="s">
        <v>351</v>
      </c>
      <c r="B121" s="216" t="s">
        <v>285</v>
      </c>
      <c r="C121" s="216" t="s">
        <v>95</v>
      </c>
      <c r="D121" s="216" t="s">
        <v>310</v>
      </c>
      <c r="E121" s="216" t="s">
        <v>767</v>
      </c>
      <c r="F121" s="15">
        <v>46241.564421296294</v>
      </c>
      <c r="G121" s="216" t="s">
        <v>425</v>
      </c>
      <c r="H121">
        <v>9</v>
      </c>
      <c r="I121" s="216" t="s">
        <v>769</v>
      </c>
      <c r="J121" s="15">
        <v>46245.577777777777</v>
      </c>
      <c r="K121" s="15">
        <v>46253.505555555559</v>
      </c>
      <c r="L121" s="15"/>
      <c r="M121">
        <v>9</v>
      </c>
      <c r="N121" s="216"/>
      <c r="O121" t="s">
        <v>511</v>
      </c>
      <c r="Q121" s="216"/>
      <c r="S121" s="216" t="s">
        <v>974</v>
      </c>
      <c r="T121" s="216" t="s">
        <v>374</v>
      </c>
      <c r="U121" s="216" t="s">
        <v>239</v>
      </c>
      <c r="V121" t="s">
        <v>7</v>
      </c>
      <c r="W121" s="216" t="s">
        <v>7</v>
      </c>
      <c r="X121" s="216" t="s">
        <v>7</v>
      </c>
      <c r="AA121" s="216" t="s">
        <v>96</v>
      </c>
      <c r="AB121" s="216" t="s">
        <v>974</v>
      </c>
      <c r="AC121">
        <v>100</v>
      </c>
      <c r="AD121" s="216" t="s">
        <v>220</v>
      </c>
      <c r="AE121">
        <v>9</v>
      </c>
    </row>
    <row r="122" spans="1:32" x14ac:dyDescent="0.3">
      <c r="A122" s="216" t="s">
        <v>351</v>
      </c>
      <c r="B122" s="216" t="s">
        <v>285</v>
      </c>
      <c r="C122" s="216" t="s">
        <v>95</v>
      </c>
      <c r="D122" s="216" t="s">
        <v>310</v>
      </c>
      <c r="E122" s="216" t="s">
        <v>767</v>
      </c>
      <c r="F122" s="15">
        <v>46241.564421296294</v>
      </c>
      <c r="G122" s="216" t="s">
        <v>425</v>
      </c>
      <c r="H122">
        <v>5</v>
      </c>
      <c r="I122" s="216" t="s">
        <v>769</v>
      </c>
      <c r="J122" s="15">
        <v>46245.577777777777</v>
      </c>
      <c r="K122" s="15">
        <v>46253.505555555559</v>
      </c>
      <c r="L122" s="15"/>
      <c r="M122">
        <v>5</v>
      </c>
      <c r="N122" s="216"/>
      <c r="O122" t="s">
        <v>511</v>
      </c>
      <c r="Q122" s="216"/>
      <c r="S122" s="216" t="s">
        <v>974</v>
      </c>
      <c r="T122" s="216" t="s">
        <v>374</v>
      </c>
      <c r="U122" s="216" t="s">
        <v>239</v>
      </c>
      <c r="V122" t="s">
        <v>7</v>
      </c>
      <c r="W122" s="216" t="s">
        <v>7</v>
      </c>
      <c r="X122" s="216" t="s">
        <v>7</v>
      </c>
      <c r="AA122" s="216" t="s">
        <v>96</v>
      </c>
      <c r="AB122" s="216" t="s">
        <v>974</v>
      </c>
      <c r="AC122">
        <v>100</v>
      </c>
      <c r="AD122" s="216" t="s">
        <v>220</v>
      </c>
      <c r="AE122">
        <v>5</v>
      </c>
    </row>
    <row r="123" spans="1:32" x14ac:dyDescent="0.3">
      <c r="A123" s="216" t="s">
        <v>351</v>
      </c>
      <c r="B123" s="216" t="s">
        <v>285</v>
      </c>
      <c r="C123" s="216" t="s">
        <v>95</v>
      </c>
      <c r="D123" s="216" t="s">
        <v>310</v>
      </c>
      <c r="E123" s="216" t="s">
        <v>977</v>
      </c>
      <c r="F123" s="15">
        <v>46260.534421296295</v>
      </c>
      <c r="G123" s="216" t="s">
        <v>407</v>
      </c>
      <c r="H123">
        <v>1</v>
      </c>
      <c r="I123" s="216" t="s">
        <v>978</v>
      </c>
      <c r="J123" s="15">
        <v>46262.605555555558</v>
      </c>
      <c r="K123" s="15">
        <v>46266.399305555555</v>
      </c>
      <c r="L123" s="15"/>
      <c r="M123">
        <v>1</v>
      </c>
      <c r="N123" s="216"/>
      <c r="O123" t="s">
        <v>201</v>
      </c>
      <c r="P123" t="s">
        <v>513</v>
      </c>
      <c r="Q123" s="216"/>
      <c r="S123" s="216" t="s">
        <v>360</v>
      </c>
      <c r="T123" s="216" t="s">
        <v>374</v>
      </c>
      <c r="U123" s="216" t="s">
        <v>239</v>
      </c>
      <c r="V123" t="s">
        <v>7</v>
      </c>
      <c r="W123" s="216" t="s">
        <v>7</v>
      </c>
      <c r="X123" s="216" t="s">
        <v>7</v>
      </c>
      <c r="AA123" s="216" t="s">
        <v>96</v>
      </c>
      <c r="AB123" s="216" t="s">
        <v>360</v>
      </c>
      <c r="AC123">
        <v>2200</v>
      </c>
      <c r="AD123" s="216" t="s">
        <v>220</v>
      </c>
      <c r="AE123">
        <v>1</v>
      </c>
      <c r="AF123">
        <v>1</v>
      </c>
    </row>
    <row r="124" spans="1:32" x14ac:dyDescent="0.3">
      <c r="A124" s="216" t="s">
        <v>351</v>
      </c>
      <c r="B124" s="216" t="s">
        <v>285</v>
      </c>
      <c r="C124" s="216" t="s">
        <v>95</v>
      </c>
      <c r="D124" s="216" t="s">
        <v>310</v>
      </c>
      <c r="E124" s="216" t="s">
        <v>979</v>
      </c>
      <c r="F124" s="15">
        <v>46289.361597222225</v>
      </c>
      <c r="G124" s="216" t="s">
        <v>406</v>
      </c>
      <c r="H124">
        <v>1</v>
      </c>
      <c r="I124" s="216" t="s">
        <v>980</v>
      </c>
      <c r="J124" s="15">
        <v>46289.407638888886</v>
      </c>
      <c r="K124" s="15">
        <v>46290.523611111108</v>
      </c>
      <c r="L124" s="15"/>
      <c r="M124">
        <v>1</v>
      </c>
      <c r="N124" s="216"/>
      <c r="O124" t="s">
        <v>201</v>
      </c>
      <c r="P124" t="s">
        <v>513</v>
      </c>
      <c r="Q124" s="216"/>
      <c r="S124" s="216" t="s">
        <v>362</v>
      </c>
      <c r="T124" s="216" t="s">
        <v>374</v>
      </c>
      <c r="U124" s="216" t="s">
        <v>239</v>
      </c>
      <c r="V124" t="s">
        <v>7</v>
      </c>
      <c r="W124" s="216" t="s">
        <v>7</v>
      </c>
      <c r="X124" s="216" t="s">
        <v>7</v>
      </c>
      <c r="AA124" s="216" t="s">
        <v>96</v>
      </c>
      <c r="AB124" s="216" t="s">
        <v>362</v>
      </c>
      <c r="AC124">
        <v>101</v>
      </c>
      <c r="AD124" s="216" t="s">
        <v>220</v>
      </c>
      <c r="AE124">
        <v>1</v>
      </c>
      <c r="AF124">
        <v>1</v>
      </c>
    </row>
    <row r="125" spans="1:32" x14ac:dyDescent="0.3">
      <c r="A125" s="216" t="s">
        <v>351</v>
      </c>
      <c r="B125" s="216" t="s">
        <v>285</v>
      </c>
      <c r="C125" s="216" t="s">
        <v>95</v>
      </c>
      <c r="D125" s="216" t="s">
        <v>310</v>
      </c>
      <c r="E125" s="216" t="s">
        <v>981</v>
      </c>
      <c r="F125" s="15">
        <v>46260.519432870373</v>
      </c>
      <c r="G125" s="216" t="s">
        <v>425</v>
      </c>
      <c r="H125">
        <v>1</v>
      </c>
      <c r="I125" s="216" t="s">
        <v>982</v>
      </c>
      <c r="J125" s="15">
        <v>46267.334722222222</v>
      </c>
      <c r="K125" s="15">
        <v>46275.393055555556</v>
      </c>
      <c r="L125" s="15"/>
      <c r="M125">
        <v>1</v>
      </c>
      <c r="N125" s="216"/>
      <c r="O125" t="s">
        <v>201</v>
      </c>
      <c r="P125" t="s">
        <v>513</v>
      </c>
      <c r="Q125" s="216"/>
      <c r="S125" s="216" t="s">
        <v>360</v>
      </c>
      <c r="T125" s="216" t="s">
        <v>374</v>
      </c>
      <c r="U125" s="216" t="s">
        <v>239</v>
      </c>
      <c r="V125" t="s">
        <v>7</v>
      </c>
      <c r="W125" s="216" t="s">
        <v>7</v>
      </c>
      <c r="X125" s="216" t="s">
        <v>7</v>
      </c>
      <c r="AA125" s="216" t="s">
        <v>96</v>
      </c>
      <c r="AB125" s="216" t="s">
        <v>360</v>
      </c>
      <c r="AC125">
        <v>2200</v>
      </c>
      <c r="AD125" s="216" t="s">
        <v>220</v>
      </c>
      <c r="AE125">
        <v>1</v>
      </c>
      <c r="AF125">
        <v>4.8</v>
      </c>
    </row>
    <row r="126" spans="1:32" x14ac:dyDescent="0.3">
      <c r="A126" s="216" t="s">
        <v>351</v>
      </c>
      <c r="B126" s="216" t="s">
        <v>285</v>
      </c>
      <c r="C126" s="216" t="s">
        <v>95</v>
      </c>
      <c r="D126" s="216" t="s">
        <v>310</v>
      </c>
      <c r="E126" s="216" t="s">
        <v>981</v>
      </c>
      <c r="F126" s="15">
        <v>46260.519432870373</v>
      </c>
      <c r="G126" s="216" t="s">
        <v>425</v>
      </c>
      <c r="H126">
        <v>1</v>
      </c>
      <c r="I126" s="216" t="s">
        <v>982</v>
      </c>
      <c r="J126" s="15">
        <v>46267.334722222222</v>
      </c>
      <c r="K126" s="15">
        <v>46275.393055555556</v>
      </c>
      <c r="L126" s="15"/>
      <c r="M126">
        <v>1</v>
      </c>
      <c r="N126" s="216"/>
      <c r="O126" t="s">
        <v>511</v>
      </c>
      <c r="Q126" s="216"/>
      <c r="S126" s="216" t="s">
        <v>360</v>
      </c>
      <c r="T126" s="216" t="s">
        <v>374</v>
      </c>
      <c r="U126" s="216" t="s">
        <v>239</v>
      </c>
      <c r="V126" t="s">
        <v>7</v>
      </c>
      <c r="W126" s="216" t="s">
        <v>7</v>
      </c>
      <c r="X126" s="216" t="s">
        <v>7</v>
      </c>
      <c r="AA126" s="216" t="s">
        <v>96</v>
      </c>
      <c r="AB126" s="216" t="s">
        <v>360</v>
      </c>
      <c r="AC126">
        <v>2200</v>
      </c>
      <c r="AD126" s="216" t="s">
        <v>220</v>
      </c>
      <c r="AE126">
        <v>1</v>
      </c>
    </row>
    <row r="127" spans="1:32" x14ac:dyDescent="0.3">
      <c r="A127" s="216" t="s">
        <v>351</v>
      </c>
      <c r="B127" s="216" t="s">
        <v>285</v>
      </c>
      <c r="C127" s="216" t="s">
        <v>95</v>
      </c>
      <c r="D127" s="216" t="s">
        <v>310</v>
      </c>
      <c r="E127" s="216" t="s">
        <v>981</v>
      </c>
      <c r="F127" s="15">
        <v>46260.519432870373</v>
      </c>
      <c r="G127" s="216" t="s">
        <v>425</v>
      </c>
      <c r="H127">
        <v>1</v>
      </c>
      <c r="I127" s="216" t="s">
        <v>982</v>
      </c>
      <c r="J127" s="15">
        <v>46267.334722222222</v>
      </c>
      <c r="K127" s="15">
        <v>46275.393055555556</v>
      </c>
      <c r="L127" s="15"/>
      <c r="M127">
        <v>1</v>
      </c>
      <c r="N127" s="216"/>
      <c r="O127" t="s">
        <v>511</v>
      </c>
      <c r="Q127" s="216"/>
      <c r="S127" s="216" t="s">
        <v>360</v>
      </c>
      <c r="T127" s="216" t="s">
        <v>374</v>
      </c>
      <c r="U127" s="216" t="s">
        <v>239</v>
      </c>
      <c r="V127" t="s">
        <v>7</v>
      </c>
      <c r="W127" s="216" t="s">
        <v>7</v>
      </c>
      <c r="X127" s="216" t="s">
        <v>7</v>
      </c>
      <c r="AA127" s="216" t="s">
        <v>96</v>
      </c>
      <c r="AB127" s="216" t="s">
        <v>360</v>
      </c>
      <c r="AC127">
        <v>2200</v>
      </c>
      <c r="AD127" s="216" t="s">
        <v>220</v>
      </c>
      <c r="AE127">
        <v>1</v>
      </c>
    </row>
    <row r="128" spans="1:32" x14ac:dyDescent="0.3">
      <c r="A128" s="216" t="s">
        <v>351</v>
      </c>
      <c r="B128" s="216" t="s">
        <v>285</v>
      </c>
      <c r="C128" s="216" t="s">
        <v>95</v>
      </c>
      <c r="D128" s="216" t="s">
        <v>310</v>
      </c>
      <c r="E128" s="216" t="s">
        <v>981</v>
      </c>
      <c r="F128" s="15">
        <v>46260.519432870373</v>
      </c>
      <c r="G128" s="216" t="s">
        <v>425</v>
      </c>
      <c r="H128">
        <v>1</v>
      </c>
      <c r="I128" s="216" t="s">
        <v>983</v>
      </c>
      <c r="J128" s="15">
        <v>46261.617361111108</v>
      </c>
      <c r="K128" s="15">
        <v>46275.334722222222</v>
      </c>
      <c r="L128" s="15"/>
      <c r="M128">
        <v>1</v>
      </c>
      <c r="N128" s="216"/>
      <c r="O128" t="s">
        <v>201</v>
      </c>
      <c r="P128" t="s">
        <v>513</v>
      </c>
      <c r="Q128" s="216"/>
      <c r="S128" s="216" t="s">
        <v>360</v>
      </c>
      <c r="T128" s="216" t="s">
        <v>374</v>
      </c>
      <c r="U128" s="216" t="s">
        <v>239</v>
      </c>
      <c r="V128" t="s">
        <v>7</v>
      </c>
      <c r="W128" s="216" t="s">
        <v>7</v>
      </c>
      <c r="X128" s="216" t="s">
        <v>7</v>
      </c>
      <c r="AA128" s="216" t="s">
        <v>96</v>
      </c>
      <c r="AB128" s="216" t="s">
        <v>360</v>
      </c>
      <c r="AC128">
        <v>2200</v>
      </c>
      <c r="AD128" s="216" t="s">
        <v>220</v>
      </c>
      <c r="AE128">
        <v>1</v>
      </c>
    </row>
    <row r="129" spans="1:32" x14ac:dyDescent="0.3">
      <c r="A129" s="216" t="s">
        <v>351</v>
      </c>
      <c r="B129" s="216" t="s">
        <v>285</v>
      </c>
      <c r="C129" s="216" t="s">
        <v>95</v>
      </c>
      <c r="D129" s="216" t="s">
        <v>310</v>
      </c>
      <c r="E129" s="216" t="s">
        <v>981</v>
      </c>
      <c r="F129" s="15">
        <v>46260.519432870373</v>
      </c>
      <c r="G129" s="216" t="s">
        <v>425</v>
      </c>
      <c r="H129">
        <v>5</v>
      </c>
      <c r="I129" s="216" t="s">
        <v>983</v>
      </c>
      <c r="J129" s="15">
        <v>46261.617361111108</v>
      </c>
      <c r="K129" s="15">
        <v>46275.334722222222</v>
      </c>
      <c r="L129" s="15"/>
      <c r="M129">
        <v>5</v>
      </c>
      <c r="N129" s="216"/>
      <c r="O129" t="s">
        <v>511</v>
      </c>
      <c r="Q129" s="216"/>
      <c r="S129" s="216" t="s">
        <v>360</v>
      </c>
      <c r="T129" s="216" t="s">
        <v>374</v>
      </c>
      <c r="U129" s="216" t="s">
        <v>239</v>
      </c>
      <c r="V129" t="s">
        <v>7</v>
      </c>
      <c r="W129" s="216" t="s">
        <v>7</v>
      </c>
      <c r="X129" s="216" t="s">
        <v>7</v>
      </c>
      <c r="AA129" s="216" t="s">
        <v>96</v>
      </c>
      <c r="AB129" s="216" t="s">
        <v>360</v>
      </c>
      <c r="AC129">
        <v>2200</v>
      </c>
      <c r="AD129" s="216" t="s">
        <v>220</v>
      </c>
      <c r="AE129">
        <v>5</v>
      </c>
    </row>
    <row r="130" spans="1:32" x14ac:dyDescent="0.3">
      <c r="A130" s="216" t="s">
        <v>351</v>
      </c>
      <c r="B130" s="216" t="s">
        <v>285</v>
      </c>
      <c r="C130" s="216" t="s">
        <v>95</v>
      </c>
      <c r="D130" s="216" t="s">
        <v>310</v>
      </c>
      <c r="E130" s="216" t="s">
        <v>981</v>
      </c>
      <c r="F130" s="15">
        <v>46260.519432870373</v>
      </c>
      <c r="G130" s="216" t="s">
        <v>425</v>
      </c>
      <c r="H130">
        <v>3</v>
      </c>
      <c r="I130" s="216" t="s">
        <v>983</v>
      </c>
      <c r="J130" s="15">
        <v>46261.617361111108</v>
      </c>
      <c r="K130" s="15">
        <v>46275.334722222222</v>
      </c>
      <c r="L130" s="15"/>
      <c r="M130">
        <v>3</v>
      </c>
      <c r="N130" s="216"/>
      <c r="O130" t="s">
        <v>511</v>
      </c>
      <c r="Q130" s="216"/>
      <c r="S130" s="216" t="s">
        <v>360</v>
      </c>
      <c r="T130" s="216" t="s">
        <v>374</v>
      </c>
      <c r="U130" s="216" t="s">
        <v>239</v>
      </c>
      <c r="V130" t="s">
        <v>7</v>
      </c>
      <c r="W130" s="216" t="s">
        <v>7</v>
      </c>
      <c r="X130" s="216" t="s">
        <v>7</v>
      </c>
      <c r="AA130" s="216" t="s">
        <v>96</v>
      </c>
      <c r="AB130" s="216" t="s">
        <v>360</v>
      </c>
      <c r="AC130">
        <v>2200</v>
      </c>
      <c r="AD130" s="216" t="s">
        <v>220</v>
      </c>
      <c r="AE130">
        <v>3</v>
      </c>
    </row>
    <row r="131" spans="1:32" x14ac:dyDescent="0.3">
      <c r="A131" s="216" t="s">
        <v>351</v>
      </c>
      <c r="B131" s="216" t="s">
        <v>285</v>
      </c>
      <c r="C131" s="216" t="s">
        <v>95</v>
      </c>
      <c r="D131" s="216" t="s">
        <v>310</v>
      </c>
      <c r="E131" s="216" t="s">
        <v>981</v>
      </c>
      <c r="F131" s="15">
        <v>46260.519432870373</v>
      </c>
      <c r="G131" s="216" t="s">
        <v>425</v>
      </c>
      <c r="H131">
        <v>4</v>
      </c>
      <c r="I131" s="216" t="s">
        <v>983</v>
      </c>
      <c r="J131" s="15">
        <v>46261.617361111108</v>
      </c>
      <c r="K131" s="15">
        <v>46275.334722222222</v>
      </c>
      <c r="L131" s="15"/>
      <c r="M131">
        <v>4</v>
      </c>
      <c r="N131" s="216"/>
      <c r="O131" t="s">
        <v>511</v>
      </c>
      <c r="Q131" s="216"/>
      <c r="S131" s="216" t="s">
        <v>360</v>
      </c>
      <c r="T131" s="216" t="s">
        <v>374</v>
      </c>
      <c r="U131" s="216" t="s">
        <v>239</v>
      </c>
      <c r="V131" t="s">
        <v>7</v>
      </c>
      <c r="W131" s="216" t="s">
        <v>7</v>
      </c>
      <c r="X131" s="216" t="s">
        <v>7</v>
      </c>
      <c r="AA131" s="216" t="s">
        <v>96</v>
      </c>
      <c r="AB131" s="216" t="s">
        <v>360</v>
      </c>
      <c r="AC131">
        <v>2200</v>
      </c>
      <c r="AD131" s="216" t="s">
        <v>220</v>
      </c>
      <c r="AE131">
        <v>4</v>
      </c>
    </row>
    <row r="132" spans="1:32" x14ac:dyDescent="0.3">
      <c r="A132" s="216" t="s">
        <v>351</v>
      </c>
      <c r="B132" s="216" t="s">
        <v>285</v>
      </c>
      <c r="C132" s="216" t="s">
        <v>95</v>
      </c>
      <c r="D132" s="216" t="s">
        <v>310</v>
      </c>
      <c r="E132" s="216" t="s">
        <v>981</v>
      </c>
      <c r="F132" s="15">
        <v>46260.519432870373</v>
      </c>
      <c r="G132" s="216" t="s">
        <v>425</v>
      </c>
      <c r="H132">
        <v>32</v>
      </c>
      <c r="I132" s="216" t="s">
        <v>983</v>
      </c>
      <c r="J132" s="15">
        <v>46261.617361111108</v>
      </c>
      <c r="K132" s="15">
        <v>46275.334722222222</v>
      </c>
      <c r="L132" s="15"/>
      <c r="M132">
        <v>32</v>
      </c>
      <c r="N132" s="216"/>
      <c r="O132" t="s">
        <v>511</v>
      </c>
      <c r="Q132" s="216"/>
      <c r="S132" s="216" t="s">
        <v>360</v>
      </c>
      <c r="T132" s="216" t="s">
        <v>374</v>
      </c>
      <c r="U132" s="216" t="s">
        <v>239</v>
      </c>
      <c r="V132" t="s">
        <v>7</v>
      </c>
      <c r="W132" s="216" t="s">
        <v>7</v>
      </c>
      <c r="X132" s="216" t="s">
        <v>7</v>
      </c>
      <c r="AA132" s="216" t="s">
        <v>96</v>
      </c>
      <c r="AB132" s="216" t="s">
        <v>360</v>
      </c>
      <c r="AC132">
        <v>2200</v>
      </c>
      <c r="AD132" s="216" t="s">
        <v>220</v>
      </c>
      <c r="AE132">
        <v>32</v>
      </c>
    </row>
    <row r="133" spans="1:32" x14ac:dyDescent="0.3">
      <c r="A133" s="216" t="s">
        <v>351</v>
      </c>
      <c r="B133" s="216" t="s">
        <v>285</v>
      </c>
      <c r="C133" s="216" t="s">
        <v>95</v>
      </c>
      <c r="D133" s="216" t="s">
        <v>310</v>
      </c>
      <c r="E133" s="216" t="s">
        <v>981</v>
      </c>
      <c r="F133" s="15">
        <v>46260.519432870373</v>
      </c>
      <c r="G133" s="216" t="s">
        <v>425</v>
      </c>
      <c r="H133">
        <v>50</v>
      </c>
      <c r="I133" s="216" t="s">
        <v>984</v>
      </c>
      <c r="J133" s="15">
        <v>46261.611805555556</v>
      </c>
      <c r="K133" s="15">
        <v>46268.543055555558</v>
      </c>
      <c r="L133" s="15"/>
      <c r="M133">
        <v>50</v>
      </c>
      <c r="N133" s="216"/>
      <c r="O133" t="s">
        <v>201</v>
      </c>
      <c r="P133" t="s">
        <v>513</v>
      </c>
      <c r="Q133" s="216"/>
      <c r="S133" s="216" t="s">
        <v>360</v>
      </c>
      <c r="T133" s="216" t="s">
        <v>374</v>
      </c>
      <c r="U133" s="216" t="s">
        <v>239</v>
      </c>
      <c r="V133" t="s">
        <v>7</v>
      </c>
      <c r="W133" s="216" t="s">
        <v>7</v>
      </c>
      <c r="X133" s="216" t="s">
        <v>7</v>
      </c>
      <c r="AA133" s="216" t="s">
        <v>96</v>
      </c>
      <c r="AB133" s="216" t="s">
        <v>360</v>
      </c>
      <c r="AC133">
        <v>2200</v>
      </c>
      <c r="AD133" s="216" t="s">
        <v>220</v>
      </c>
      <c r="AE133">
        <v>50</v>
      </c>
      <c r="AF133">
        <v>5</v>
      </c>
    </row>
    <row r="134" spans="1:32" x14ac:dyDescent="0.3">
      <c r="A134" s="216" t="s">
        <v>351</v>
      </c>
      <c r="B134" s="216" t="s">
        <v>285</v>
      </c>
      <c r="C134" s="216" t="s">
        <v>95</v>
      </c>
      <c r="D134" s="216" t="s">
        <v>310</v>
      </c>
      <c r="E134" s="216" t="s">
        <v>985</v>
      </c>
      <c r="F134" s="15">
        <v>46265.363692129627</v>
      </c>
      <c r="G134" s="216" t="s">
        <v>404</v>
      </c>
      <c r="H134">
        <v>1</v>
      </c>
      <c r="I134" s="216" t="s">
        <v>986</v>
      </c>
      <c r="J134" s="15">
        <v>46273.615277777775</v>
      </c>
      <c r="K134" s="15">
        <v>46275.494444444441</v>
      </c>
      <c r="L134" s="15"/>
      <c r="M134">
        <v>1</v>
      </c>
      <c r="N134" s="216"/>
      <c r="O134" t="s">
        <v>201</v>
      </c>
      <c r="P134" t="s">
        <v>513</v>
      </c>
      <c r="Q134" s="216"/>
      <c r="S134" s="216" t="s">
        <v>359</v>
      </c>
      <c r="T134" s="216" t="s">
        <v>374</v>
      </c>
      <c r="U134" s="216" t="s">
        <v>239</v>
      </c>
      <c r="V134" t="s">
        <v>7</v>
      </c>
      <c r="W134" s="216" t="s">
        <v>7</v>
      </c>
      <c r="X134" s="216" t="s">
        <v>7</v>
      </c>
      <c r="AA134" s="216" t="s">
        <v>96</v>
      </c>
      <c r="AB134" s="216" t="s">
        <v>359</v>
      </c>
      <c r="AC134">
        <v>50</v>
      </c>
      <c r="AD134" s="216" t="s">
        <v>220</v>
      </c>
      <c r="AE134">
        <v>1</v>
      </c>
      <c r="AF134">
        <v>1</v>
      </c>
    </row>
    <row r="135" spans="1:32" x14ac:dyDescent="0.3">
      <c r="A135" s="216" t="s">
        <v>351</v>
      </c>
      <c r="B135" s="216" t="s">
        <v>285</v>
      </c>
      <c r="C135" s="216" t="s">
        <v>95</v>
      </c>
      <c r="D135" s="216" t="s">
        <v>310</v>
      </c>
      <c r="E135" s="216" t="s">
        <v>1180</v>
      </c>
      <c r="F135" s="15">
        <v>46262.495011574072</v>
      </c>
      <c r="G135" s="216" t="s">
        <v>404</v>
      </c>
      <c r="H135">
        <v>1</v>
      </c>
      <c r="I135" s="216" t="s">
        <v>1181</v>
      </c>
      <c r="J135" s="15">
        <v>46262.694814814815</v>
      </c>
      <c r="K135" s="15">
        <v>46269.342361111114</v>
      </c>
      <c r="L135" s="15"/>
      <c r="M135">
        <v>1</v>
      </c>
      <c r="N135" s="216"/>
      <c r="O135" t="s">
        <v>201</v>
      </c>
      <c r="P135" t="s">
        <v>513</v>
      </c>
      <c r="Q135" s="216"/>
      <c r="S135" s="216" t="s">
        <v>361</v>
      </c>
      <c r="T135" s="216" t="s">
        <v>374</v>
      </c>
      <c r="U135" s="216" t="s">
        <v>239</v>
      </c>
      <c r="V135" t="s">
        <v>7</v>
      </c>
      <c r="W135" s="216" t="s">
        <v>7</v>
      </c>
      <c r="X135" s="216" t="s">
        <v>7</v>
      </c>
      <c r="AA135" s="216" t="s">
        <v>96</v>
      </c>
      <c r="AB135" s="216" t="s">
        <v>361</v>
      </c>
      <c r="AC135">
        <v>109</v>
      </c>
      <c r="AD135" s="216" t="s">
        <v>220</v>
      </c>
      <c r="AE135">
        <v>1</v>
      </c>
      <c r="AF135">
        <v>1</v>
      </c>
    </row>
    <row r="136" spans="1:32" x14ac:dyDescent="0.3">
      <c r="A136" s="216" t="s">
        <v>351</v>
      </c>
      <c r="B136" s="216" t="s">
        <v>285</v>
      </c>
      <c r="C136" s="216" t="s">
        <v>95</v>
      </c>
      <c r="D136" s="216" t="s">
        <v>310</v>
      </c>
      <c r="E136" s="216" t="s">
        <v>987</v>
      </c>
      <c r="F136" s="15">
        <v>46261.639444444445</v>
      </c>
      <c r="G136" s="216" t="s">
        <v>404</v>
      </c>
      <c r="H136">
        <v>1</v>
      </c>
      <c r="I136" s="216" t="s">
        <v>988</v>
      </c>
      <c r="J136" s="15">
        <v>46265.60833333333</v>
      </c>
      <c r="K136" s="15">
        <v>46269.349305555559</v>
      </c>
      <c r="L136" s="15"/>
      <c r="M136">
        <v>1</v>
      </c>
      <c r="N136" s="216"/>
      <c r="O136" t="s">
        <v>201</v>
      </c>
      <c r="P136" t="s">
        <v>513</v>
      </c>
      <c r="Q136" s="216"/>
      <c r="S136" s="216" t="s">
        <v>359</v>
      </c>
      <c r="T136" s="216" t="s">
        <v>374</v>
      </c>
      <c r="U136" s="216" t="s">
        <v>239</v>
      </c>
      <c r="V136" t="s">
        <v>7</v>
      </c>
      <c r="W136" s="216" t="s">
        <v>7</v>
      </c>
      <c r="X136" s="216" t="s">
        <v>7</v>
      </c>
      <c r="AA136" s="216" t="s">
        <v>96</v>
      </c>
      <c r="AB136" s="216" t="s">
        <v>359</v>
      </c>
      <c r="AC136">
        <v>50</v>
      </c>
      <c r="AD136" s="216" t="s">
        <v>220</v>
      </c>
      <c r="AE136">
        <v>1</v>
      </c>
      <c r="AF136">
        <v>1</v>
      </c>
    </row>
    <row r="137" spans="1:32" x14ac:dyDescent="0.3">
      <c r="A137" s="216" t="s">
        <v>351</v>
      </c>
      <c r="B137" s="216" t="s">
        <v>285</v>
      </c>
      <c r="C137" s="216" t="s">
        <v>95</v>
      </c>
      <c r="D137" s="216" t="s">
        <v>310</v>
      </c>
      <c r="E137" s="216" t="s">
        <v>989</v>
      </c>
      <c r="F137" s="15">
        <v>46281.340231481481</v>
      </c>
      <c r="G137" s="216" t="s">
        <v>406</v>
      </c>
      <c r="H137">
        <v>1</v>
      </c>
      <c r="I137" s="216" t="s">
        <v>990</v>
      </c>
      <c r="J137" s="15">
        <v>46281.369444444441</v>
      </c>
      <c r="K137" s="15">
        <v>46283.334722222222</v>
      </c>
      <c r="L137" s="15"/>
      <c r="M137">
        <v>1</v>
      </c>
      <c r="N137" s="216"/>
      <c r="O137" t="s">
        <v>201</v>
      </c>
      <c r="P137" t="s">
        <v>513</v>
      </c>
      <c r="Q137" s="216"/>
      <c r="S137" s="216" t="s">
        <v>362</v>
      </c>
      <c r="T137" s="216" t="s">
        <v>374</v>
      </c>
      <c r="U137" s="216" t="s">
        <v>239</v>
      </c>
      <c r="V137" t="s">
        <v>7</v>
      </c>
      <c r="W137" s="216" t="s">
        <v>7</v>
      </c>
      <c r="X137" s="216" t="s">
        <v>7</v>
      </c>
      <c r="AA137" s="216" t="s">
        <v>96</v>
      </c>
      <c r="AB137" s="216" t="s">
        <v>362</v>
      </c>
      <c r="AC137">
        <v>101</v>
      </c>
      <c r="AD137" s="216" t="s">
        <v>220</v>
      </c>
      <c r="AE137">
        <v>1</v>
      </c>
      <c r="AF137">
        <v>1</v>
      </c>
    </row>
    <row r="138" spans="1:32" x14ac:dyDescent="0.3">
      <c r="A138" s="216" t="s">
        <v>351</v>
      </c>
      <c r="B138" s="216" t="s">
        <v>279</v>
      </c>
      <c r="C138" s="216" t="s">
        <v>192</v>
      </c>
      <c r="D138" s="216" t="s">
        <v>310</v>
      </c>
      <c r="E138" s="216" t="s">
        <v>958</v>
      </c>
      <c r="F138" s="15">
        <v>46266.675567129627</v>
      </c>
      <c r="G138" s="216" t="s">
        <v>424</v>
      </c>
      <c r="H138">
        <v>676</v>
      </c>
      <c r="I138" s="216" t="s">
        <v>959</v>
      </c>
      <c r="J138" s="15">
        <v>46287.430555555555</v>
      </c>
      <c r="K138" s="15">
        <v>46290.508333333331</v>
      </c>
      <c r="L138" s="15"/>
      <c r="M138">
        <v>676</v>
      </c>
      <c r="N138" s="216"/>
      <c r="O138" t="s">
        <v>201</v>
      </c>
      <c r="P138" t="s">
        <v>513</v>
      </c>
      <c r="Q138" s="216"/>
      <c r="S138" s="216" t="s">
        <v>361</v>
      </c>
      <c r="T138" s="216" t="s">
        <v>374</v>
      </c>
      <c r="U138" s="216" t="s">
        <v>239</v>
      </c>
      <c r="V138" t="s">
        <v>7</v>
      </c>
      <c r="W138" s="216" t="s">
        <v>7</v>
      </c>
      <c r="X138" s="216" t="s">
        <v>7</v>
      </c>
      <c r="Z138">
        <v>1</v>
      </c>
      <c r="AA138" s="216" t="s">
        <v>122</v>
      </c>
      <c r="AB138" s="216" t="s">
        <v>361</v>
      </c>
      <c r="AC138">
        <v>109</v>
      </c>
      <c r="AD138" s="216" t="s">
        <v>232</v>
      </c>
      <c r="AE138">
        <v>676</v>
      </c>
      <c r="AF138">
        <v>100.1</v>
      </c>
    </row>
    <row r="139" spans="1:32" x14ac:dyDescent="0.3">
      <c r="A139" s="216" t="s">
        <v>351</v>
      </c>
      <c r="B139" s="216" t="s">
        <v>279</v>
      </c>
      <c r="C139" s="216" t="s">
        <v>192</v>
      </c>
      <c r="D139" s="216" t="s">
        <v>310</v>
      </c>
      <c r="E139" s="216" t="s">
        <v>1024</v>
      </c>
      <c r="F139" s="15">
        <v>46283.319594907407</v>
      </c>
      <c r="G139" s="216" t="s">
        <v>410</v>
      </c>
      <c r="H139">
        <v>325</v>
      </c>
      <c r="I139" s="216" t="s">
        <v>1025</v>
      </c>
      <c r="J139" s="15">
        <v>46283.595138888886</v>
      </c>
      <c r="K139" s="15">
        <v>46290.49722222222</v>
      </c>
      <c r="L139" s="15"/>
      <c r="M139">
        <v>325</v>
      </c>
      <c r="N139" s="216"/>
      <c r="O139" t="s">
        <v>201</v>
      </c>
      <c r="P139" t="s">
        <v>513</v>
      </c>
      <c r="Q139" s="216"/>
      <c r="S139" s="216" t="s">
        <v>361</v>
      </c>
      <c r="T139" s="216" t="s">
        <v>374</v>
      </c>
      <c r="U139" s="216" t="s">
        <v>239</v>
      </c>
      <c r="V139" t="s">
        <v>7</v>
      </c>
      <c r="W139" s="216" t="s">
        <v>7</v>
      </c>
      <c r="X139" s="216" t="s">
        <v>7</v>
      </c>
      <c r="Z139">
        <v>1</v>
      </c>
      <c r="AA139" s="216" t="s">
        <v>122</v>
      </c>
      <c r="AB139" s="216" t="s">
        <v>361</v>
      </c>
      <c r="AC139">
        <v>109</v>
      </c>
      <c r="AD139" s="216" t="s">
        <v>232</v>
      </c>
      <c r="AE139">
        <v>325</v>
      </c>
    </row>
    <row r="140" spans="1:32" x14ac:dyDescent="0.3">
      <c r="A140" s="216" t="s">
        <v>351</v>
      </c>
      <c r="B140" s="216" t="s">
        <v>279</v>
      </c>
      <c r="C140" s="216" t="s">
        <v>192</v>
      </c>
      <c r="D140" s="216" t="s">
        <v>310</v>
      </c>
      <c r="E140" s="216" t="s">
        <v>960</v>
      </c>
      <c r="F140" s="15">
        <v>46253.597615740742</v>
      </c>
      <c r="G140" s="216" t="s">
        <v>406</v>
      </c>
      <c r="H140">
        <v>358</v>
      </c>
      <c r="I140" s="216" t="s">
        <v>961</v>
      </c>
      <c r="J140" s="15">
        <v>46254.693055555559</v>
      </c>
      <c r="K140" s="15">
        <v>46261.399305555555</v>
      </c>
      <c r="L140" s="15"/>
      <c r="M140">
        <v>358</v>
      </c>
      <c r="N140" s="216"/>
      <c r="O140" t="s">
        <v>201</v>
      </c>
      <c r="P140" t="s">
        <v>513</v>
      </c>
      <c r="Q140" s="216"/>
      <c r="S140" s="216" t="s">
        <v>362</v>
      </c>
      <c r="T140" s="216" t="s">
        <v>374</v>
      </c>
      <c r="U140" s="216" t="s">
        <v>239</v>
      </c>
      <c r="V140" t="s">
        <v>7</v>
      </c>
      <c r="W140" s="216" t="s">
        <v>7</v>
      </c>
      <c r="X140" s="216" t="s">
        <v>7</v>
      </c>
      <c r="Z140">
        <v>1</v>
      </c>
      <c r="AA140" s="216" t="s">
        <v>122</v>
      </c>
      <c r="AB140" s="216" t="s">
        <v>362</v>
      </c>
      <c r="AC140">
        <v>101</v>
      </c>
      <c r="AD140" s="216" t="s">
        <v>232</v>
      </c>
      <c r="AE140">
        <v>358</v>
      </c>
      <c r="AF140">
        <v>72.3</v>
      </c>
    </row>
    <row r="141" spans="1:32" x14ac:dyDescent="0.3">
      <c r="A141" s="216" t="s">
        <v>351</v>
      </c>
      <c r="B141" s="216" t="s">
        <v>279</v>
      </c>
      <c r="C141" s="216" t="s">
        <v>192</v>
      </c>
      <c r="D141" s="216" t="s">
        <v>310</v>
      </c>
      <c r="E141" s="216" t="s">
        <v>960</v>
      </c>
      <c r="F141" s="15">
        <v>46253.597615740742</v>
      </c>
      <c r="G141" s="216" t="s">
        <v>406</v>
      </c>
      <c r="H141">
        <v>358</v>
      </c>
      <c r="I141" s="216" t="s">
        <v>961</v>
      </c>
      <c r="J141" s="15">
        <v>46254.693055555559</v>
      </c>
      <c r="K141" s="15">
        <v>46261.399305555555</v>
      </c>
      <c r="L141" s="15"/>
      <c r="M141">
        <v>358</v>
      </c>
      <c r="N141" s="216"/>
      <c r="O141" t="s">
        <v>511</v>
      </c>
      <c r="Q141" s="216"/>
      <c r="S141" s="216" t="s">
        <v>362</v>
      </c>
      <c r="T141" s="216" t="s">
        <v>374</v>
      </c>
      <c r="U141" s="216" t="s">
        <v>239</v>
      </c>
      <c r="V141" t="s">
        <v>7</v>
      </c>
      <c r="W141" s="216" t="s">
        <v>7</v>
      </c>
      <c r="X141" s="216" t="s">
        <v>7</v>
      </c>
      <c r="Z141">
        <v>1</v>
      </c>
      <c r="AA141" s="216" t="s">
        <v>122</v>
      </c>
      <c r="AB141" s="216" t="s">
        <v>362</v>
      </c>
      <c r="AC141">
        <v>101</v>
      </c>
      <c r="AD141" s="216" t="s">
        <v>232</v>
      </c>
      <c r="AE141">
        <v>358</v>
      </c>
    </row>
    <row r="142" spans="1:32" x14ac:dyDescent="0.3">
      <c r="A142" s="216" t="s">
        <v>351</v>
      </c>
      <c r="B142" s="216" t="s">
        <v>279</v>
      </c>
      <c r="C142" s="216" t="s">
        <v>192</v>
      </c>
      <c r="D142" s="216" t="s">
        <v>310</v>
      </c>
      <c r="E142" s="216" t="s">
        <v>962</v>
      </c>
      <c r="F142" s="15">
        <v>46254.372256944444</v>
      </c>
      <c r="G142" s="216" t="s">
        <v>406</v>
      </c>
      <c r="H142">
        <v>6</v>
      </c>
      <c r="I142" s="216" t="s">
        <v>963</v>
      </c>
      <c r="J142" s="15">
        <v>46255.344444444447</v>
      </c>
      <c r="K142" s="15">
        <v>46261.421527777777</v>
      </c>
      <c r="L142" s="15"/>
      <c r="M142">
        <v>6</v>
      </c>
      <c r="N142" s="216"/>
      <c r="O142" t="s">
        <v>201</v>
      </c>
      <c r="P142" t="s">
        <v>513</v>
      </c>
      <c r="Q142" s="216"/>
      <c r="S142" s="216" t="s">
        <v>362</v>
      </c>
      <c r="T142" s="216" t="s">
        <v>374</v>
      </c>
      <c r="U142" s="216" t="s">
        <v>239</v>
      </c>
      <c r="V142" t="s">
        <v>7</v>
      </c>
      <c r="W142" s="216" t="s">
        <v>7</v>
      </c>
      <c r="X142" s="216" t="s">
        <v>7</v>
      </c>
      <c r="Z142">
        <v>1</v>
      </c>
      <c r="AA142" s="216" t="s">
        <v>122</v>
      </c>
      <c r="AB142" s="216" t="s">
        <v>362</v>
      </c>
      <c r="AC142">
        <v>101</v>
      </c>
      <c r="AD142" s="216" t="s">
        <v>232</v>
      </c>
      <c r="AE142">
        <v>6</v>
      </c>
    </row>
    <row r="143" spans="1:32" x14ac:dyDescent="0.3">
      <c r="A143" s="216" t="s">
        <v>351</v>
      </c>
      <c r="B143" s="216" t="s">
        <v>279</v>
      </c>
      <c r="C143" s="216" t="s">
        <v>192</v>
      </c>
      <c r="D143" s="216" t="s">
        <v>310</v>
      </c>
      <c r="E143" s="216" t="s">
        <v>965</v>
      </c>
      <c r="F143" s="15">
        <v>46279.596643518518</v>
      </c>
      <c r="G143" s="216" t="s">
        <v>406</v>
      </c>
      <c r="H143">
        <v>2</v>
      </c>
      <c r="I143" s="216" t="s">
        <v>966</v>
      </c>
      <c r="J143" s="15">
        <v>46283.411805555559</v>
      </c>
      <c r="K143" s="15">
        <v>46287.350694444445</v>
      </c>
      <c r="L143" s="15"/>
      <c r="M143">
        <v>2</v>
      </c>
      <c r="N143" s="216"/>
      <c r="O143" t="s">
        <v>201</v>
      </c>
      <c r="P143" t="s">
        <v>514</v>
      </c>
      <c r="Q143" s="216"/>
      <c r="S143" s="216" t="s">
        <v>362</v>
      </c>
      <c r="T143" s="216" t="s">
        <v>374</v>
      </c>
      <c r="U143" s="216" t="s">
        <v>239</v>
      </c>
      <c r="V143" t="s">
        <v>7</v>
      </c>
      <c r="W143" s="216" t="s">
        <v>7</v>
      </c>
      <c r="X143" s="216" t="s">
        <v>7</v>
      </c>
      <c r="Z143">
        <v>1</v>
      </c>
      <c r="AA143" s="216" t="s">
        <v>122</v>
      </c>
      <c r="AB143" s="216" t="s">
        <v>362</v>
      </c>
      <c r="AC143">
        <v>101</v>
      </c>
      <c r="AD143" s="216" t="s">
        <v>232</v>
      </c>
      <c r="AE143">
        <v>2</v>
      </c>
      <c r="AF143">
        <v>1</v>
      </c>
    </row>
    <row r="144" spans="1:32" x14ac:dyDescent="0.3">
      <c r="A144" s="216" t="s">
        <v>351</v>
      </c>
      <c r="B144" s="216" t="s">
        <v>279</v>
      </c>
      <c r="C144" s="216" t="s">
        <v>192</v>
      </c>
      <c r="D144" s="216" t="s">
        <v>310</v>
      </c>
      <c r="E144" s="216" t="s">
        <v>967</v>
      </c>
      <c r="F144" s="15">
        <v>46253.637164351851</v>
      </c>
      <c r="G144" s="216" t="s">
        <v>406</v>
      </c>
      <c r="H144">
        <v>42</v>
      </c>
      <c r="I144" s="216" t="s">
        <v>968</v>
      </c>
      <c r="J144" s="15">
        <v>46268.429166666669</v>
      </c>
      <c r="K144" s="15">
        <v>46269.390972222223</v>
      </c>
      <c r="L144" s="15"/>
      <c r="M144">
        <v>42</v>
      </c>
      <c r="N144" s="216"/>
      <c r="Q144" s="216"/>
      <c r="S144" s="216" t="s">
        <v>362</v>
      </c>
      <c r="T144" s="216" t="s">
        <v>374</v>
      </c>
      <c r="U144" s="216" t="s">
        <v>239</v>
      </c>
      <c r="V144" t="s">
        <v>7</v>
      </c>
      <c r="W144" s="216" t="s">
        <v>7</v>
      </c>
      <c r="X144" s="216" t="s">
        <v>7</v>
      </c>
      <c r="Z144">
        <v>1</v>
      </c>
      <c r="AA144" s="216" t="s">
        <v>122</v>
      </c>
      <c r="AB144" s="216" t="s">
        <v>362</v>
      </c>
      <c r="AC144">
        <v>101</v>
      </c>
      <c r="AD144" s="216" t="s">
        <v>232</v>
      </c>
      <c r="AE144">
        <v>42</v>
      </c>
      <c r="AF144">
        <v>29.8</v>
      </c>
    </row>
    <row r="145" spans="1:32" x14ac:dyDescent="0.3">
      <c r="A145" s="216" t="s">
        <v>351</v>
      </c>
      <c r="B145" s="216" t="s">
        <v>279</v>
      </c>
      <c r="C145" s="216" t="s">
        <v>192</v>
      </c>
      <c r="D145" s="216" t="s">
        <v>310</v>
      </c>
      <c r="E145" s="216" t="s">
        <v>753</v>
      </c>
      <c r="F145" s="15">
        <v>46248.437847222223</v>
      </c>
      <c r="G145" s="216" t="s">
        <v>406</v>
      </c>
      <c r="H145">
        <v>256</v>
      </c>
      <c r="I145" s="216" t="s">
        <v>971</v>
      </c>
      <c r="J145" s="15">
        <v>46265.673611111109</v>
      </c>
      <c r="K145" s="15">
        <v>46269.354166666664</v>
      </c>
      <c r="L145" s="15"/>
      <c r="M145">
        <v>256</v>
      </c>
      <c r="N145" s="216"/>
      <c r="O145" t="s">
        <v>201</v>
      </c>
      <c r="P145" t="s">
        <v>513</v>
      </c>
      <c r="Q145" s="216"/>
      <c r="S145" s="216" t="s">
        <v>362</v>
      </c>
      <c r="T145" s="216" t="s">
        <v>374</v>
      </c>
      <c r="U145" s="216" t="s">
        <v>239</v>
      </c>
      <c r="V145" t="s">
        <v>7</v>
      </c>
      <c r="W145" s="216" t="s">
        <v>7</v>
      </c>
      <c r="X145" s="216" t="s">
        <v>7</v>
      </c>
      <c r="Z145">
        <v>1</v>
      </c>
      <c r="AA145" s="216" t="s">
        <v>122</v>
      </c>
      <c r="AB145" s="216" t="s">
        <v>362</v>
      </c>
      <c r="AC145">
        <v>101</v>
      </c>
      <c r="AD145" s="216" t="s">
        <v>232</v>
      </c>
      <c r="AE145">
        <v>256</v>
      </c>
    </row>
    <row r="146" spans="1:32" x14ac:dyDescent="0.3">
      <c r="A146" s="216" t="s">
        <v>351</v>
      </c>
      <c r="B146" s="216" t="s">
        <v>279</v>
      </c>
      <c r="C146" s="216" t="s">
        <v>192</v>
      </c>
      <c r="D146" s="216" t="s">
        <v>310</v>
      </c>
      <c r="E146" s="216" t="s">
        <v>972</v>
      </c>
      <c r="F146" s="15">
        <v>46275.583287037036</v>
      </c>
      <c r="G146" s="216" t="s">
        <v>410</v>
      </c>
      <c r="H146">
        <v>266</v>
      </c>
      <c r="I146" s="216" t="s">
        <v>973</v>
      </c>
      <c r="J146" s="15">
        <v>46276.680555555555</v>
      </c>
      <c r="K146" s="15">
        <v>46282.333333333336</v>
      </c>
      <c r="L146" s="15"/>
      <c r="M146">
        <v>266</v>
      </c>
      <c r="N146" s="216"/>
      <c r="O146" t="s">
        <v>201</v>
      </c>
      <c r="P146" t="s">
        <v>513</v>
      </c>
      <c r="Q146" s="216"/>
      <c r="S146" s="216" t="s">
        <v>974</v>
      </c>
      <c r="T146" s="216" t="s">
        <v>374</v>
      </c>
      <c r="U146" s="216" t="s">
        <v>239</v>
      </c>
      <c r="V146" t="s">
        <v>7</v>
      </c>
      <c r="W146" s="216" t="s">
        <v>7</v>
      </c>
      <c r="X146" s="216" t="s">
        <v>7</v>
      </c>
      <c r="Z146">
        <v>1</v>
      </c>
      <c r="AA146" s="216" t="s">
        <v>122</v>
      </c>
      <c r="AB146" s="216" t="s">
        <v>974</v>
      </c>
      <c r="AC146">
        <v>100</v>
      </c>
      <c r="AD146" s="216" t="s">
        <v>232</v>
      </c>
      <c r="AE146">
        <v>266</v>
      </c>
      <c r="AF146">
        <v>26.6</v>
      </c>
    </row>
    <row r="147" spans="1:32" x14ac:dyDescent="0.3">
      <c r="A147" s="216" t="s">
        <v>351</v>
      </c>
      <c r="B147" s="216" t="s">
        <v>279</v>
      </c>
      <c r="C147" s="216" t="s">
        <v>192</v>
      </c>
      <c r="D147" s="216" t="s">
        <v>310</v>
      </c>
      <c r="E147" s="216" t="s">
        <v>975</v>
      </c>
      <c r="F147" s="15">
        <v>46261.637928240743</v>
      </c>
      <c r="G147" s="216" t="s">
        <v>404</v>
      </c>
      <c r="H147">
        <v>578</v>
      </c>
      <c r="I147" s="216" t="s">
        <v>976</v>
      </c>
      <c r="J147" s="15">
        <v>46262.615277777775</v>
      </c>
      <c r="K147" s="15">
        <v>46268.709027777775</v>
      </c>
      <c r="L147" s="15"/>
      <c r="M147">
        <v>578</v>
      </c>
      <c r="N147" s="216"/>
      <c r="O147" t="s">
        <v>201</v>
      </c>
      <c r="P147" t="s">
        <v>513</v>
      </c>
      <c r="Q147" s="216"/>
      <c r="S147" s="216" t="s">
        <v>359</v>
      </c>
      <c r="T147" s="216" t="s">
        <v>374</v>
      </c>
      <c r="U147" s="216" t="s">
        <v>239</v>
      </c>
      <c r="V147" t="s">
        <v>7</v>
      </c>
      <c r="W147" s="216" t="s">
        <v>7</v>
      </c>
      <c r="X147" s="216" t="s">
        <v>7</v>
      </c>
      <c r="Z147">
        <v>1</v>
      </c>
      <c r="AA147" s="216" t="s">
        <v>122</v>
      </c>
      <c r="AB147" s="216" t="s">
        <v>359</v>
      </c>
      <c r="AC147">
        <v>50</v>
      </c>
      <c r="AD147" s="216" t="s">
        <v>232</v>
      </c>
      <c r="AE147">
        <v>578</v>
      </c>
      <c r="AF147">
        <v>57.8</v>
      </c>
    </row>
    <row r="148" spans="1:32" x14ac:dyDescent="0.3">
      <c r="A148" s="216" t="s">
        <v>351</v>
      </c>
      <c r="B148" s="216" t="s">
        <v>279</v>
      </c>
      <c r="C148" s="216" t="s">
        <v>192</v>
      </c>
      <c r="D148" s="216" t="s">
        <v>310</v>
      </c>
      <c r="E148" s="216" t="s">
        <v>977</v>
      </c>
      <c r="F148" s="15">
        <v>46260.534421296295</v>
      </c>
      <c r="G148" s="216" t="s">
        <v>407</v>
      </c>
      <c r="H148">
        <v>25</v>
      </c>
      <c r="I148" s="216" t="s">
        <v>978</v>
      </c>
      <c r="J148" s="15">
        <v>46262.605555555558</v>
      </c>
      <c r="K148" s="15">
        <v>46266.399305555555</v>
      </c>
      <c r="L148" s="15"/>
      <c r="M148">
        <v>25</v>
      </c>
      <c r="N148" s="216"/>
      <c r="O148" t="s">
        <v>201</v>
      </c>
      <c r="P148" t="s">
        <v>514</v>
      </c>
      <c r="Q148" s="216"/>
      <c r="S148" s="216" t="s">
        <v>360</v>
      </c>
      <c r="T148" s="216" t="s">
        <v>374</v>
      </c>
      <c r="U148" s="216" t="s">
        <v>239</v>
      </c>
      <c r="V148" t="s">
        <v>7</v>
      </c>
      <c r="W148" s="216" t="s">
        <v>7</v>
      </c>
      <c r="X148" s="216" t="s">
        <v>7</v>
      </c>
      <c r="Z148">
        <v>1</v>
      </c>
      <c r="AA148" s="216" t="s">
        <v>122</v>
      </c>
      <c r="AB148" s="216" t="s">
        <v>360</v>
      </c>
      <c r="AC148">
        <v>2200</v>
      </c>
      <c r="AD148" s="216" t="s">
        <v>232</v>
      </c>
      <c r="AE148">
        <v>25</v>
      </c>
      <c r="AF148">
        <v>2.5</v>
      </c>
    </row>
    <row r="149" spans="1:32" x14ac:dyDescent="0.3">
      <c r="A149" s="216" t="s">
        <v>351</v>
      </c>
      <c r="B149" s="216" t="s">
        <v>279</v>
      </c>
      <c r="C149" s="216" t="s">
        <v>192</v>
      </c>
      <c r="D149" s="216" t="s">
        <v>310</v>
      </c>
      <c r="E149" s="216" t="s">
        <v>987</v>
      </c>
      <c r="F149" s="15">
        <v>46261.639444444445</v>
      </c>
      <c r="G149" s="216" t="s">
        <v>404</v>
      </c>
      <c r="H149">
        <v>656</v>
      </c>
      <c r="I149" s="216" t="s">
        <v>988</v>
      </c>
      <c r="J149" s="15">
        <v>46265.60833333333</v>
      </c>
      <c r="K149" s="15">
        <v>46269.349305555559</v>
      </c>
      <c r="L149" s="15"/>
      <c r="M149">
        <v>656</v>
      </c>
      <c r="N149" s="216"/>
      <c r="O149" t="s">
        <v>201</v>
      </c>
      <c r="P149" t="s">
        <v>513</v>
      </c>
      <c r="Q149" s="216"/>
      <c r="S149" s="216" t="s">
        <v>359</v>
      </c>
      <c r="T149" s="216" t="s">
        <v>374</v>
      </c>
      <c r="U149" s="216" t="s">
        <v>239</v>
      </c>
      <c r="V149" t="s">
        <v>7</v>
      </c>
      <c r="W149" s="216" t="s">
        <v>7</v>
      </c>
      <c r="X149" s="216" t="s">
        <v>7</v>
      </c>
      <c r="Z149">
        <v>1</v>
      </c>
      <c r="AA149" s="216" t="s">
        <v>122</v>
      </c>
      <c r="AB149" s="216" t="s">
        <v>359</v>
      </c>
      <c r="AC149">
        <v>50</v>
      </c>
      <c r="AD149" s="216" t="s">
        <v>232</v>
      </c>
      <c r="AE149">
        <v>656</v>
      </c>
      <c r="AF149">
        <v>65.599999999999994</v>
      </c>
    </row>
    <row r="150" spans="1:32" x14ac:dyDescent="0.3">
      <c r="A150" s="216" t="s">
        <v>351</v>
      </c>
      <c r="B150" s="216" t="s">
        <v>279</v>
      </c>
      <c r="C150" s="216" t="s">
        <v>192</v>
      </c>
      <c r="D150" s="216" t="s">
        <v>310</v>
      </c>
      <c r="E150" s="216" t="s">
        <v>985</v>
      </c>
      <c r="F150" s="15">
        <v>46265.363692129627</v>
      </c>
      <c r="G150" s="216" t="s">
        <v>404</v>
      </c>
      <c r="H150">
        <v>476</v>
      </c>
      <c r="I150" s="216" t="s">
        <v>986</v>
      </c>
      <c r="J150" s="15">
        <v>46273.615277777775</v>
      </c>
      <c r="K150" s="15">
        <v>46275.494444444441</v>
      </c>
      <c r="L150" s="15"/>
      <c r="M150">
        <v>476</v>
      </c>
      <c r="N150" s="216"/>
      <c r="O150" t="s">
        <v>201</v>
      </c>
      <c r="P150" t="s">
        <v>514</v>
      </c>
      <c r="Q150" s="216"/>
      <c r="S150" s="216" t="s">
        <v>359</v>
      </c>
      <c r="T150" s="216" t="s">
        <v>374</v>
      </c>
      <c r="U150" s="216" t="s">
        <v>239</v>
      </c>
      <c r="V150" t="s">
        <v>7</v>
      </c>
      <c r="W150" s="216" t="s">
        <v>7</v>
      </c>
      <c r="X150" s="216" t="s">
        <v>7</v>
      </c>
      <c r="Z150">
        <v>1</v>
      </c>
      <c r="AA150" s="216" t="s">
        <v>122</v>
      </c>
      <c r="AB150" s="216" t="s">
        <v>359</v>
      </c>
      <c r="AC150">
        <v>50</v>
      </c>
      <c r="AD150" s="216" t="s">
        <v>232</v>
      </c>
      <c r="AE150">
        <v>476</v>
      </c>
      <c r="AF150">
        <v>88.7</v>
      </c>
    </row>
    <row r="151" spans="1:32" x14ac:dyDescent="0.3">
      <c r="A151" s="216" t="s">
        <v>351</v>
      </c>
      <c r="B151" s="216" t="s">
        <v>279</v>
      </c>
      <c r="C151" s="216" t="s">
        <v>192</v>
      </c>
      <c r="D151" s="216" t="s">
        <v>310</v>
      </c>
      <c r="E151" s="216" t="s">
        <v>1180</v>
      </c>
      <c r="F151" s="15">
        <v>46262.495011574072</v>
      </c>
      <c r="G151" s="216" t="s">
        <v>404</v>
      </c>
      <c r="H151">
        <v>323</v>
      </c>
      <c r="I151" s="216" t="s">
        <v>1181</v>
      </c>
      <c r="J151" s="15">
        <v>46262.694814814815</v>
      </c>
      <c r="K151" s="15">
        <v>46269.342361111114</v>
      </c>
      <c r="L151" s="15"/>
      <c r="M151">
        <v>323</v>
      </c>
      <c r="N151" s="216"/>
      <c r="O151" t="s">
        <v>201</v>
      </c>
      <c r="P151" t="s">
        <v>513</v>
      </c>
      <c r="Q151" s="216"/>
      <c r="S151" s="216" t="s">
        <v>361</v>
      </c>
      <c r="T151" s="216" t="s">
        <v>374</v>
      </c>
      <c r="U151" s="216" t="s">
        <v>239</v>
      </c>
      <c r="V151" t="s">
        <v>7</v>
      </c>
      <c r="W151" s="216" t="s">
        <v>7</v>
      </c>
      <c r="X151" s="216" t="s">
        <v>7</v>
      </c>
      <c r="Z151">
        <v>1</v>
      </c>
      <c r="AA151" s="216" t="s">
        <v>122</v>
      </c>
      <c r="AB151" s="216" t="s">
        <v>361</v>
      </c>
      <c r="AC151">
        <v>109</v>
      </c>
      <c r="AD151" s="216" t="s">
        <v>232</v>
      </c>
      <c r="AE151">
        <v>323</v>
      </c>
      <c r="AF151">
        <v>32.299999999999997</v>
      </c>
    </row>
    <row r="152" spans="1:32" x14ac:dyDescent="0.3">
      <c r="A152" s="216" t="s">
        <v>351</v>
      </c>
      <c r="B152" s="216" t="s">
        <v>279</v>
      </c>
      <c r="C152" s="216" t="s">
        <v>197</v>
      </c>
      <c r="D152" s="216" t="s">
        <v>310</v>
      </c>
      <c r="E152" s="216" t="s">
        <v>767</v>
      </c>
      <c r="F152" s="15">
        <v>46241.564421296294</v>
      </c>
      <c r="G152" s="216" t="s">
        <v>425</v>
      </c>
      <c r="H152">
        <v>5</v>
      </c>
      <c r="I152" s="216" t="s">
        <v>769</v>
      </c>
      <c r="J152" s="15">
        <v>46245.577777777777</v>
      </c>
      <c r="K152" s="15">
        <v>46253.505555555559</v>
      </c>
      <c r="L152" s="15"/>
      <c r="M152">
        <v>5</v>
      </c>
      <c r="N152" s="216"/>
      <c r="O152" t="s">
        <v>201</v>
      </c>
      <c r="P152" t="s">
        <v>513</v>
      </c>
      <c r="Q152" s="216"/>
      <c r="S152" s="216" t="s">
        <v>974</v>
      </c>
      <c r="T152" s="216" t="s">
        <v>374</v>
      </c>
      <c r="U152" s="216" t="s">
        <v>239</v>
      </c>
      <c r="V152" t="s">
        <v>7</v>
      </c>
      <c r="W152" s="216" t="s">
        <v>7</v>
      </c>
      <c r="X152" s="216" t="s">
        <v>7</v>
      </c>
      <c r="Z152">
        <v>16</v>
      </c>
      <c r="AA152" s="216" t="s">
        <v>122</v>
      </c>
      <c r="AB152" s="216" t="s">
        <v>974</v>
      </c>
      <c r="AC152">
        <v>100</v>
      </c>
      <c r="AD152" s="216" t="s">
        <v>232</v>
      </c>
      <c r="AE152">
        <v>80</v>
      </c>
      <c r="AF152">
        <v>192</v>
      </c>
    </row>
    <row r="153" spans="1:32" x14ac:dyDescent="0.3">
      <c r="A153" s="216" t="s">
        <v>351</v>
      </c>
      <c r="B153" s="216" t="s">
        <v>279</v>
      </c>
      <c r="C153" s="216" t="s">
        <v>197</v>
      </c>
      <c r="D153" s="216" t="s">
        <v>310</v>
      </c>
      <c r="E153" s="216" t="s">
        <v>767</v>
      </c>
      <c r="F153" s="15">
        <v>46241.564421296294</v>
      </c>
      <c r="G153" s="216" t="s">
        <v>425</v>
      </c>
      <c r="H153">
        <v>3</v>
      </c>
      <c r="I153" s="216" t="s">
        <v>769</v>
      </c>
      <c r="J153" s="15">
        <v>46245.577777777777</v>
      </c>
      <c r="K153" s="15">
        <v>46253.505555555559</v>
      </c>
      <c r="L153" s="15"/>
      <c r="M153">
        <v>3</v>
      </c>
      <c r="N153" s="216"/>
      <c r="O153" t="s">
        <v>511</v>
      </c>
      <c r="Q153" s="216"/>
      <c r="S153" s="216" t="s">
        <v>974</v>
      </c>
      <c r="T153" s="216" t="s">
        <v>374</v>
      </c>
      <c r="U153" s="216" t="s">
        <v>239</v>
      </c>
      <c r="V153" t="s">
        <v>7</v>
      </c>
      <c r="W153" s="216" t="s">
        <v>7</v>
      </c>
      <c r="X153" s="216" t="s">
        <v>7</v>
      </c>
      <c r="Z153">
        <v>16</v>
      </c>
      <c r="AA153" s="216" t="s">
        <v>122</v>
      </c>
      <c r="AB153" s="216" t="s">
        <v>974</v>
      </c>
      <c r="AC153">
        <v>100</v>
      </c>
      <c r="AD153" s="216" t="s">
        <v>232</v>
      </c>
      <c r="AE153">
        <v>48</v>
      </c>
    </row>
    <row r="154" spans="1:32" x14ac:dyDescent="0.3">
      <c r="A154" s="216" t="s">
        <v>351</v>
      </c>
      <c r="B154" s="216" t="s">
        <v>279</v>
      </c>
      <c r="C154" s="216" t="s">
        <v>197</v>
      </c>
      <c r="D154" s="216" t="s">
        <v>310</v>
      </c>
      <c r="E154" s="216" t="s">
        <v>767</v>
      </c>
      <c r="F154" s="15">
        <v>46241.564421296294</v>
      </c>
      <c r="G154" s="216" t="s">
        <v>425</v>
      </c>
      <c r="H154">
        <v>9</v>
      </c>
      <c r="I154" s="216" t="s">
        <v>769</v>
      </c>
      <c r="J154" s="15">
        <v>46245.577777777777</v>
      </c>
      <c r="K154" s="15">
        <v>46253.505555555559</v>
      </c>
      <c r="L154" s="15"/>
      <c r="M154">
        <v>9</v>
      </c>
      <c r="N154" s="216"/>
      <c r="O154" t="s">
        <v>511</v>
      </c>
      <c r="Q154" s="216"/>
      <c r="S154" s="216" t="s">
        <v>974</v>
      </c>
      <c r="T154" s="216" t="s">
        <v>374</v>
      </c>
      <c r="U154" s="216" t="s">
        <v>239</v>
      </c>
      <c r="V154" t="s">
        <v>7</v>
      </c>
      <c r="W154" s="216" t="s">
        <v>7</v>
      </c>
      <c r="X154" s="216" t="s">
        <v>7</v>
      </c>
      <c r="Z154">
        <v>16</v>
      </c>
      <c r="AA154" s="216" t="s">
        <v>122</v>
      </c>
      <c r="AB154" s="216" t="s">
        <v>974</v>
      </c>
      <c r="AC154">
        <v>100</v>
      </c>
      <c r="AD154" s="216" t="s">
        <v>232</v>
      </c>
      <c r="AE154">
        <v>144</v>
      </c>
    </row>
    <row r="155" spans="1:32" x14ac:dyDescent="0.3">
      <c r="A155" s="216" t="s">
        <v>351</v>
      </c>
      <c r="B155" s="216" t="s">
        <v>279</v>
      </c>
      <c r="C155" s="216" t="s">
        <v>197</v>
      </c>
      <c r="D155" s="216" t="s">
        <v>310</v>
      </c>
      <c r="E155" s="216" t="s">
        <v>767</v>
      </c>
      <c r="F155" s="15">
        <v>46241.564421296294</v>
      </c>
      <c r="G155" s="216" t="s">
        <v>425</v>
      </c>
      <c r="H155">
        <v>25</v>
      </c>
      <c r="I155" s="216" t="s">
        <v>770</v>
      </c>
      <c r="J155" s="15">
        <v>46245.47152777778</v>
      </c>
      <c r="K155" s="15">
        <v>46253.505555555559</v>
      </c>
      <c r="L155" s="15"/>
      <c r="M155">
        <v>25</v>
      </c>
      <c r="N155" s="216"/>
      <c r="O155" t="s">
        <v>201</v>
      </c>
      <c r="P155" t="s">
        <v>513</v>
      </c>
      <c r="Q155" s="216"/>
      <c r="S155" s="216" t="s">
        <v>974</v>
      </c>
      <c r="T155" s="216" t="s">
        <v>374</v>
      </c>
      <c r="U155" s="216" t="s">
        <v>239</v>
      </c>
      <c r="V155" t="s">
        <v>7</v>
      </c>
      <c r="W155" s="216" t="s">
        <v>7</v>
      </c>
      <c r="X155" s="216" t="s">
        <v>7</v>
      </c>
      <c r="Z155">
        <v>16</v>
      </c>
      <c r="AA155" s="216" t="s">
        <v>122</v>
      </c>
      <c r="AB155" s="216" t="s">
        <v>974</v>
      </c>
      <c r="AC155">
        <v>100</v>
      </c>
      <c r="AD155" s="216" t="s">
        <v>232</v>
      </c>
      <c r="AE155">
        <v>400</v>
      </c>
    </row>
    <row r="156" spans="1:32" x14ac:dyDescent="0.3">
      <c r="A156" s="216" t="s">
        <v>351</v>
      </c>
      <c r="B156" s="216" t="s">
        <v>279</v>
      </c>
      <c r="C156" s="216" t="s">
        <v>197</v>
      </c>
      <c r="D156" s="216" t="s">
        <v>310</v>
      </c>
      <c r="E156" s="216" t="s">
        <v>767</v>
      </c>
      <c r="F156" s="15">
        <v>46241.564421296294</v>
      </c>
      <c r="G156" s="216" t="s">
        <v>425</v>
      </c>
      <c r="H156">
        <v>32</v>
      </c>
      <c r="I156" s="216" t="s">
        <v>770</v>
      </c>
      <c r="J156" s="15">
        <v>46245.47152777778</v>
      </c>
      <c r="K156" s="15">
        <v>46253.505555555559</v>
      </c>
      <c r="L156" s="15"/>
      <c r="M156">
        <v>32</v>
      </c>
      <c r="N156" s="216"/>
      <c r="O156" t="s">
        <v>511</v>
      </c>
      <c r="Q156" s="216"/>
      <c r="S156" s="216" t="s">
        <v>974</v>
      </c>
      <c r="T156" s="216" t="s">
        <v>374</v>
      </c>
      <c r="U156" s="216" t="s">
        <v>239</v>
      </c>
      <c r="V156" t="s">
        <v>7</v>
      </c>
      <c r="W156" s="216" t="s">
        <v>7</v>
      </c>
      <c r="X156" s="216" t="s">
        <v>7</v>
      </c>
      <c r="Z156">
        <v>16</v>
      </c>
      <c r="AA156" s="216" t="s">
        <v>122</v>
      </c>
      <c r="AB156" s="216" t="s">
        <v>974</v>
      </c>
      <c r="AC156">
        <v>100</v>
      </c>
      <c r="AD156" s="216" t="s">
        <v>232</v>
      </c>
      <c r="AE156">
        <v>512</v>
      </c>
    </row>
    <row r="157" spans="1:32" x14ac:dyDescent="0.3">
      <c r="A157" s="216" t="s">
        <v>351</v>
      </c>
      <c r="B157" s="216" t="s">
        <v>279</v>
      </c>
      <c r="C157" s="216" t="s">
        <v>197</v>
      </c>
      <c r="D157" s="216" t="s">
        <v>310</v>
      </c>
      <c r="E157" s="216" t="s">
        <v>767</v>
      </c>
      <c r="F157" s="15">
        <v>46241.564421296294</v>
      </c>
      <c r="G157" s="216" t="s">
        <v>425</v>
      </c>
      <c r="H157">
        <v>30</v>
      </c>
      <c r="I157" s="216" t="s">
        <v>770</v>
      </c>
      <c r="J157" s="15">
        <v>46245.47152777778</v>
      </c>
      <c r="K157" s="15">
        <v>46253.505555555559</v>
      </c>
      <c r="L157" s="15"/>
      <c r="M157">
        <v>30</v>
      </c>
      <c r="N157" s="216"/>
      <c r="O157" t="s">
        <v>511</v>
      </c>
      <c r="Q157" s="216"/>
      <c r="S157" s="216" t="s">
        <v>974</v>
      </c>
      <c r="T157" s="216" t="s">
        <v>374</v>
      </c>
      <c r="U157" s="216" t="s">
        <v>239</v>
      </c>
      <c r="V157" t="s">
        <v>7</v>
      </c>
      <c r="W157" s="216" t="s">
        <v>7</v>
      </c>
      <c r="X157" s="216" t="s">
        <v>7</v>
      </c>
      <c r="Z157">
        <v>16</v>
      </c>
      <c r="AA157" s="216" t="s">
        <v>122</v>
      </c>
      <c r="AB157" s="216" t="s">
        <v>974</v>
      </c>
      <c r="AC157">
        <v>100</v>
      </c>
      <c r="AD157" s="216" t="s">
        <v>232</v>
      </c>
      <c r="AE157">
        <v>480</v>
      </c>
    </row>
    <row r="158" spans="1:32" x14ac:dyDescent="0.3">
      <c r="A158" s="216" t="s">
        <v>351</v>
      </c>
      <c r="B158" s="216" t="s">
        <v>279</v>
      </c>
      <c r="C158" s="216" t="s">
        <v>197</v>
      </c>
      <c r="D158" s="216" t="s">
        <v>310</v>
      </c>
      <c r="E158" s="216" t="s">
        <v>767</v>
      </c>
      <c r="F158" s="15">
        <v>46241.564421296294</v>
      </c>
      <c r="G158" s="216" t="s">
        <v>425</v>
      </c>
      <c r="H158">
        <v>2</v>
      </c>
      <c r="I158" s="216" t="s">
        <v>770</v>
      </c>
      <c r="J158" s="15">
        <v>46245.47152777778</v>
      </c>
      <c r="K158" s="15">
        <v>46253.505555555559</v>
      </c>
      <c r="L158" s="15"/>
      <c r="M158">
        <v>2</v>
      </c>
      <c r="N158" s="216"/>
      <c r="O158" t="s">
        <v>511</v>
      </c>
      <c r="Q158" s="216"/>
      <c r="S158" s="216" t="s">
        <v>974</v>
      </c>
      <c r="T158" s="216" t="s">
        <v>374</v>
      </c>
      <c r="U158" s="216" t="s">
        <v>239</v>
      </c>
      <c r="V158" t="s">
        <v>7</v>
      </c>
      <c r="W158" s="216" t="s">
        <v>7</v>
      </c>
      <c r="X158" s="216" t="s">
        <v>7</v>
      </c>
      <c r="Z158">
        <v>16</v>
      </c>
      <c r="AA158" s="216" t="s">
        <v>122</v>
      </c>
      <c r="AB158" s="216" t="s">
        <v>974</v>
      </c>
      <c r="AC158">
        <v>100</v>
      </c>
      <c r="AD158" s="216" t="s">
        <v>232</v>
      </c>
      <c r="AE158">
        <v>32</v>
      </c>
    </row>
    <row r="159" spans="1:32" x14ac:dyDescent="0.3">
      <c r="A159" s="216" t="s">
        <v>351</v>
      </c>
      <c r="B159" s="216" t="s">
        <v>279</v>
      </c>
      <c r="C159" s="216" t="s">
        <v>197</v>
      </c>
      <c r="D159" s="216" t="s">
        <v>310</v>
      </c>
      <c r="E159" s="216" t="s">
        <v>767</v>
      </c>
      <c r="F159" s="15">
        <v>46241.564421296294</v>
      </c>
      <c r="G159" s="216" t="s">
        <v>425</v>
      </c>
      <c r="H159">
        <v>2</v>
      </c>
      <c r="I159" s="216" t="s">
        <v>770</v>
      </c>
      <c r="J159" s="15">
        <v>46245.47152777778</v>
      </c>
      <c r="K159" s="15">
        <v>46253.505555555559</v>
      </c>
      <c r="L159" s="15"/>
      <c r="M159">
        <v>2</v>
      </c>
      <c r="N159" s="216"/>
      <c r="O159" t="s">
        <v>511</v>
      </c>
      <c r="Q159" s="216"/>
      <c r="S159" s="216" t="s">
        <v>974</v>
      </c>
      <c r="T159" s="216" t="s">
        <v>374</v>
      </c>
      <c r="U159" s="216" t="s">
        <v>239</v>
      </c>
      <c r="V159" t="s">
        <v>7</v>
      </c>
      <c r="W159" s="216" t="s">
        <v>7</v>
      </c>
      <c r="X159" s="216" t="s">
        <v>7</v>
      </c>
      <c r="Z159">
        <v>16</v>
      </c>
      <c r="AA159" s="216" t="s">
        <v>122</v>
      </c>
      <c r="AB159" s="216" t="s">
        <v>974</v>
      </c>
      <c r="AC159">
        <v>100</v>
      </c>
      <c r="AD159" s="216" t="s">
        <v>232</v>
      </c>
      <c r="AE159">
        <v>32</v>
      </c>
    </row>
    <row r="160" spans="1:32" x14ac:dyDescent="0.3">
      <c r="A160" s="216" t="s">
        <v>351</v>
      </c>
      <c r="B160" s="216" t="s">
        <v>279</v>
      </c>
      <c r="C160" s="216" t="s">
        <v>197</v>
      </c>
      <c r="D160" s="216" t="s">
        <v>310</v>
      </c>
      <c r="E160" s="216" t="s">
        <v>767</v>
      </c>
      <c r="F160" s="15">
        <v>46241.564421296294</v>
      </c>
      <c r="G160" s="216" t="s">
        <v>425</v>
      </c>
      <c r="H160">
        <v>12</v>
      </c>
      <c r="I160" s="216" t="s">
        <v>770</v>
      </c>
      <c r="J160" s="15">
        <v>46245.47152777778</v>
      </c>
      <c r="K160" s="15">
        <v>46253.505555555559</v>
      </c>
      <c r="L160" s="15"/>
      <c r="M160">
        <v>12</v>
      </c>
      <c r="N160" s="216"/>
      <c r="O160" t="s">
        <v>511</v>
      </c>
      <c r="Q160" s="216"/>
      <c r="S160" s="216" t="s">
        <v>974</v>
      </c>
      <c r="T160" s="216" t="s">
        <v>374</v>
      </c>
      <c r="U160" s="216" t="s">
        <v>239</v>
      </c>
      <c r="V160" t="s">
        <v>7</v>
      </c>
      <c r="W160" s="216" t="s">
        <v>7</v>
      </c>
      <c r="X160" s="216" t="s">
        <v>7</v>
      </c>
      <c r="Z160">
        <v>16</v>
      </c>
      <c r="AA160" s="216" t="s">
        <v>122</v>
      </c>
      <c r="AB160" s="216" t="s">
        <v>974</v>
      </c>
      <c r="AC160">
        <v>100</v>
      </c>
      <c r="AD160" s="216" t="s">
        <v>232</v>
      </c>
      <c r="AE160">
        <v>192</v>
      </c>
    </row>
    <row r="161" spans="1:32" x14ac:dyDescent="0.3">
      <c r="A161" s="216" t="s">
        <v>351</v>
      </c>
      <c r="B161" s="216" t="s">
        <v>279</v>
      </c>
      <c r="C161" s="216" t="s">
        <v>197</v>
      </c>
      <c r="D161" s="216" t="s">
        <v>310</v>
      </c>
      <c r="E161" s="216" t="s">
        <v>767</v>
      </c>
      <c r="F161" s="15">
        <v>46241.564421296294</v>
      </c>
      <c r="G161" s="216" t="s">
        <v>425</v>
      </c>
      <c r="H161">
        <v>7</v>
      </c>
      <c r="I161" s="216" t="s">
        <v>768</v>
      </c>
      <c r="J161" s="15">
        <v>46248.417361111111</v>
      </c>
      <c r="K161" s="15">
        <v>46254.490972222222</v>
      </c>
      <c r="L161" s="15"/>
      <c r="M161">
        <v>7</v>
      </c>
      <c r="N161" s="216"/>
      <c r="O161" t="s">
        <v>201</v>
      </c>
      <c r="P161" t="s">
        <v>513</v>
      </c>
      <c r="Q161" s="216"/>
      <c r="S161" s="216" t="s">
        <v>974</v>
      </c>
      <c r="T161" s="216" t="s">
        <v>374</v>
      </c>
      <c r="U161" s="216" t="s">
        <v>239</v>
      </c>
      <c r="V161" t="s">
        <v>7</v>
      </c>
      <c r="W161" s="216" t="s">
        <v>7</v>
      </c>
      <c r="X161" s="216" t="s">
        <v>7</v>
      </c>
      <c r="Z161">
        <v>16</v>
      </c>
      <c r="AA161" s="216" t="s">
        <v>122</v>
      </c>
      <c r="AB161" s="216" t="s">
        <v>974</v>
      </c>
      <c r="AC161">
        <v>100</v>
      </c>
      <c r="AD161" s="216" t="s">
        <v>232</v>
      </c>
      <c r="AE161">
        <v>112</v>
      </c>
      <c r="AF161">
        <v>67.2</v>
      </c>
    </row>
    <row r="162" spans="1:32" x14ac:dyDescent="0.3">
      <c r="A162" s="216" t="s">
        <v>351</v>
      </c>
      <c r="B162" s="216" t="s">
        <v>279</v>
      </c>
      <c r="C162" s="216" t="s">
        <v>197</v>
      </c>
      <c r="D162" s="216" t="s">
        <v>310</v>
      </c>
      <c r="E162" s="216" t="s">
        <v>767</v>
      </c>
      <c r="F162" s="15">
        <v>46241.564421296294</v>
      </c>
      <c r="G162" s="216" t="s">
        <v>425</v>
      </c>
      <c r="H162">
        <v>3</v>
      </c>
      <c r="I162" s="216" t="s">
        <v>768</v>
      </c>
      <c r="J162" s="15">
        <v>46248.417361111111</v>
      </c>
      <c r="K162" s="15">
        <v>46254.490972222222</v>
      </c>
      <c r="L162" s="15"/>
      <c r="M162">
        <v>3</v>
      </c>
      <c r="N162" s="216"/>
      <c r="O162" t="s">
        <v>511</v>
      </c>
      <c r="Q162" s="216"/>
      <c r="S162" s="216" t="s">
        <v>974</v>
      </c>
      <c r="T162" s="216" t="s">
        <v>374</v>
      </c>
      <c r="U162" s="216" t="s">
        <v>239</v>
      </c>
      <c r="V162" t="s">
        <v>7</v>
      </c>
      <c r="W162" s="216" t="s">
        <v>7</v>
      </c>
      <c r="X162" s="216" t="s">
        <v>7</v>
      </c>
      <c r="Z162">
        <v>16</v>
      </c>
      <c r="AA162" s="216" t="s">
        <v>122</v>
      </c>
      <c r="AB162" s="216" t="s">
        <v>974</v>
      </c>
      <c r="AC162">
        <v>100</v>
      </c>
      <c r="AD162" s="216" t="s">
        <v>232</v>
      </c>
      <c r="AE162">
        <v>48</v>
      </c>
    </row>
    <row r="163" spans="1:32" x14ac:dyDescent="0.3">
      <c r="A163" s="216" t="s">
        <v>351</v>
      </c>
      <c r="B163" s="216" t="s">
        <v>279</v>
      </c>
      <c r="C163" s="216" t="s">
        <v>197</v>
      </c>
      <c r="D163" s="216" t="s">
        <v>310</v>
      </c>
      <c r="E163" s="216" t="s">
        <v>767</v>
      </c>
      <c r="F163" s="15">
        <v>46241.564421296294</v>
      </c>
      <c r="G163" s="216" t="s">
        <v>425</v>
      </c>
      <c r="H163">
        <v>6</v>
      </c>
      <c r="I163" s="216" t="s">
        <v>768</v>
      </c>
      <c r="J163" s="15">
        <v>46248.417361111111</v>
      </c>
      <c r="K163" s="15">
        <v>46254.490972222222</v>
      </c>
      <c r="L163" s="15"/>
      <c r="M163">
        <v>6</v>
      </c>
      <c r="N163" s="216"/>
      <c r="O163" t="s">
        <v>511</v>
      </c>
      <c r="Q163" s="216"/>
      <c r="S163" s="216" t="s">
        <v>974</v>
      </c>
      <c r="T163" s="216" t="s">
        <v>374</v>
      </c>
      <c r="U163" s="216" t="s">
        <v>239</v>
      </c>
      <c r="V163" t="s">
        <v>7</v>
      </c>
      <c r="W163" s="216" t="s">
        <v>7</v>
      </c>
      <c r="X163" s="216" t="s">
        <v>7</v>
      </c>
      <c r="Z163">
        <v>16</v>
      </c>
      <c r="AA163" s="216" t="s">
        <v>122</v>
      </c>
      <c r="AB163" s="216" t="s">
        <v>974</v>
      </c>
      <c r="AC163">
        <v>100</v>
      </c>
      <c r="AD163" s="216" t="s">
        <v>232</v>
      </c>
      <c r="AE163">
        <v>96</v>
      </c>
    </row>
    <row r="164" spans="1:32" x14ac:dyDescent="0.3">
      <c r="A164" s="216" t="s">
        <v>351</v>
      </c>
      <c r="B164" s="216" t="s">
        <v>279</v>
      </c>
      <c r="C164" s="216" t="s">
        <v>197</v>
      </c>
      <c r="D164" s="216" t="s">
        <v>310</v>
      </c>
      <c r="E164" s="216" t="s">
        <v>767</v>
      </c>
      <c r="F164" s="15">
        <v>46241.564421296294</v>
      </c>
      <c r="G164" s="216" t="s">
        <v>425</v>
      </c>
      <c r="H164">
        <v>26</v>
      </c>
      <c r="I164" s="216" t="s">
        <v>768</v>
      </c>
      <c r="J164" s="15">
        <v>46248.417361111111</v>
      </c>
      <c r="K164" s="15">
        <v>46254.490972222222</v>
      </c>
      <c r="L164" s="15"/>
      <c r="M164">
        <v>26</v>
      </c>
      <c r="N164" s="216"/>
      <c r="O164" t="s">
        <v>511</v>
      </c>
      <c r="Q164" s="216"/>
      <c r="S164" s="216" t="s">
        <v>974</v>
      </c>
      <c r="T164" s="216" t="s">
        <v>374</v>
      </c>
      <c r="U164" s="216" t="s">
        <v>239</v>
      </c>
      <c r="V164" t="s">
        <v>7</v>
      </c>
      <c r="W164" s="216" t="s">
        <v>7</v>
      </c>
      <c r="X164" s="216" t="s">
        <v>7</v>
      </c>
      <c r="Z164">
        <v>16</v>
      </c>
      <c r="AA164" s="216" t="s">
        <v>122</v>
      </c>
      <c r="AB164" s="216" t="s">
        <v>974</v>
      </c>
      <c r="AC164">
        <v>100</v>
      </c>
      <c r="AD164" s="216" t="s">
        <v>232</v>
      </c>
      <c r="AE164">
        <v>416</v>
      </c>
    </row>
    <row r="165" spans="1:32" x14ac:dyDescent="0.3">
      <c r="A165" s="216" t="s">
        <v>351</v>
      </c>
      <c r="B165" s="216" t="s">
        <v>57</v>
      </c>
      <c r="C165" s="216" t="s">
        <v>117</v>
      </c>
      <c r="D165" s="216" t="s">
        <v>310</v>
      </c>
      <c r="E165" s="216" t="s">
        <v>958</v>
      </c>
      <c r="F165" s="15">
        <v>46266.675567129627</v>
      </c>
      <c r="G165" s="216" t="s">
        <v>424</v>
      </c>
      <c r="H165">
        <v>28</v>
      </c>
      <c r="I165" s="216" t="s">
        <v>959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6"/>
      <c r="O165" t="s">
        <v>201</v>
      </c>
      <c r="P165" t="s">
        <v>514</v>
      </c>
      <c r="Q165" s="216"/>
      <c r="S165" s="216" t="s">
        <v>361</v>
      </c>
      <c r="T165" s="216" t="s">
        <v>374</v>
      </c>
      <c r="U165" s="216" t="s">
        <v>239</v>
      </c>
      <c r="V165" t="s">
        <v>7</v>
      </c>
      <c r="W165" s="216" t="s">
        <v>7</v>
      </c>
      <c r="X165" s="216" t="s">
        <v>7</v>
      </c>
      <c r="AA165" s="216" t="s">
        <v>127</v>
      </c>
      <c r="AB165" s="216" t="s">
        <v>361</v>
      </c>
      <c r="AC165">
        <v>109</v>
      </c>
      <c r="AD165" s="216" t="s">
        <v>233</v>
      </c>
      <c r="AE165">
        <v>2.8</v>
      </c>
      <c r="AF165">
        <v>1</v>
      </c>
    </row>
    <row r="166" spans="1:32" x14ac:dyDescent="0.3">
      <c r="A166" s="216" t="s">
        <v>351</v>
      </c>
      <c r="B166" s="216" t="s">
        <v>57</v>
      </c>
      <c r="C166" s="216" t="s">
        <v>117</v>
      </c>
      <c r="D166" s="216" t="s">
        <v>310</v>
      </c>
      <c r="E166" s="216" t="s">
        <v>1024</v>
      </c>
      <c r="F166" s="15">
        <v>46283.319594907407</v>
      </c>
      <c r="G166" s="216" t="s">
        <v>410</v>
      </c>
      <c r="H166">
        <v>1</v>
      </c>
      <c r="I166" s="216" t="s">
        <v>1025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6"/>
      <c r="O166" t="s">
        <v>201</v>
      </c>
      <c r="P166" t="s">
        <v>514</v>
      </c>
      <c r="Q166" s="216"/>
      <c r="S166" s="216" t="s">
        <v>361</v>
      </c>
      <c r="T166" s="216" t="s">
        <v>374</v>
      </c>
      <c r="U166" s="216" t="s">
        <v>239</v>
      </c>
      <c r="V166" t="s">
        <v>7</v>
      </c>
      <c r="W166" s="216" t="s">
        <v>7</v>
      </c>
      <c r="X166" s="216" t="s">
        <v>7</v>
      </c>
      <c r="AA166" s="216" t="s">
        <v>127</v>
      </c>
      <c r="AB166" s="216" t="s">
        <v>361</v>
      </c>
      <c r="AC166">
        <v>109</v>
      </c>
      <c r="AD166" s="216" t="s">
        <v>233</v>
      </c>
      <c r="AE166">
        <v>1</v>
      </c>
    </row>
    <row r="167" spans="1:32" x14ac:dyDescent="0.3">
      <c r="A167" s="216" t="s">
        <v>351</v>
      </c>
      <c r="B167" s="216" t="s">
        <v>57</v>
      </c>
      <c r="C167" s="216" t="s">
        <v>117</v>
      </c>
      <c r="D167" s="216" t="s">
        <v>310</v>
      </c>
      <c r="E167" s="216" t="s">
        <v>960</v>
      </c>
      <c r="F167" s="15">
        <v>46253.597615740742</v>
      </c>
      <c r="G167" s="216" t="s">
        <v>406</v>
      </c>
      <c r="H167">
        <v>1</v>
      </c>
      <c r="I167" s="216" t="s">
        <v>961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6"/>
      <c r="O167" t="s">
        <v>201</v>
      </c>
      <c r="P167" t="s">
        <v>514</v>
      </c>
      <c r="Q167" s="216"/>
      <c r="S167" s="216" t="s">
        <v>362</v>
      </c>
      <c r="T167" s="216" t="s">
        <v>374</v>
      </c>
      <c r="U167" s="216" t="s">
        <v>239</v>
      </c>
      <c r="V167" t="s">
        <v>7</v>
      </c>
      <c r="W167" s="216" t="s">
        <v>7</v>
      </c>
      <c r="X167" s="216" t="s">
        <v>7</v>
      </c>
      <c r="AA167" s="216" t="s">
        <v>127</v>
      </c>
      <c r="AB167" s="216" t="s">
        <v>362</v>
      </c>
      <c r="AC167">
        <v>101</v>
      </c>
      <c r="AD167" s="216" t="s">
        <v>233</v>
      </c>
      <c r="AE167">
        <v>1</v>
      </c>
      <c r="AF167">
        <v>1</v>
      </c>
    </row>
    <row r="168" spans="1:32" x14ac:dyDescent="0.3">
      <c r="A168" s="216" t="s">
        <v>351</v>
      </c>
      <c r="B168" s="216" t="s">
        <v>57</v>
      </c>
      <c r="C168" s="216" t="s">
        <v>117</v>
      </c>
      <c r="D168" s="216" t="s">
        <v>310</v>
      </c>
      <c r="E168" s="216" t="s">
        <v>960</v>
      </c>
      <c r="F168" s="15">
        <v>46253.597615740742</v>
      </c>
      <c r="G168" s="216" t="s">
        <v>406</v>
      </c>
      <c r="H168">
        <v>1</v>
      </c>
      <c r="I168" s="216" t="s">
        <v>961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6"/>
      <c r="O168" t="s">
        <v>511</v>
      </c>
      <c r="Q168" s="216"/>
      <c r="S168" s="216" t="s">
        <v>362</v>
      </c>
      <c r="T168" s="216" t="s">
        <v>374</v>
      </c>
      <c r="U168" s="216" t="s">
        <v>239</v>
      </c>
      <c r="V168" t="s">
        <v>7</v>
      </c>
      <c r="W168" s="216" t="s">
        <v>7</v>
      </c>
      <c r="X168" s="216" t="s">
        <v>7</v>
      </c>
      <c r="AA168" s="216" t="s">
        <v>127</v>
      </c>
      <c r="AB168" s="216" t="s">
        <v>362</v>
      </c>
      <c r="AC168">
        <v>101</v>
      </c>
      <c r="AD168" s="216" t="s">
        <v>233</v>
      </c>
      <c r="AE168">
        <v>1</v>
      </c>
    </row>
    <row r="169" spans="1:32" x14ac:dyDescent="0.3">
      <c r="A169" s="216" t="s">
        <v>351</v>
      </c>
      <c r="B169" s="216" t="s">
        <v>57</v>
      </c>
      <c r="C169" s="216" t="s">
        <v>117</v>
      </c>
      <c r="D169" s="216" t="s">
        <v>310</v>
      </c>
      <c r="E169" s="216" t="s">
        <v>960</v>
      </c>
      <c r="F169" s="15">
        <v>46253.597615740742</v>
      </c>
      <c r="G169" s="216" t="s">
        <v>406</v>
      </c>
      <c r="H169">
        <v>1</v>
      </c>
      <c r="I169" s="216" t="s">
        <v>961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6"/>
      <c r="O169" t="s">
        <v>511</v>
      </c>
      <c r="Q169" s="216"/>
      <c r="S169" s="216" t="s">
        <v>362</v>
      </c>
      <c r="T169" s="216" t="s">
        <v>374</v>
      </c>
      <c r="U169" s="216" t="s">
        <v>239</v>
      </c>
      <c r="V169" t="s">
        <v>7</v>
      </c>
      <c r="W169" s="216" t="s">
        <v>7</v>
      </c>
      <c r="X169" s="216" t="s">
        <v>7</v>
      </c>
      <c r="AA169" s="216" t="s">
        <v>127</v>
      </c>
      <c r="AB169" s="216" t="s">
        <v>362</v>
      </c>
      <c r="AC169">
        <v>101</v>
      </c>
      <c r="AD169" s="216" t="s">
        <v>233</v>
      </c>
      <c r="AE169">
        <v>1</v>
      </c>
    </row>
    <row r="170" spans="1:32" x14ac:dyDescent="0.3">
      <c r="A170" s="216" t="s">
        <v>351</v>
      </c>
      <c r="B170" s="216" t="s">
        <v>57</v>
      </c>
      <c r="C170" s="216" t="s">
        <v>117</v>
      </c>
      <c r="D170" s="216" t="s">
        <v>310</v>
      </c>
      <c r="E170" s="216" t="s">
        <v>752</v>
      </c>
      <c r="F170" s="15">
        <v>46253.600624999999</v>
      </c>
      <c r="G170" s="216" t="s">
        <v>406</v>
      </c>
      <c r="H170">
        <v>1</v>
      </c>
      <c r="I170" s="216" t="s">
        <v>964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6"/>
      <c r="O170" t="s">
        <v>201</v>
      </c>
      <c r="P170" t="s">
        <v>514</v>
      </c>
      <c r="Q170" s="216"/>
      <c r="S170" s="216" t="s">
        <v>362</v>
      </c>
      <c r="T170" s="216" t="s">
        <v>374</v>
      </c>
      <c r="U170" s="216" t="s">
        <v>239</v>
      </c>
      <c r="V170" t="s">
        <v>7</v>
      </c>
      <c r="W170" s="216" t="s">
        <v>7</v>
      </c>
      <c r="X170" s="216" t="s">
        <v>7</v>
      </c>
      <c r="AA170" s="216" t="s">
        <v>127</v>
      </c>
      <c r="AB170" s="216" t="s">
        <v>362</v>
      </c>
      <c r="AC170">
        <v>101</v>
      </c>
      <c r="AD170" s="216" t="s">
        <v>233</v>
      </c>
      <c r="AE170">
        <v>1</v>
      </c>
    </row>
    <row r="171" spans="1:32" x14ac:dyDescent="0.3">
      <c r="A171" s="216" t="s">
        <v>351</v>
      </c>
      <c r="B171" s="216" t="s">
        <v>57</v>
      </c>
      <c r="C171" s="216" t="s">
        <v>117</v>
      </c>
      <c r="D171" s="216" t="s">
        <v>310</v>
      </c>
      <c r="E171" s="216" t="s">
        <v>962</v>
      </c>
      <c r="F171" s="15">
        <v>46254.372256944444</v>
      </c>
      <c r="G171" s="216" t="s">
        <v>406</v>
      </c>
      <c r="H171">
        <v>1</v>
      </c>
      <c r="I171" s="216" t="s">
        <v>963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6"/>
      <c r="O171" t="s">
        <v>201</v>
      </c>
      <c r="P171" t="s">
        <v>514</v>
      </c>
      <c r="Q171" s="216"/>
      <c r="S171" s="216" t="s">
        <v>362</v>
      </c>
      <c r="T171" s="216" t="s">
        <v>374</v>
      </c>
      <c r="U171" s="216" t="s">
        <v>239</v>
      </c>
      <c r="V171" t="s">
        <v>7</v>
      </c>
      <c r="W171" s="216" t="s">
        <v>7</v>
      </c>
      <c r="X171" s="216" t="s">
        <v>7</v>
      </c>
      <c r="AA171" s="216" t="s">
        <v>127</v>
      </c>
      <c r="AB171" s="216" t="s">
        <v>362</v>
      </c>
      <c r="AC171">
        <v>101</v>
      </c>
      <c r="AD171" s="216" t="s">
        <v>233</v>
      </c>
      <c r="AE171">
        <v>1</v>
      </c>
    </row>
    <row r="172" spans="1:32" x14ac:dyDescent="0.3">
      <c r="A172" s="216" t="s">
        <v>351</v>
      </c>
      <c r="B172" s="216" t="s">
        <v>57</v>
      </c>
      <c r="C172" s="216" t="s">
        <v>117</v>
      </c>
      <c r="D172" s="216" t="s">
        <v>310</v>
      </c>
      <c r="E172" s="216" t="s">
        <v>965</v>
      </c>
      <c r="F172" s="15">
        <v>46279.596643518518</v>
      </c>
      <c r="G172" s="216" t="s">
        <v>406</v>
      </c>
      <c r="H172">
        <v>1</v>
      </c>
      <c r="I172" s="216" t="s">
        <v>966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6"/>
      <c r="O172" t="s">
        <v>201</v>
      </c>
      <c r="P172" t="s">
        <v>514</v>
      </c>
      <c r="Q172" s="216"/>
      <c r="S172" s="216" t="s">
        <v>362</v>
      </c>
      <c r="T172" s="216" t="s">
        <v>374</v>
      </c>
      <c r="U172" s="216" t="s">
        <v>239</v>
      </c>
      <c r="V172" t="s">
        <v>7</v>
      </c>
      <c r="W172" s="216" t="s">
        <v>7</v>
      </c>
      <c r="X172" s="216" t="s">
        <v>7</v>
      </c>
      <c r="AA172" s="216" t="s">
        <v>127</v>
      </c>
      <c r="AB172" s="216" t="s">
        <v>362</v>
      </c>
      <c r="AC172">
        <v>101</v>
      </c>
      <c r="AD172" s="216" t="s">
        <v>233</v>
      </c>
      <c r="AE172">
        <v>1</v>
      </c>
      <c r="AF172">
        <v>1</v>
      </c>
    </row>
    <row r="173" spans="1:32" x14ac:dyDescent="0.3">
      <c r="A173" s="216" t="s">
        <v>351</v>
      </c>
      <c r="B173" s="216" t="s">
        <v>57</v>
      </c>
      <c r="C173" s="216" t="s">
        <v>117</v>
      </c>
      <c r="D173" s="216" t="s">
        <v>310</v>
      </c>
      <c r="E173" s="216" t="s">
        <v>967</v>
      </c>
      <c r="F173" s="15">
        <v>46253.637164351851</v>
      </c>
      <c r="G173" s="216" t="s">
        <v>406</v>
      </c>
      <c r="H173">
        <v>1</v>
      </c>
      <c r="I173" s="216" t="s">
        <v>968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6"/>
      <c r="O173" t="s">
        <v>201</v>
      </c>
      <c r="P173" t="s">
        <v>514</v>
      </c>
      <c r="Q173" s="216"/>
      <c r="S173" s="216" t="s">
        <v>362</v>
      </c>
      <c r="T173" s="216" t="s">
        <v>374</v>
      </c>
      <c r="U173" s="216" t="s">
        <v>239</v>
      </c>
      <c r="V173" t="s">
        <v>7</v>
      </c>
      <c r="W173" s="216" t="s">
        <v>7</v>
      </c>
      <c r="X173" s="216" t="s">
        <v>7</v>
      </c>
      <c r="AA173" s="216" t="s">
        <v>127</v>
      </c>
      <c r="AB173" s="216" t="s">
        <v>362</v>
      </c>
      <c r="AC173">
        <v>101</v>
      </c>
      <c r="AD173" s="216" t="s">
        <v>233</v>
      </c>
      <c r="AE173">
        <v>1</v>
      </c>
      <c r="AF173">
        <v>1</v>
      </c>
    </row>
    <row r="174" spans="1:32" x14ac:dyDescent="0.3">
      <c r="A174" s="216" t="s">
        <v>351</v>
      </c>
      <c r="B174" s="216" t="s">
        <v>57</v>
      </c>
      <c r="C174" s="216" t="s">
        <v>117</v>
      </c>
      <c r="D174" s="216" t="s">
        <v>310</v>
      </c>
      <c r="E174" s="216" t="s">
        <v>969</v>
      </c>
      <c r="F174" s="15">
        <v>46262.652592592596</v>
      </c>
      <c r="G174" s="216" t="s">
        <v>406</v>
      </c>
      <c r="H174">
        <v>1</v>
      </c>
      <c r="I174" s="216" t="s">
        <v>970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6"/>
      <c r="O174" t="s">
        <v>201</v>
      </c>
      <c r="P174" t="s">
        <v>514</v>
      </c>
      <c r="Q174" s="216"/>
      <c r="S174" s="216" t="s">
        <v>362</v>
      </c>
      <c r="T174" s="216" t="s">
        <v>374</v>
      </c>
      <c r="U174" s="216" t="s">
        <v>239</v>
      </c>
      <c r="V174" t="s">
        <v>7</v>
      </c>
      <c r="W174" s="216" t="s">
        <v>7</v>
      </c>
      <c r="X174" s="216" t="s">
        <v>7</v>
      </c>
      <c r="AA174" s="216" t="s">
        <v>127</v>
      </c>
      <c r="AB174" s="216" t="s">
        <v>362</v>
      </c>
      <c r="AC174">
        <v>101</v>
      </c>
      <c r="AD174" s="216" t="s">
        <v>233</v>
      </c>
      <c r="AE174">
        <v>1</v>
      </c>
    </row>
    <row r="175" spans="1:32" x14ac:dyDescent="0.3">
      <c r="A175" s="216" t="s">
        <v>351</v>
      </c>
      <c r="B175" s="216" t="s">
        <v>57</v>
      </c>
      <c r="C175" s="216" t="s">
        <v>117</v>
      </c>
      <c r="D175" s="216" t="s">
        <v>310</v>
      </c>
      <c r="E175" s="216" t="s">
        <v>753</v>
      </c>
      <c r="F175" s="15">
        <v>46248.437847222223</v>
      </c>
      <c r="G175" s="216" t="s">
        <v>406</v>
      </c>
      <c r="H175">
        <v>1</v>
      </c>
      <c r="I175" s="216" t="s">
        <v>971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6"/>
      <c r="O175" t="s">
        <v>201</v>
      </c>
      <c r="P175" t="s">
        <v>514</v>
      </c>
      <c r="Q175" s="216"/>
      <c r="S175" s="216" t="s">
        <v>362</v>
      </c>
      <c r="T175" s="216" t="s">
        <v>374</v>
      </c>
      <c r="U175" s="216" t="s">
        <v>239</v>
      </c>
      <c r="V175" t="s">
        <v>7</v>
      </c>
      <c r="W175" s="216" t="s">
        <v>7</v>
      </c>
      <c r="X175" s="216" t="s">
        <v>7</v>
      </c>
      <c r="AA175" s="216" t="s">
        <v>127</v>
      </c>
      <c r="AB175" s="216" t="s">
        <v>362</v>
      </c>
      <c r="AC175">
        <v>101</v>
      </c>
      <c r="AD175" s="216" t="s">
        <v>233</v>
      </c>
      <c r="AE175">
        <v>1</v>
      </c>
    </row>
    <row r="176" spans="1:32" x14ac:dyDescent="0.3">
      <c r="A176" s="216" t="s">
        <v>351</v>
      </c>
      <c r="B176" s="216" t="s">
        <v>57</v>
      </c>
      <c r="C176" s="216" t="s">
        <v>117</v>
      </c>
      <c r="D176" s="216" t="s">
        <v>310</v>
      </c>
      <c r="E176" s="216" t="s">
        <v>972</v>
      </c>
      <c r="F176" s="15">
        <v>46275.583287037036</v>
      </c>
      <c r="G176" s="216" t="s">
        <v>410</v>
      </c>
      <c r="H176">
        <v>1</v>
      </c>
      <c r="I176" s="216" t="s">
        <v>973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6"/>
      <c r="O176" t="s">
        <v>201</v>
      </c>
      <c r="P176" t="s">
        <v>514</v>
      </c>
      <c r="Q176" s="216"/>
      <c r="S176" s="216" t="s">
        <v>974</v>
      </c>
      <c r="T176" s="216" t="s">
        <v>374</v>
      </c>
      <c r="U176" s="216" t="s">
        <v>239</v>
      </c>
      <c r="V176" t="s">
        <v>7</v>
      </c>
      <c r="W176" s="216" t="s">
        <v>7</v>
      </c>
      <c r="X176" s="216" t="s">
        <v>7</v>
      </c>
      <c r="AA176" s="216" t="s">
        <v>127</v>
      </c>
      <c r="AB176" s="216" t="s">
        <v>974</v>
      </c>
      <c r="AC176">
        <v>100</v>
      </c>
      <c r="AD176" s="216" t="s">
        <v>233</v>
      </c>
      <c r="AE176">
        <v>1</v>
      </c>
      <c r="AF176">
        <v>1</v>
      </c>
    </row>
    <row r="177" spans="1:32" x14ac:dyDescent="0.3">
      <c r="A177" s="216" t="s">
        <v>351</v>
      </c>
      <c r="B177" s="216" t="s">
        <v>57</v>
      </c>
      <c r="C177" s="216" t="s">
        <v>117</v>
      </c>
      <c r="D177" s="216" t="s">
        <v>310</v>
      </c>
      <c r="E177" s="216" t="s">
        <v>767</v>
      </c>
      <c r="F177" s="15">
        <v>46241.564421296294</v>
      </c>
      <c r="G177" s="216" t="s">
        <v>425</v>
      </c>
      <c r="H177">
        <v>32</v>
      </c>
      <c r="I177" s="216" t="s">
        <v>770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6"/>
      <c r="O177" t="s">
        <v>201</v>
      </c>
      <c r="P177" t="s">
        <v>514</v>
      </c>
      <c r="Q177" s="216"/>
      <c r="S177" s="216" t="s">
        <v>974</v>
      </c>
      <c r="T177" s="216" t="s">
        <v>374</v>
      </c>
      <c r="U177" s="216" t="s">
        <v>239</v>
      </c>
      <c r="V177" t="s">
        <v>7</v>
      </c>
      <c r="W177" s="216" t="s">
        <v>7</v>
      </c>
      <c r="X177" s="216" t="s">
        <v>7</v>
      </c>
      <c r="AA177" s="216" t="s">
        <v>127</v>
      </c>
      <c r="AB177" s="216" t="s">
        <v>974</v>
      </c>
      <c r="AC177">
        <v>100</v>
      </c>
      <c r="AD177" s="216" t="s">
        <v>233</v>
      </c>
      <c r="AE177">
        <v>3.2</v>
      </c>
      <c r="AF177">
        <v>1.2899999999999998</v>
      </c>
    </row>
    <row r="178" spans="1:32" x14ac:dyDescent="0.3">
      <c r="A178" s="216" t="s">
        <v>351</v>
      </c>
      <c r="B178" s="216" t="s">
        <v>57</v>
      </c>
      <c r="C178" s="216" t="s">
        <v>117</v>
      </c>
      <c r="D178" s="216" t="s">
        <v>310</v>
      </c>
      <c r="E178" s="216" t="s">
        <v>767</v>
      </c>
      <c r="F178" s="15">
        <v>46241.564421296294</v>
      </c>
      <c r="G178" s="216" t="s">
        <v>425</v>
      </c>
      <c r="H178">
        <v>1</v>
      </c>
      <c r="I178" s="216" t="s">
        <v>770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6"/>
      <c r="O178" t="s">
        <v>511</v>
      </c>
      <c r="Q178" s="216"/>
      <c r="S178" s="216" t="s">
        <v>974</v>
      </c>
      <c r="T178" s="216" t="s">
        <v>374</v>
      </c>
      <c r="U178" s="216" t="s">
        <v>239</v>
      </c>
      <c r="V178" t="s">
        <v>7</v>
      </c>
      <c r="W178" s="216" t="s">
        <v>7</v>
      </c>
      <c r="X178" s="216" t="s">
        <v>7</v>
      </c>
      <c r="AA178" s="216" t="s">
        <v>127</v>
      </c>
      <c r="AB178" s="216" t="s">
        <v>974</v>
      </c>
      <c r="AC178">
        <v>100</v>
      </c>
      <c r="AD178" s="216" t="s">
        <v>233</v>
      </c>
      <c r="AE178">
        <v>1</v>
      </c>
    </row>
    <row r="179" spans="1:32" x14ac:dyDescent="0.3">
      <c r="A179" s="216" t="s">
        <v>351</v>
      </c>
      <c r="B179" s="216" t="s">
        <v>57</v>
      </c>
      <c r="C179" s="216" t="s">
        <v>117</v>
      </c>
      <c r="D179" s="216" t="s">
        <v>310</v>
      </c>
      <c r="E179" s="216" t="s">
        <v>767</v>
      </c>
      <c r="F179" s="15">
        <v>46241.564421296294</v>
      </c>
      <c r="G179" s="216" t="s">
        <v>425</v>
      </c>
      <c r="H179">
        <v>25</v>
      </c>
      <c r="I179" s="216" t="s">
        <v>770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6"/>
      <c r="O179" t="s">
        <v>511</v>
      </c>
      <c r="Q179" s="216"/>
      <c r="S179" s="216" t="s">
        <v>974</v>
      </c>
      <c r="T179" s="216" t="s">
        <v>374</v>
      </c>
      <c r="U179" s="216" t="s">
        <v>239</v>
      </c>
      <c r="V179" t="s">
        <v>7</v>
      </c>
      <c r="W179" s="216" t="s">
        <v>7</v>
      </c>
      <c r="X179" s="216" t="s">
        <v>7</v>
      </c>
      <c r="AA179" s="216" t="s">
        <v>127</v>
      </c>
      <c r="AB179" s="216" t="s">
        <v>974</v>
      </c>
      <c r="AC179">
        <v>100</v>
      </c>
      <c r="AD179" s="216" t="s">
        <v>233</v>
      </c>
      <c r="AE179">
        <v>2.5</v>
      </c>
    </row>
    <row r="180" spans="1:32" x14ac:dyDescent="0.3">
      <c r="A180" s="216" t="s">
        <v>351</v>
      </c>
      <c r="B180" s="216" t="s">
        <v>57</v>
      </c>
      <c r="C180" s="216" t="s">
        <v>117</v>
      </c>
      <c r="D180" s="216" t="s">
        <v>310</v>
      </c>
      <c r="E180" s="216" t="s">
        <v>767</v>
      </c>
      <c r="F180" s="15">
        <v>46241.564421296294</v>
      </c>
      <c r="G180" s="216" t="s">
        <v>425</v>
      </c>
      <c r="H180">
        <v>2</v>
      </c>
      <c r="I180" s="216" t="s">
        <v>770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6"/>
      <c r="O180" t="s">
        <v>511</v>
      </c>
      <c r="Q180" s="216"/>
      <c r="S180" s="216" t="s">
        <v>974</v>
      </c>
      <c r="T180" s="216" t="s">
        <v>374</v>
      </c>
      <c r="U180" s="216" t="s">
        <v>239</v>
      </c>
      <c r="V180" t="s">
        <v>7</v>
      </c>
      <c r="W180" s="216" t="s">
        <v>7</v>
      </c>
      <c r="X180" s="216" t="s">
        <v>7</v>
      </c>
      <c r="AA180" s="216" t="s">
        <v>127</v>
      </c>
      <c r="AB180" s="216" t="s">
        <v>974</v>
      </c>
      <c r="AC180">
        <v>100</v>
      </c>
      <c r="AD180" s="216" t="s">
        <v>233</v>
      </c>
      <c r="AE180">
        <v>1</v>
      </c>
    </row>
    <row r="181" spans="1:32" x14ac:dyDescent="0.3">
      <c r="A181" s="216" t="s">
        <v>351</v>
      </c>
      <c r="B181" s="216" t="s">
        <v>57</v>
      </c>
      <c r="C181" s="216" t="s">
        <v>117</v>
      </c>
      <c r="D181" s="216" t="s">
        <v>310</v>
      </c>
      <c r="E181" s="216" t="s">
        <v>767</v>
      </c>
      <c r="F181" s="15">
        <v>46241.564421296294</v>
      </c>
      <c r="G181" s="216" t="s">
        <v>425</v>
      </c>
      <c r="H181">
        <v>2</v>
      </c>
      <c r="I181" s="216" t="s">
        <v>770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6"/>
      <c r="O181" t="s">
        <v>511</v>
      </c>
      <c r="Q181" s="216"/>
      <c r="S181" s="216" t="s">
        <v>974</v>
      </c>
      <c r="T181" s="216" t="s">
        <v>374</v>
      </c>
      <c r="U181" s="216" t="s">
        <v>239</v>
      </c>
      <c r="V181" t="s">
        <v>7</v>
      </c>
      <c r="W181" s="216" t="s">
        <v>7</v>
      </c>
      <c r="X181" s="216" t="s">
        <v>7</v>
      </c>
      <c r="AA181" s="216" t="s">
        <v>127</v>
      </c>
      <c r="AB181" s="216" t="s">
        <v>974</v>
      </c>
      <c r="AC181">
        <v>100</v>
      </c>
      <c r="AD181" s="216" t="s">
        <v>233</v>
      </c>
      <c r="AE181">
        <v>1</v>
      </c>
    </row>
    <row r="182" spans="1:32" x14ac:dyDescent="0.3">
      <c r="A182" s="216" t="s">
        <v>351</v>
      </c>
      <c r="B182" s="216" t="s">
        <v>57</v>
      </c>
      <c r="C182" s="216" t="s">
        <v>117</v>
      </c>
      <c r="D182" s="216" t="s">
        <v>310</v>
      </c>
      <c r="E182" s="216" t="s">
        <v>767</v>
      </c>
      <c r="F182" s="15">
        <v>46241.564421296294</v>
      </c>
      <c r="G182" s="216" t="s">
        <v>425</v>
      </c>
      <c r="H182">
        <v>12</v>
      </c>
      <c r="I182" s="216" t="s">
        <v>770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6"/>
      <c r="O182" t="s">
        <v>511</v>
      </c>
      <c r="Q182" s="216"/>
      <c r="S182" s="216" t="s">
        <v>974</v>
      </c>
      <c r="T182" s="216" t="s">
        <v>374</v>
      </c>
      <c r="U182" s="216" t="s">
        <v>239</v>
      </c>
      <c r="V182" t="s">
        <v>7</v>
      </c>
      <c r="W182" s="216" t="s">
        <v>7</v>
      </c>
      <c r="X182" s="216" t="s">
        <v>7</v>
      </c>
      <c r="AA182" s="216" t="s">
        <v>127</v>
      </c>
      <c r="AB182" s="216" t="s">
        <v>974</v>
      </c>
      <c r="AC182">
        <v>100</v>
      </c>
      <c r="AD182" s="216" t="s">
        <v>233</v>
      </c>
      <c r="AE182">
        <v>1.2</v>
      </c>
    </row>
    <row r="183" spans="1:32" x14ac:dyDescent="0.3">
      <c r="A183" s="216" t="s">
        <v>351</v>
      </c>
      <c r="B183" s="216" t="s">
        <v>57</v>
      </c>
      <c r="C183" s="216" t="s">
        <v>117</v>
      </c>
      <c r="D183" s="216" t="s">
        <v>310</v>
      </c>
      <c r="E183" s="216" t="s">
        <v>767</v>
      </c>
      <c r="F183" s="15">
        <v>46241.564421296294</v>
      </c>
      <c r="G183" s="216" t="s">
        <v>425</v>
      </c>
      <c r="H183">
        <v>3</v>
      </c>
      <c r="I183" s="216" t="s">
        <v>769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6"/>
      <c r="O183" t="s">
        <v>201</v>
      </c>
      <c r="P183" t="s">
        <v>514</v>
      </c>
      <c r="Q183" s="216"/>
      <c r="S183" s="216" t="s">
        <v>974</v>
      </c>
      <c r="T183" s="216" t="s">
        <v>374</v>
      </c>
      <c r="U183" s="216" t="s">
        <v>239</v>
      </c>
      <c r="V183" t="s">
        <v>7</v>
      </c>
      <c r="W183" s="216" t="s">
        <v>7</v>
      </c>
      <c r="X183" s="216" t="s">
        <v>7</v>
      </c>
      <c r="AA183" s="216" t="s">
        <v>127</v>
      </c>
      <c r="AB183" s="216" t="s">
        <v>974</v>
      </c>
      <c r="AC183">
        <v>100</v>
      </c>
      <c r="AD183" s="216" t="s">
        <v>233</v>
      </c>
      <c r="AE183">
        <v>1</v>
      </c>
    </row>
    <row r="184" spans="1:32" x14ac:dyDescent="0.3">
      <c r="A184" s="216" t="s">
        <v>351</v>
      </c>
      <c r="B184" s="216" t="s">
        <v>57</v>
      </c>
      <c r="C184" s="216" t="s">
        <v>117</v>
      </c>
      <c r="D184" s="216" t="s">
        <v>310</v>
      </c>
      <c r="E184" s="216" t="s">
        <v>767</v>
      </c>
      <c r="F184" s="15">
        <v>46241.564421296294</v>
      </c>
      <c r="G184" s="216" t="s">
        <v>425</v>
      </c>
      <c r="H184">
        <v>9</v>
      </c>
      <c r="I184" s="216" t="s">
        <v>769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6"/>
      <c r="O184" t="s">
        <v>511</v>
      </c>
      <c r="Q184" s="216"/>
      <c r="S184" s="216" t="s">
        <v>974</v>
      </c>
      <c r="T184" s="216" t="s">
        <v>374</v>
      </c>
      <c r="U184" s="216" t="s">
        <v>239</v>
      </c>
      <c r="V184" t="s">
        <v>7</v>
      </c>
      <c r="W184" s="216" t="s">
        <v>7</v>
      </c>
      <c r="X184" s="216" t="s">
        <v>7</v>
      </c>
      <c r="AA184" s="216" t="s">
        <v>127</v>
      </c>
      <c r="AB184" s="216" t="s">
        <v>974</v>
      </c>
      <c r="AC184">
        <v>100</v>
      </c>
      <c r="AD184" s="216" t="s">
        <v>233</v>
      </c>
      <c r="AE184">
        <v>1</v>
      </c>
    </row>
    <row r="185" spans="1:32" x14ac:dyDescent="0.3">
      <c r="A185" s="216" t="s">
        <v>351</v>
      </c>
      <c r="B185" s="216" t="s">
        <v>57</v>
      </c>
      <c r="C185" s="216" t="s">
        <v>117</v>
      </c>
      <c r="D185" s="216" t="s">
        <v>310</v>
      </c>
      <c r="E185" s="216" t="s">
        <v>767</v>
      </c>
      <c r="F185" s="15">
        <v>46241.564421296294</v>
      </c>
      <c r="G185" s="216" t="s">
        <v>425</v>
      </c>
      <c r="H185">
        <v>5</v>
      </c>
      <c r="I185" s="216" t="s">
        <v>769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6"/>
      <c r="O185" t="s">
        <v>511</v>
      </c>
      <c r="Q185" s="216"/>
      <c r="S185" s="216" t="s">
        <v>974</v>
      </c>
      <c r="T185" s="216" t="s">
        <v>374</v>
      </c>
      <c r="U185" s="216" t="s">
        <v>239</v>
      </c>
      <c r="V185" t="s">
        <v>7</v>
      </c>
      <c r="W185" s="216" t="s">
        <v>7</v>
      </c>
      <c r="X185" s="216" t="s">
        <v>7</v>
      </c>
      <c r="AA185" s="216" t="s">
        <v>127</v>
      </c>
      <c r="AB185" s="216" t="s">
        <v>974</v>
      </c>
      <c r="AC185">
        <v>100</v>
      </c>
      <c r="AD185" s="216" t="s">
        <v>233</v>
      </c>
      <c r="AE185">
        <v>1</v>
      </c>
    </row>
    <row r="186" spans="1:32" x14ac:dyDescent="0.3">
      <c r="A186" s="216" t="s">
        <v>351</v>
      </c>
      <c r="B186" s="216" t="s">
        <v>57</v>
      </c>
      <c r="C186" s="216" t="s">
        <v>117</v>
      </c>
      <c r="D186" s="216" t="s">
        <v>310</v>
      </c>
      <c r="E186" s="216" t="s">
        <v>767</v>
      </c>
      <c r="F186" s="15">
        <v>46241.564421296294</v>
      </c>
      <c r="G186" s="216" t="s">
        <v>425</v>
      </c>
      <c r="H186">
        <v>7</v>
      </c>
      <c r="I186" s="216" t="s">
        <v>768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6"/>
      <c r="O186" t="s">
        <v>201</v>
      </c>
      <c r="P186" t="s">
        <v>514</v>
      </c>
      <c r="Q186" s="216"/>
      <c r="S186" s="216" t="s">
        <v>974</v>
      </c>
      <c r="T186" s="216" t="s">
        <v>374</v>
      </c>
      <c r="U186" s="216" t="s">
        <v>239</v>
      </c>
      <c r="V186" t="s">
        <v>7</v>
      </c>
      <c r="W186" s="216" t="s">
        <v>7</v>
      </c>
      <c r="X186" s="216" t="s">
        <v>7</v>
      </c>
      <c r="AA186" s="216" t="s">
        <v>127</v>
      </c>
      <c r="AB186" s="216" t="s">
        <v>974</v>
      </c>
      <c r="AC186">
        <v>100</v>
      </c>
      <c r="AD186" s="216" t="s">
        <v>233</v>
      </c>
      <c r="AE186">
        <v>1</v>
      </c>
      <c r="AF186">
        <v>1</v>
      </c>
    </row>
    <row r="187" spans="1:32" x14ac:dyDescent="0.3">
      <c r="A187" s="216" t="s">
        <v>351</v>
      </c>
      <c r="B187" s="216" t="s">
        <v>57</v>
      </c>
      <c r="C187" s="216" t="s">
        <v>117</v>
      </c>
      <c r="D187" s="216" t="s">
        <v>310</v>
      </c>
      <c r="E187" s="216" t="s">
        <v>767</v>
      </c>
      <c r="F187" s="15">
        <v>46241.564421296294</v>
      </c>
      <c r="G187" s="216" t="s">
        <v>425</v>
      </c>
      <c r="H187">
        <v>3</v>
      </c>
      <c r="I187" s="216" t="s">
        <v>768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6"/>
      <c r="O187" t="s">
        <v>511</v>
      </c>
      <c r="Q187" s="216"/>
      <c r="S187" s="216" t="s">
        <v>974</v>
      </c>
      <c r="T187" s="216" t="s">
        <v>374</v>
      </c>
      <c r="U187" s="216" t="s">
        <v>239</v>
      </c>
      <c r="V187" t="s">
        <v>7</v>
      </c>
      <c r="W187" s="216" t="s">
        <v>7</v>
      </c>
      <c r="X187" s="216" t="s">
        <v>7</v>
      </c>
      <c r="AA187" s="216" t="s">
        <v>127</v>
      </c>
      <c r="AB187" s="216" t="s">
        <v>974</v>
      </c>
      <c r="AC187">
        <v>100</v>
      </c>
      <c r="AD187" s="216" t="s">
        <v>233</v>
      </c>
      <c r="AE187">
        <v>1</v>
      </c>
    </row>
    <row r="188" spans="1:32" x14ac:dyDescent="0.3">
      <c r="A188" s="216" t="s">
        <v>351</v>
      </c>
      <c r="B188" s="216" t="s">
        <v>57</v>
      </c>
      <c r="C188" s="216" t="s">
        <v>117</v>
      </c>
      <c r="D188" s="216" t="s">
        <v>310</v>
      </c>
      <c r="E188" s="216" t="s">
        <v>767</v>
      </c>
      <c r="F188" s="15">
        <v>46241.564421296294</v>
      </c>
      <c r="G188" s="216" t="s">
        <v>425</v>
      </c>
      <c r="H188">
        <v>6</v>
      </c>
      <c r="I188" s="216" t="s">
        <v>768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6"/>
      <c r="O188" t="s">
        <v>511</v>
      </c>
      <c r="Q188" s="216"/>
      <c r="S188" s="216" t="s">
        <v>974</v>
      </c>
      <c r="T188" s="216" t="s">
        <v>374</v>
      </c>
      <c r="U188" s="216" t="s">
        <v>239</v>
      </c>
      <c r="V188" t="s">
        <v>7</v>
      </c>
      <c r="W188" s="216" t="s">
        <v>7</v>
      </c>
      <c r="X188" s="216" t="s">
        <v>7</v>
      </c>
      <c r="AA188" s="216" t="s">
        <v>127</v>
      </c>
      <c r="AB188" s="216" t="s">
        <v>974</v>
      </c>
      <c r="AC188">
        <v>100</v>
      </c>
      <c r="AD188" s="216" t="s">
        <v>233</v>
      </c>
      <c r="AE188">
        <v>1</v>
      </c>
    </row>
    <row r="189" spans="1:32" x14ac:dyDescent="0.3">
      <c r="A189" s="216" t="s">
        <v>351</v>
      </c>
      <c r="B189" s="216" t="s">
        <v>57</v>
      </c>
      <c r="C189" s="216" t="s">
        <v>117</v>
      </c>
      <c r="D189" s="216" t="s">
        <v>310</v>
      </c>
      <c r="E189" s="216" t="s">
        <v>767</v>
      </c>
      <c r="F189" s="15">
        <v>46241.564421296294</v>
      </c>
      <c r="G189" s="216" t="s">
        <v>425</v>
      </c>
      <c r="H189">
        <v>26</v>
      </c>
      <c r="I189" s="216" t="s">
        <v>768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6"/>
      <c r="O189" t="s">
        <v>511</v>
      </c>
      <c r="Q189" s="216"/>
      <c r="S189" s="216" t="s">
        <v>974</v>
      </c>
      <c r="T189" s="216" t="s">
        <v>374</v>
      </c>
      <c r="U189" s="216" t="s">
        <v>239</v>
      </c>
      <c r="V189" t="s">
        <v>7</v>
      </c>
      <c r="W189" s="216" t="s">
        <v>7</v>
      </c>
      <c r="X189" s="216" t="s">
        <v>7</v>
      </c>
      <c r="AA189" s="216" t="s">
        <v>127</v>
      </c>
      <c r="AB189" s="216" t="s">
        <v>974</v>
      </c>
      <c r="AC189">
        <v>100</v>
      </c>
      <c r="AD189" s="216" t="s">
        <v>233</v>
      </c>
      <c r="AE189">
        <v>2.6</v>
      </c>
    </row>
    <row r="190" spans="1:32" x14ac:dyDescent="0.3">
      <c r="A190" s="216" t="s">
        <v>351</v>
      </c>
      <c r="B190" s="216" t="s">
        <v>57</v>
      </c>
      <c r="C190" s="216" t="s">
        <v>117</v>
      </c>
      <c r="D190" s="216" t="s">
        <v>310</v>
      </c>
      <c r="E190" s="216" t="s">
        <v>977</v>
      </c>
      <c r="F190" s="15">
        <v>46260.534421296295</v>
      </c>
      <c r="G190" s="216" t="s">
        <v>407</v>
      </c>
      <c r="H190">
        <v>1</v>
      </c>
      <c r="I190" s="216" t="s">
        <v>978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6"/>
      <c r="O190" t="s">
        <v>201</v>
      </c>
      <c r="P190" t="s">
        <v>514</v>
      </c>
      <c r="Q190" s="216"/>
      <c r="S190" s="216" t="s">
        <v>360</v>
      </c>
      <c r="T190" s="216" t="s">
        <v>374</v>
      </c>
      <c r="U190" s="216" t="s">
        <v>239</v>
      </c>
      <c r="V190" t="s">
        <v>7</v>
      </c>
      <c r="W190" s="216" t="s">
        <v>7</v>
      </c>
      <c r="X190" s="216" t="s">
        <v>7</v>
      </c>
      <c r="AA190" s="216" t="s">
        <v>127</v>
      </c>
      <c r="AB190" s="216" t="s">
        <v>360</v>
      </c>
      <c r="AC190">
        <v>2200</v>
      </c>
      <c r="AD190" s="216" t="s">
        <v>233</v>
      </c>
      <c r="AE190">
        <v>1</v>
      </c>
      <c r="AF190">
        <v>1</v>
      </c>
    </row>
    <row r="191" spans="1:32" x14ac:dyDescent="0.3">
      <c r="A191" s="216" t="s">
        <v>351</v>
      </c>
      <c r="B191" s="216" t="s">
        <v>57</v>
      </c>
      <c r="C191" s="216" t="s">
        <v>117</v>
      </c>
      <c r="D191" s="216" t="s">
        <v>310</v>
      </c>
      <c r="E191" s="216" t="s">
        <v>975</v>
      </c>
      <c r="F191" s="15">
        <v>46261.637928240743</v>
      </c>
      <c r="G191" s="216" t="s">
        <v>404</v>
      </c>
      <c r="H191">
        <v>1</v>
      </c>
      <c r="I191" s="216" t="s">
        <v>976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6"/>
      <c r="O191" t="s">
        <v>201</v>
      </c>
      <c r="P191" t="s">
        <v>514</v>
      </c>
      <c r="Q191" s="216"/>
      <c r="S191" s="216" t="s">
        <v>359</v>
      </c>
      <c r="T191" s="216" t="s">
        <v>374</v>
      </c>
      <c r="U191" s="216" t="s">
        <v>239</v>
      </c>
      <c r="V191" t="s">
        <v>7</v>
      </c>
      <c r="W191" s="216" t="s">
        <v>7</v>
      </c>
      <c r="X191" s="216" t="s">
        <v>7</v>
      </c>
      <c r="AA191" s="216" t="s">
        <v>127</v>
      </c>
      <c r="AB191" s="216" t="s">
        <v>359</v>
      </c>
      <c r="AC191">
        <v>50</v>
      </c>
      <c r="AD191" s="216" t="s">
        <v>233</v>
      </c>
      <c r="AE191">
        <v>1</v>
      </c>
      <c r="AF191">
        <v>1</v>
      </c>
    </row>
    <row r="192" spans="1:32" x14ac:dyDescent="0.3">
      <c r="A192" s="216" t="s">
        <v>351</v>
      </c>
      <c r="B192" s="216" t="s">
        <v>57</v>
      </c>
      <c r="C192" s="216" t="s">
        <v>117</v>
      </c>
      <c r="D192" s="216" t="s">
        <v>310</v>
      </c>
      <c r="E192" s="216" t="s">
        <v>981</v>
      </c>
      <c r="F192" s="15">
        <v>46260.519432870373</v>
      </c>
      <c r="G192" s="216" t="s">
        <v>425</v>
      </c>
      <c r="H192">
        <v>1</v>
      </c>
      <c r="I192" s="216" t="s">
        <v>982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6"/>
      <c r="O192" t="s">
        <v>201</v>
      </c>
      <c r="P192" t="s">
        <v>514</v>
      </c>
      <c r="Q192" s="216"/>
      <c r="S192" s="216" t="s">
        <v>360</v>
      </c>
      <c r="T192" s="216" t="s">
        <v>374</v>
      </c>
      <c r="U192" s="216" t="s">
        <v>239</v>
      </c>
      <c r="V192" t="s">
        <v>7</v>
      </c>
      <c r="W192" s="216" t="s">
        <v>7</v>
      </c>
      <c r="X192" s="216" t="s">
        <v>7</v>
      </c>
      <c r="AA192" s="216" t="s">
        <v>127</v>
      </c>
      <c r="AB192" s="216" t="s">
        <v>360</v>
      </c>
      <c r="AC192">
        <v>2200</v>
      </c>
      <c r="AD192" s="216" t="s">
        <v>233</v>
      </c>
      <c r="AE192">
        <v>1</v>
      </c>
      <c r="AF192">
        <v>1</v>
      </c>
    </row>
    <row r="193" spans="1:32" x14ac:dyDescent="0.3">
      <c r="A193" s="216" t="s">
        <v>351</v>
      </c>
      <c r="B193" s="216" t="s">
        <v>57</v>
      </c>
      <c r="C193" s="216" t="s">
        <v>117</v>
      </c>
      <c r="D193" s="216" t="s">
        <v>310</v>
      </c>
      <c r="E193" s="216" t="s">
        <v>981</v>
      </c>
      <c r="F193" s="15">
        <v>46260.519432870373</v>
      </c>
      <c r="G193" s="216" t="s">
        <v>425</v>
      </c>
      <c r="H193">
        <v>5</v>
      </c>
      <c r="I193" s="216" t="s">
        <v>983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6"/>
      <c r="O193" t="s">
        <v>201</v>
      </c>
      <c r="P193" t="s">
        <v>514</v>
      </c>
      <c r="Q193" s="216"/>
      <c r="S193" s="216" t="s">
        <v>360</v>
      </c>
      <c r="T193" s="216" t="s">
        <v>374</v>
      </c>
      <c r="U193" s="216" t="s">
        <v>239</v>
      </c>
      <c r="V193" t="s">
        <v>7</v>
      </c>
      <c r="W193" s="216" t="s">
        <v>7</v>
      </c>
      <c r="X193" s="216" t="s">
        <v>7</v>
      </c>
      <c r="AA193" s="216" t="s">
        <v>127</v>
      </c>
      <c r="AB193" s="216" t="s">
        <v>360</v>
      </c>
      <c r="AC193">
        <v>2200</v>
      </c>
      <c r="AD193" s="216" t="s">
        <v>233</v>
      </c>
      <c r="AE193">
        <v>1</v>
      </c>
    </row>
    <row r="194" spans="1:32" x14ac:dyDescent="0.3">
      <c r="A194" s="216" t="s">
        <v>351</v>
      </c>
      <c r="B194" s="216" t="s">
        <v>57</v>
      </c>
      <c r="C194" s="216" t="s">
        <v>117</v>
      </c>
      <c r="D194" s="216" t="s">
        <v>310</v>
      </c>
      <c r="E194" s="216" t="s">
        <v>981</v>
      </c>
      <c r="F194" s="15">
        <v>46260.519432870373</v>
      </c>
      <c r="G194" s="216" t="s">
        <v>425</v>
      </c>
      <c r="H194">
        <v>3</v>
      </c>
      <c r="I194" s="216" t="s">
        <v>983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6"/>
      <c r="O194" t="s">
        <v>511</v>
      </c>
      <c r="Q194" s="216"/>
      <c r="S194" s="216" t="s">
        <v>360</v>
      </c>
      <c r="T194" s="216" t="s">
        <v>374</v>
      </c>
      <c r="U194" s="216" t="s">
        <v>239</v>
      </c>
      <c r="V194" t="s">
        <v>7</v>
      </c>
      <c r="W194" s="216" t="s">
        <v>7</v>
      </c>
      <c r="X194" s="216" t="s">
        <v>7</v>
      </c>
      <c r="AA194" s="216" t="s">
        <v>127</v>
      </c>
      <c r="AB194" s="216" t="s">
        <v>360</v>
      </c>
      <c r="AC194">
        <v>2200</v>
      </c>
      <c r="AD194" s="216" t="s">
        <v>233</v>
      </c>
      <c r="AE194">
        <v>1</v>
      </c>
    </row>
    <row r="195" spans="1:32" x14ac:dyDescent="0.3">
      <c r="A195" s="216" t="s">
        <v>351</v>
      </c>
      <c r="B195" s="216" t="s">
        <v>57</v>
      </c>
      <c r="C195" s="216" t="s">
        <v>117</v>
      </c>
      <c r="D195" s="216" t="s">
        <v>310</v>
      </c>
      <c r="E195" s="216" t="s">
        <v>981</v>
      </c>
      <c r="F195" s="15">
        <v>46260.519432870373</v>
      </c>
      <c r="G195" s="216" t="s">
        <v>425</v>
      </c>
      <c r="H195">
        <v>4</v>
      </c>
      <c r="I195" s="216" t="s">
        <v>983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6"/>
      <c r="O195" t="s">
        <v>511</v>
      </c>
      <c r="Q195" s="216"/>
      <c r="S195" s="216" t="s">
        <v>360</v>
      </c>
      <c r="T195" s="216" t="s">
        <v>374</v>
      </c>
      <c r="U195" s="216" t="s">
        <v>239</v>
      </c>
      <c r="V195" t="s">
        <v>7</v>
      </c>
      <c r="W195" s="216" t="s">
        <v>7</v>
      </c>
      <c r="X195" s="216" t="s">
        <v>7</v>
      </c>
      <c r="AA195" s="216" t="s">
        <v>127</v>
      </c>
      <c r="AB195" s="216" t="s">
        <v>360</v>
      </c>
      <c r="AC195">
        <v>2200</v>
      </c>
      <c r="AD195" s="216" t="s">
        <v>233</v>
      </c>
      <c r="AE195">
        <v>1</v>
      </c>
    </row>
    <row r="196" spans="1:32" x14ac:dyDescent="0.3">
      <c r="A196" s="216" t="s">
        <v>351</v>
      </c>
      <c r="B196" s="216" t="s">
        <v>57</v>
      </c>
      <c r="C196" s="216" t="s">
        <v>117</v>
      </c>
      <c r="D196" s="216" t="s">
        <v>310</v>
      </c>
      <c r="E196" s="216" t="s">
        <v>981</v>
      </c>
      <c r="F196" s="15">
        <v>46260.519432870373</v>
      </c>
      <c r="G196" s="216" t="s">
        <v>425</v>
      </c>
      <c r="H196">
        <v>1</v>
      </c>
      <c r="I196" s="216" t="s">
        <v>983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6"/>
      <c r="O196" t="s">
        <v>511</v>
      </c>
      <c r="Q196" s="216"/>
      <c r="S196" s="216" t="s">
        <v>360</v>
      </c>
      <c r="T196" s="216" t="s">
        <v>374</v>
      </c>
      <c r="U196" s="216" t="s">
        <v>239</v>
      </c>
      <c r="V196" t="s">
        <v>7</v>
      </c>
      <c r="W196" s="216" t="s">
        <v>7</v>
      </c>
      <c r="X196" s="216" t="s">
        <v>7</v>
      </c>
      <c r="AA196" s="216" t="s">
        <v>127</v>
      </c>
      <c r="AB196" s="216" t="s">
        <v>360</v>
      </c>
      <c r="AC196">
        <v>2200</v>
      </c>
      <c r="AD196" s="216" t="s">
        <v>233</v>
      </c>
      <c r="AE196">
        <v>1</v>
      </c>
    </row>
    <row r="197" spans="1:32" x14ac:dyDescent="0.3">
      <c r="A197" s="216" t="s">
        <v>351</v>
      </c>
      <c r="B197" s="216" t="s">
        <v>57</v>
      </c>
      <c r="C197" s="216" t="s">
        <v>117</v>
      </c>
      <c r="D197" s="216" t="s">
        <v>310</v>
      </c>
      <c r="E197" s="216" t="s">
        <v>981</v>
      </c>
      <c r="F197" s="15">
        <v>46260.519432870373</v>
      </c>
      <c r="G197" s="216" t="s">
        <v>425</v>
      </c>
      <c r="H197">
        <v>32</v>
      </c>
      <c r="I197" s="216" t="s">
        <v>983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6"/>
      <c r="O197" t="s">
        <v>511</v>
      </c>
      <c r="Q197" s="216"/>
      <c r="S197" s="216" t="s">
        <v>360</v>
      </c>
      <c r="T197" s="216" t="s">
        <v>374</v>
      </c>
      <c r="U197" s="216" t="s">
        <v>239</v>
      </c>
      <c r="V197" t="s">
        <v>7</v>
      </c>
      <c r="W197" s="216" t="s">
        <v>7</v>
      </c>
      <c r="X197" s="216" t="s">
        <v>7</v>
      </c>
      <c r="AA197" s="216" t="s">
        <v>127</v>
      </c>
      <c r="AB197" s="216" t="s">
        <v>360</v>
      </c>
      <c r="AC197">
        <v>2200</v>
      </c>
      <c r="AD197" s="216" t="s">
        <v>233</v>
      </c>
      <c r="AE197">
        <v>3.2</v>
      </c>
    </row>
    <row r="198" spans="1:32" x14ac:dyDescent="0.3">
      <c r="A198" s="216" t="s">
        <v>351</v>
      </c>
      <c r="B198" s="216" t="s">
        <v>57</v>
      </c>
      <c r="C198" s="216" t="s">
        <v>117</v>
      </c>
      <c r="D198" s="216" t="s">
        <v>310</v>
      </c>
      <c r="E198" s="216" t="s">
        <v>981</v>
      </c>
      <c r="F198" s="15">
        <v>46260.519432870373</v>
      </c>
      <c r="G198" s="216" t="s">
        <v>425</v>
      </c>
      <c r="H198">
        <v>50</v>
      </c>
      <c r="I198" s="216" t="s">
        <v>984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6"/>
      <c r="O198" t="s">
        <v>201</v>
      </c>
      <c r="P198" t="s">
        <v>514</v>
      </c>
      <c r="Q198" s="216"/>
      <c r="S198" s="216" t="s">
        <v>360</v>
      </c>
      <c r="T198" s="216" t="s">
        <v>374</v>
      </c>
      <c r="U198" s="216" t="s">
        <v>239</v>
      </c>
      <c r="V198" t="s">
        <v>7</v>
      </c>
      <c r="W198" s="216" t="s">
        <v>7</v>
      </c>
      <c r="X198" s="216" t="s">
        <v>7</v>
      </c>
      <c r="AA198" s="216" t="s">
        <v>127</v>
      </c>
      <c r="AB198" s="216" t="s">
        <v>360</v>
      </c>
      <c r="AC198">
        <v>2200</v>
      </c>
      <c r="AD198" s="216" t="s">
        <v>233</v>
      </c>
      <c r="AE198">
        <v>5</v>
      </c>
      <c r="AF198">
        <v>1</v>
      </c>
    </row>
    <row r="199" spans="1:32" x14ac:dyDescent="0.3">
      <c r="A199" s="216" t="s">
        <v>351</v>
      </c>
      <c r="B199" s="216" t="s">
        <v>57</v>
      </c>
      <c r="C199" s="216" t="s">
        <v>117</v>
      </c>
      <c r="D199" s="216" t="s">
        <v>310</v>
      </c>
      <c r="E199" s="216" t="s">
        <v>987</v>
      </c>
      <c r="F199" s="15">
        <v>46261.639444444445</v>
      </c>
      <c r="G199" s="216" t="s">
        <v>404</v>
      </c>
      <c r="H199">
        <v>1</v>
      </c>
      <c r="I199" s="216" t="s">
        <v>988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6"/>
      <c r="O199" t="s">
        <v>201</v>
      </c>
      <c r="P199" t="s">
        <v>514</v>
      </c>
      <c r="Q199" s="216"/>
      <c r="S199" s="216" t="s">
        <v>359</v>
      </c>
      <c r="T199" s="216" t="s">
        <v>374</v>
      </c>
      <c r="U199" s="216" t="s">
        <v>239</v>
      </c>
      <c r="V199" t="s">
        <v>7</v>
      </c>
      <c r="W199" s="216" t="s">
        <v>7</v>
      </c>
      <c r="X199" s="216" t="s">
        <v>7</v>
      </c>
      <c r="AA199" s="216" t="s">
        <v>127</v>
      </c>
      <c r="AB199" s="216" t="s">
        <v>359</v>
      </c>
      <c r="AC199">
        <v>50</v>
      </c>
      <c r="AD199" s="216" t="s">
        <v>233</v>
      </c>
      <c r="AE199">
        <v>1</v>
      </c>
      <c r="AF199">
        <v>1</v>
      </c>
    </row>
    <row r="200" spans="1:32" x14ac:dyDescent="0.3">
      <c r="A200" s="216" t="s">
        <v>351</v>
      </c>
      <c r="B200" s="216" t="s">
        <v>57</v>
      </c>
      <c r="C200" s="216" t="s">
        <v>117</v>
      </c>
      <c r="D200" s="216" t="s">
        <v>310</v>
      </c>
      <c r="E200" s="216" t="s">
        <v>985</v>
      </c>
      <c r="F200" s="15">
        <v>46265.363692129627</v>
      </c>
      <c r="G200" s="216" t="s">
        <v>404</v>
      </c>
      <c r="H200">
        <v>1</v>
      </c>
      <c r="I200" s="216" t="s">
        <v>986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6"/>
      <c r="O200" t="s">
        <v>201</v>
      </c>
      <c r="P200" t="s">
        <v>514</v>
      </c>
      <c r="Q200" s="216"/>
      <c r="S200" s="216" t="s">
        <v>359</v>
      </c>
      <c r="T200" s="216" t="s">
        <v>374</v>
      </c>
      <c r="U200" s="216" t="s">
        <v>239</v>
      </c>
      <c r="V200" t="s">
        <v>7</v>
      </c>
      <c r="W200" s="216" t="s">
        <v>7</v>
      </c>
      <c r="X200" s="216" t="s">
        <v>7</v>
      </c>
      <c r="AA200" s="216" t="s">
        <v>127</v>
      </c>
      <c r="AB200" s="216" t="s">
        <v>359</v>
      </c>
      <c r="AC200">
        <v>50</v>
      </c>
      <c r="AD200" s="216" t="s">
        <v>233</v>
      </c>
      <c r="AE200">
        <v>1</v>
      </c>
      <c r="AF200">
        <v>1</v>
      </c>
    </row>
    <row r="201" spans="1:32" x14ac:dyDescent="0.3">
      <c r="A201" s="216" t="s">
        <v>351</v>
      </c>
      <c r="B201" s="216" t="s">
        <v>57</v>
      </c>
      <c r="C201" s="216" t="s">
        <v>117</v>
      </c>
      <c r="D201" s="216" t="s">
        <v>310</v>
      </c>
      <c r="E201" s="216" t="s">
        <v>1180</v>
      </c>
      <c r="F201" s="15">
        <v>46262.495011574072</v>
      </c>
      <c r="G201" s="216" t="s">
        <v>404</v>
      </c>
      <c r="H201">
        <v>1</v>
      </c>
      <c r="I201" s="216" t="s">
        <v>1181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6"/>
      <c r="O201" t="s">
        <v>201</v>
      </c>
      <c r="P201" t="s">
        <v>514</v>
      </c>
      <c r="Q201" s="216"/>
      <c r="S201" s="216" t="s">
        <v>361</v>
      </c>
      <c r="T201" s="216" t="s">
        <v>374</v>
      </c>
      <c r="U201" s="216" t="s">
        <v>239</v>
      </c>
      <c r="V201" t="s">
        <v>7</v>
      </c>
      <c r="W201" s="216" t="s">
        <v>7</v>
      </c>
      <c r="X201" s="216" t="s">
        <v>7</v>
      </c>
      <c r="AA201" s="216" t="s">
        <v>127</v>
      </c>
      <c r="AB201" s="216" t="s">
        <v>361</v>
      </c>
      <c r="AC201">
        <v>109</v>
      </c>
      <c r="AD201" s="216" t="s">
        <v>233</v>
      </c>
      <c r="AE201">
        <v>1</v>
      </c>
      <c r="AF201">
        <v>1</v>
      </c>
    </row>
    <row r="202" spans="1:32" x14ac:dyDescent="0.3">
      <c r="A202" s="216" t="s">
        <v>351</v>
      </c>
      <c r="B202" s="216" t="s">
        <v>281</v>
      </c>
      <c r="C202" s="216" t="s">
        <v>85</v>
      </c>
      <c r="D202" s="216" t="s">
        <v>310</v>
      </c>
      <c r="E202" s="216" t="s">
        <v>969</v>
      </c>
      <c r="F202" s="15">
        <v>46262.652592592596</v>
      </c>
      <c r="G202" s="216" t="s">
        <v>406</v>
      </c>
      <c r="H202">
        <v>12</v>
      </c>
      <c r="I202" s="216" t="s">
        <v>970</v>
      </c>
      <c r="J202" s="15">
        <v>46265.611805555556</v>
      </c>
      <c r="K202" s="15">
        <v>46269.372916666667</v>
      </c>
      <c r="L202" s="15"/>
      <c r="M202">
        <v>12</v>
      </c>
      <c r="N202" s="216"/>
      <c r="Q202" s="216"/>
      <c r="S202" s="216" t="s">
        <v>362</v>
      </c>
      <c r="T202" s="216" t="s">
        <v>374</v>
      </c>
      <c r="U202" s="216" t="s">
        <v>239</v>
      </c>
      <c r="V202" t="s">
        <v>7</v>
      </c>
      <c r="W202" s="216" t="s">
        <v>7</v>
      </c>
      <c r="X202" s="216" t="s">
        <v>7</v>
      </c>
      <c r="Z202">
        <v>1</v>
      </c>
      <c r="AA202" s="216" t="s">
        <v>122</v>
      </c>
      <c r="AB202" s="216" t="s">
        <v>362</v>
      </c>
      <c r="AC202">
        <v>101</v>
      </c>
      <c r="AD202" s="216" t="s">
        <v>231</v>
      </c>
      <c r="AE202">
        <v>12</v>
      </c>
      <c r="AF202">
        <v>1.2</v>
      </c>
    </row>
    <row r="203" spans="1:32" x14ac:dyDescent="0.3">
      <c r="A203" s="216" t="s">
        <v>351</v>
      </c>
      <c r="B203" s="216" t="s">
        <v>42</v>
      </c>
      <c r="C203" s="216" t="s">
        <v>68</v>
      </c>
      <c r="D203" s="216" t="s">
        <v>310</v>
      </c>
      <c r="E203" s="216" t="s">
        <v>991</v>
      </c>
      <c r="F203" s="15">
        <v>46281.672500000001</v>
      </c>
      <c r="G203" s="216" t="s">
        <v>761</v>
      </c>
      <c r="H203">
        <v>3</v>
      </c>
      <c r="I203" s="216" t="s">
        <v>992</v>
      </c>
      <c r="J203" s="15">
        <v>46282.42083333333</v>
      </c>
      <c r="K203" s="15">
        <v>46287.345138888886</v>
      </c>
      <c r="L203" s="15"/>
      <c r="M203">
        <v>3</v>
      </c>
      <c r="N203" s="216"/>
      <c r="O203" t="s">
        <v>512</v>
      </c>
      <c r="Q203" s="216"/>
      <c r="S203" s="216" t="s">
        <v>361</v>
      </c>
      <c r="T203" s="216" t="s">
        <v>374</v>
      </c>
      <c r="U203" s="216" t="s">
        <v>239</v>
      </c>
      <c r="V203" t="s">
        <v>7</v>
      </c>
      <c r="W203" s="216" t="s">
        <v>7</v>
      </c>
      <c r="X203" s="216" t="s">
        <v>7</v>
      </c>
      <c r="AA203" s="216" t="s">
        <v>67</v>
      </c>
      <c r="AB203" s="216" t="s">
        <v>361</v>
      </c>
      <c r="AC203">
        <v>109</v>
      </c>
      <c r="AD203" s="216" t="s">
        <v>7</v>
      </c>
      <c r="AF203">
        <v>0</v>
      </c>
    </row>
    <row r="204" spans="1:32" x14ac:dyDescent="0.3">
      <c r="A204" s="216" t="s">
        <v>351</v>
      </c>
      <c r="B204" s="216" t="s">
        <v>42</v>
      </c>
      <c r="C204" s="216" t="s">
        <v>68</v>
      </c>
      <c r="D204" s="216" t="s">
        <v>310</v>
      </c>
      <c r="E204" s="216" t="s">
        <v>991</v>
      </c>
      <c r="F204" s="15">
        <v>46281.672500000001</v>
      </c>
      <c r="G204" s="216" t="s">
        <v>761</v>
      </c>
      <c r="H204">
        <v>7</v>
      </c>
      <c r="I204" s="216" t="s">
        <v>993</v>
      </c>
      <c r="J204" s="15">
        <v>46282.432638888888</v>
      </c>
      <c r="K204" s="15">
        <v>46287.34375</v>
      </c>
      <c r="L204" s="15"/>
      <c r="M204">
        <v>7</v>
      </c>
      <c r="N204" s="216"/>
      <c r="O204" t="s">
        <v>512</v>
      </c>
      <c r="Q204" s="216"/>
      <c r="S204" s="216" t="s">
        <v>361</v>
      </c>
      <c r="T204" s="216" t="s">
        <v>374</v>
      </c>
      <c r="U204" s="216" t="s">
        <v>239</v>
      </c>
      <c r="V204" t="s">
        <v>7</v>
      </c>
      <c r="W204" s="216" t="s">
        <v>7</v>
      </c>
      <c r="X204" s="216" t="s">
        <v>7</v>
      </c>
      <c r="AA204" s="216" t="s">
        <v>67</v>
      </c>
      <c r="AB204" s="216" t="s">
        <v>361</v>
      </c>
      <c r="AC204">
        <v>109</v>
      </c>
      <c r="AD204" s="216" t="s">
        <v>7</v>
      </c>
    </row>
    <row r="205" spans="1:32" x14ac:dyDescent="0.3">
      <c r="A205" s="216" t="s">
        <v>351</v>
      </c>
      <c r="B205" s="216" t="s">
        <v>42</v>
      </c>
      <c r="C205" s="216" t="s">
        <v>68</v>
      </c>
      <c r="D205" s="216" t="s">
        <v>310</v>
      </c>
      <c r="E205" s="216" t="s">
        <v>994</v>
      </c>
      <c r="F205" s="15">
        <v>46281.892638888887</v>
      </c>
      <c r="G205" s="216" t="s">
        <v>754</v>
      </c>
      <c r="H205">
        <v>25</v>
      </c>
      <c r="I205" s="216" t="s">
        <v>995</v>
      </c>
      <c r="J205" s="15">
        <v>46282.652083333334</v>
      </c>
      <c r="K205" s="15">
        <v>46287.34375</v>
      </c>
      <c r="L205" s="15"/>
      <c r="M205">
        <v>25</v>
      </c>
      <c r="N205" s="216"/>
      <c r="O205" t="s">
        <v>512</v>
      </c>
      <c r="Q205" s="216"/>
      <c r="S205" s="216" t="s">
        <v>361</v>
      </c>
      <c r="T205" s="216" t="s">
        <v>374</v>
      </c>
      <c r="U205" s="216" t="s">
        <v>239</v>
      </c>
      <c r="V205" t="s">
        <v>7</v>
      </c>
      <c r="W205" s="216" t="s">
        <v>7</v>
      </c>
      <c r="X205" s="216" t="s">
        <v>7</v>
      </c>
      <c r="AA205" s="216" t="s">
        <v>67</v>
      </c>
      <c r="AB205" s="216" t="s">
        <v>361</v>
      </c>
      <c r="AC205">
        <v>109</v>
      </c>
      <c r="AD205" s="216" t="s">
        <v>7</v>
      </c>
    </row>
    <row r="206" spans="1:32" x14ac:dyDescent="0.3">
      <c r="A206" s="216" t="s">
        <v>351</v>
      </c>
      <c r="B206" s="216" t="s">
        <v>42</v>
      </c>
      <c r="C206" s="216" t="s">
        <v>68</v>
      </c>
      <c r="D206" s="216" t="s">
        <v>310</v>
      </c>
      <c r="E206" s="216" t="s">
        <v>996</v>
      </c>
      <c r="F206" s="15">
        <v>46281.889513888891</v>
      </c>
      <c r="G206" s="216" t="s">
        <v>754</v>
      </c>
      <c r="H206">
        <v>50</v>
      </c>
      <c r="I206" s="216" t="s">
        <v>997</v>
      </c>
      <c r="J206" s="15">
        <v>46282.492361111108</v>
      </c>
      <c r="K206" s="15">
        <v>46287.344444444447</v>
      </c>
      <c r="L206" s="15"/>
      <c r="M206">
        <v>50</v>
      </c>
      <c r="N206" s="216"/>
      <c r="O206" t="s">
        <v>512</v>
      </c>
      <c r="Q206" s="216"/>
      <c r="S206" s="216" t="s">
        <v>361</v>
      </c>
      <c r="T206" s="216" t="s">
        <v>374</v>
      </c>
      <c r="U206" s="216" t="s">
        <v>239</v>
      </c>
      <c r="V206" t="s">
        <v>7</v>
      </c>
      <c r="W206" s="216" t="s">
        <v>7</v>
      </c>
      <c r="X206" s="216" t="s">
        <v>7</v>
      </c>
      <c r="AA206" s="216" t="s">
        <v>67</v>
      </c>
      <c r="AB206" s="216" t="s">
        <v>361</v>
      </c>
      <c r="AC206">
        <v>109</v>
      </c>
      <c r="AD206" s="216" t="s">
        <v>7</v>
      </c>
    </row>
    <row r="207" spans="1:32" x14ac:dyDescent="0.3">
      <c r="A207" s="216" t="s">
        <v>351</v>
      </c>
      <c r="B207" s="216" t="s">
        <v>42</v>
      </c>
      <c r="C207" s="216" t="s">
        <v>68</v>
      </c>
      <c r="D207" s="216" t="s">
        <v>310</v>
      </c>
      <c r="E207" s="216" t="s">
        <v>998</v>
      </c>
      <c r="F207" s="15">
        <v>46258.539872685185</v>
      </c>
      <c r="G207" s="216" t="s">
        <v>408</v>
      </c>
      <c r="H207">
        <v>28</v>
      </c>
      <c r="I207" s="216" t="s">
        <v>999</v>
      </c>
      <c r="J207" s="15">
        <v>46275.646527777775</v>
      </c>
      <c r="K207" s="15">
        <v>46280.310671296298</v>
      </c>
      <c r="L207" s="15"/>
      <c r="M207">
        <v>28</v>
      </c>
      <c r="N207" s="216"/>
      <c r="O207" t="s">
        <v>512</v>
      </c>
      <c r="Q207" s="216"/>
      <c r="S207" s="216" t="s">
        <v>361</v>
      </c>
      <c r="T207" s="216" t="s">
        <v>374</v>
      </c>
      <c r="U207" s="216" t="s">
        <v>239</v>
      </c>
      <c r="V207" t="s">
        <v>7</v>
      </c>
      <c r="W207" s="216" t="s">
        <v>7</v>
      </c>
      <c r="X207" s="216" t="s">
        <v>7</v>
      </c>
      <c r="AA207" s="216" t="s">
        <v>67</v>
      </c>
      <c r="AB207" s="216" t="s">
        <v>361</v>
      </c>
      <c r="AC207">
        <v>109</v>
      </c>
      <c r="AD207" s="216" t="s">
        <v>7</v>
      </c>
      <c r="AF207">
        <v>0</v>
      </c>
    </row>
    <row r="208" spans="1:32" x14ac:dyDescent="0.3">
      <c r="A208" s="216" t="s">
        <v>351</v>
      </c>
      <c r="B208" s="216" t="s">
        <v>42</v>
      </c>
      <c r="C208" s="216" t="s">
        <v>68</v>
      </c>
      <c r="D208" s="216" t="s">
        <v>310</v>
      </c>
      <c r="E208" s="216" t="s">
        <v>1000</v>
      </c>
      <c r="F208" s="15">
        <v>46261.520243055558</v>
      </c>
      <c r="G208" s="216" t="s">
        <v>754</v>
      </c>
      <c r="H208">
        <v>26</v>
      </c>
      <c r="I208" s="216" t="s">
        <v>1001</v>
      </c>
      <c r="J208" s="15">
        <v>46266.659583333334</v>
      </c>
      <c r="K208" s="15">
        <v>46273.338194444441</v>
      </c>
      <c r="L208" s="15"/>
      <c r="M208">
        <v>26</v>
      </c>
      <c r="N208" s="216"/>
      <c r="O208" t="s">
        <v>512</v>
      </c>
      <c r="Q208" s="216"/>
      <c r="S208" s="216" t="s">
        <v>361</v>
      </c>
      <c r="T208" s="216" t="s">
        <v>374</v>
      </c>
      <c r="U208" s="216" t="s">
        <v>239</v>
      </c>
      <c r="V208" t="s">
        <v>7</v>
      </c>
      <c r="W208" s="216" t="s">
        <v>7</v>
      </c>
      <c r="X208" s="216" t="s">
        <v>7</v>
      </c>
      <c r="AA208" s="216" t="s">
        <v>67</v>
      </c>
      <c r="AB208" s="216" t="s">
        <v>361</v>
      </c>
      <c r="AC208">
        <v>109</v>
      </c>
      <c r="AD208" s="216" t="s">
        <v>7</v>
      </c>
      <c r="AF208">
        <v>0</v>
      </c>
    </row>
    <row r="209" spans="1:32" x14ac:dyDescent="0.3">
      <c r="A209" s="216" t="s">
        <v>351</v>
      </c>
      <c r="B209" s="216" t="s">
        <v>42</v>
      </c>
      <c r="C209" s="216" t="s">
        <v>68</v>
      </c>
      <c r="D209" s="216" t="s">
        <v>310</v>
      </c>
      <c r="E209" s="216" t="s">
        <v>1002</v>
      </c>
      <c r="F209" s="15">
        <v>46262.793749999997</v>
      </c>
      <c r="G209" s="216" t="s">
        <v>754</v>
      </c>
      <c r="H209">
        <v>16</v>
      </c>
      <c r="I209" s="216" t="s">
        <v>1003</v>
      </c>
      <c r="J209" s="15">
        <v>46266.661712962959</v>
      </c>
      <c r="K209" s="15">
        <v>46273.404861111114</v>
      </c>
      <c r="L209" s="15"/>
      <c r="M209">
        <v>16</v>
      </c>
      <c r="N209" s="216"/>
      <c r="O209" t="s">
        <v>512</v>
      </c>
      <c r="Q209" s="216"/>
      <c r="S209" s="216" t="s">
        <v>361</v>
      </c>
      <c r="T209" s="216" t="s">
        <v>374</v>
      </c>
      <c r="U209" s="216" t="s">
        <v>239</v>
      </c>
      <c r="V209" t="s">
        <v>7</v>
      </c>
      <c r="W209" s="216" t="s">
        <v>7</v>
      </c>
      <c r="X209" s="216" t="s">
        <v>7</v>
      </c>
      <c r="AA209" s="216" t="s">
        <v>67</v>
      </c>
      <c r="AB209" s="216" t="s">
        <v>361</v>
      </c>
      <c r="AC209">
        <v>109</v>
      </c>
      <c r="AD209" s="216" t="s">
        <v>7</v>
      </c>
    </row>
    <row r="210" spans="1:32" x14ac:dyDescent="0.3">
      <c r="A210" s="216" t="s">
        <v>351</v>
      </c>
      <c r="B210" s="216" t="s">
        <v>42</v>
      </c>
      <c r="C210" s="216" t="s">
        <v>68</v>
      </c>
      <c r="D210" s="216" t="s">
        <v>310</v>
      </c>
      <c r="E210" s="216" t="s">
        <v>1006</v>
      </c>
      <c r="F210" s="15">
        <v>46279.389305555553</v>
      </c>
      <c r="G210" s="216" t="s">
        <v>407</v>
      </c>
      <c r="H210">
        <v>6</v>
      </c>
      <c r="I210" s="216" t="s">
        <v>1007</v>
      </c>
      <c r="J210" s="15">
        <v>46279.518055555556</v>
      </c>
      <c r="K210" s="15">
        <v>46280.310416666667</v>
      </c>
      <c r="L210" s="15"/>
      <c r="M210">
        <v>6</v>
      </c>
      <c r="N210" s="216"/>
      <c r="O210" t="s">
        <v>512</v>
      </c>
      <c r="Q210" s="216"/>
      <c r="S210" s="216" t="s">
        <v>359</v>
      </c>
      <c r="T210" s="216" t="s">
        <v>374</v>
      </c>
      <c r="U210" s="216" t="s">
        <v>239</v>
      </c>
      <c r="V210" t="s">
        <v>7</v>
      </c>
      <c r="W210" s="216" t="s">
        <v>7</v>
      </c>
      <c r="X210" s="216" t="s">
        <v>7</v>
      </c>
      <c r="AA210" s="216" t="s">
        <v>67</v>
      </c>
      <c r="AB210" s="216" t="s">
        <v>359</v>
      </c>
      <c r="AC210">
        <v>50</v>
      </c>
      <c r="AD210" s="216" t="s">
        <v>7</v>
      </c>
      <c r="AF210">
        <v>0</v>
      </c>
    </row>
    <row r="211" spans="1:32" x14ac:dyDescent="0.3">
      <c r="A211" s="216" t="s">
        <v>351</v>
      </c>
      <c r="B211" s="216" t="s">
        <v>279</v>
      </c>
      <c r="C211" s="216" t="s">
        <v>198</v>
      </c>
      <c r="D211" s="216" t="s">
        <v>310</v>
      </c>
      <c r="E211" s="216" t="s">
        <v>981</v>
      </c>
      <c r="F211" s="15">
        <v>46260.519432870373</v>
      </c>
      <c r="G211" s="216" t="s">
        <v>425</v>
      </c>
      <c r="H211">
        <v>10</v>
      </c>
      <c r="I211" s="216" t="s">
        <v>982</v>
      </c>
      <c r="J211" s="15">
        <v>46267.334722222222</v>
      </c>
      <c r="K211" s="15">
        <v>46275.393055555556</v>
      </c>
      <c r="L211" s="15"/>
      <c r="M211">
        <v>10</v>
      </c>
      <c r="N211" s="216"/>
      <c r="Q211" s="216"/>
      <c r="S211" s="216" t="s">
        <v>360</v>
      </c>
      <c r="T211" s="216" t="s">
        <v>374</v>
      </c>
      <c r="U211" s="216" t="s">
        <v>239</v>
      </c>
      <c r="V211" t="s">
        <v>7</v>
      </c>
      <c r="W211" s="216" t="s">
        <v>7</v>
      </c>
      <c r="X211" s="216" t="s">
        <v>7</v>
      </c>
      <c r="Z211">
        <v>13.45</v>
      </c>
      <c r="AA211" s="216" t="s">
        <v>122</v>
      </c>
      <c r="AB211" s="216" t="s">
        <v>360</v>
      </c>
      <c r="AC211">
        <v>2200</v>
      </c>
      <c r="AD211" s="216" t="s">
        <v>232</v>
      </c>
      <c r="AE211">
        <v>134.5</v>
      </c>
      <c r="AF211">
        <v>73.974999999999994</v>
      </c>
    </row>
    <row r="212" spans="1:32" x14ac:dyDescent="0.3">
      <c r="A212" s="216" t="s">
        <v>351</v>
      </c>
      <c r="B212" s="216" t="s">
        <v>279</v>
      </c>
      <c r="C212" s="216" t="s">
        <v>198</v>
      </c>
      <c r="D212" s="216" t="s">
        <v>310</v>
      </c>
      <c r="E212" s="216" t="s">
        <v>981</v>
      </c>
      <c r="F212" s="15">
        <v>46260.519432870373</v>
      </c>
      <c r="G212" s="216" t="s">
        <v>425</v>
      </c>
      <c r="H212">
        <v>1</v>
      </c>
      <c r="I212" s="216" t="s">
        <v>983</v>
      </c>
      <c r="J212" s="15">
        <v>46261.617361111108</v>
      </c>
      <c r="K212" s="15">
        <v>46275.334722222222</v>
      </c>
      <c r="L212" s="15"/>
      <c r="M212">
        <v>1</v>
      </c>
      <c r="N212" s="216"/>
      <c r="O212" t="s">
        <v>201</v>
      </c>
      <c r="P212" t="s">
        <v>513</v>
      </c>
      <c r="Q212" s="216"/>
      <c r="S212" s="216" t="s">
        <v>360</v>
      </c>
      <c r="T212" s="216" t="s">
        <v>374</v>
      </c>
      <c r="U212" s="216" t="s">
        <v>239</v>
      </c>
      <c r="V212" t="s">
        <v>7</v>
      </c>
      <c r="W212" s="216" t="s">
        <v>7</v>
      </c>
      <c r="X212" s="216" t="s">
        <v>7</v>
      </c>
      <c r="Z212">
        <v>13.45</v>
      </c>
      <c r="AA212" s="216" t="s">
        <v>122</v>
      </c>
      <c r="AB212" s="216" t="s">
        <v>360</v>
      </c>
      <c r="AC212">
        <v>2200</v>
      </c>
      <c r="AD212" s="216" t="s">
        <v>232</v>
      </c>
      <c r="AE212">
        <v>13.45</v>
      </c>
    </row>
    <row r="213" spans="1:32" x14ac:dyDescent="0.3">
      <c r="A213" s="216" t="s">
        <v>351</v>
      </c>
      <c r="B213" s="216" t="s">
        <v>279</v>
      </c>
      <c r="C213" s="216" t="s">
        <v>198</v>
      </c>
      <c r="D213" s="216" t="s">
        <v>310</v>
      </c>
      <c r="E213" s="216" t="s">
        <v>981</v>
      </c>
      <c r="F213" s="15">
        <v>46260.519432870373</v>
      </c>
      <c r="G213" s="216" t="s">
        <v>425</v>
      </c>
      <c r="H213">
        <v>5</v>
      </c>
      <c r="I213" s="216" t="s">
        <v>983</v>
      </c>
      <c r="J213" s="15">
        <v>46261.617361111108</v>
      </c>
      <c r="K213" s="15">
        <v>46275.334722222222</v>
      </c>
      <c r="L213" s="15"/>
      <c r="M213">
        <v>5</v>
      </c>
      <c r="N213" s="216"/>
      <c r="O213" t="s">
        <v>511</v>
      </c>
      <c r="Q213" s="216"/>
      <c r="S213" s="216" t="s">
        <v>360</v>
      </c>
      <c r="T213" s="216" t="s">
        <v>374</v>
      </c>
      <c r="U213" s="216" t="s">
        <v>239</v>
      </c>
      <c r="V213" t="s">
        <v>7</v>
      </c>
      <c r="W213" s="216" t="s">
        <v>7</v>
      </c>
      <c r="X213" s="216" t="s">
        <v>7</v>
      </c>
      <c r="Z213">
        <v>13.45</v>
      </c>
      <c r="AA213" s="216" t="s">
        <v>122</v>
      </c>
      <c r="AB213" s="216" t="s">
        <v>360</v>
      </c>
      <c r="AC213">
        <v>2200</v>
      </c>
      <c r="AD213" s="216" t="s">
        <v>232</v>
      </c>
      <c r="AE213">
        <v>67.25</v>
      </c>
    </row>
    <row r="214" spans="1:32" x14ac:dyDescent="0.3">
      <c r="A214" s="216" t="s">
        <v>351</v>
      </c>
      <c r="B214" s="216" t="s">
        <v>279</v>
      </c>
      <c r="C214" s="216" t="s">
        <v>198</v>
      </c>
      <c r="D214" s="216" t="s">
        <v>310</v>
      </c>
      <c r="E214" s="216" t="s">
        <v>981</v>
      </c>
      <c r="F214" s="15">
        <v>46260.519432870373</v>
      </c>
      <c r="G214" s="216" t="s">
        <v>425</v>
      </c>
      <c r="H214">
        <v>3</v>
      </c>
      <c r="I214" s="216" t="s">
        <v>983</v>
      </c>
      <c r="J214" s="15">
        <v>46261.617361111108</v>
      </c>
      <c r="K214" s="15">
        <v>46275.334722222222</v>
      </c>
      <c r="L214" s="15"/>
      <c r="M214">
        <v>3</v>
      </c>
      <c r="N214" s="216"/>
      <c r="O214" t="s">
        <v>511</v>
      </c>
      <c r="Q214" s="216"/>
      <c r="S214" s="216" t="s">
        <v>360</v>
      </c>
      <c r="T214" s="216" t="s">
        <v>374</v>
      </c>
      <c r="U214" s="216" t="s">
        <v>239</v>
      </c>
      <c r="V214" t="s">
        <v>7</v>
      </c>
      <c r="W214" s="216" t="s">
        <v>7</v>
      </c>
      <c r="X214" s="216" t="s">
        <v>7</v>
      </c>
      <c r="Z214">
        <v>13.45</v>
      </c>
      <c r="AA214" s="216" t="s">
        <v>122</v>
      </c>
      <c r="AB214" s="216" t="s">
        <v>360</v>
      </c>
      <c r="AC214">
        <v>2200</v>
      </c>
      <c r="AD214" s="216" t="s">
        <v>232</v>
      </c>
      <c r="AE214">
        <v>40.35</v>
      </c>
    </row>
    <row r="215" spans="1:32" x14ac:dyDescent="0.3">
      <c r="A215" s="216" t="s">
        <v>351</v>
      </c>
      <c r="B215" s="216" t="s">
        <v>279</v>
      </c>
      <c r="C215" s="216" t="s">
        <v>198</v>
      </c>
      <c r="D215" s="216" t="s">
        <v>310</v>
      </c>
      <c r="E215" s="216" t="s">
        <v>981</v>
      </c>
      <c r="F215" s="15">
        <v>46260.519432870373</v>
      </c>
      <c r="G215" s="216" t="s">
        <v>425</v>
      </c>
      <c r="H215">
        <v>4</v>
      </c>
      <c r="I215" s="216" t="s">
        <v>983</v>
      </c>
      <c r="J215" s="15">
        <v>46261.617361111108</v>
      </c>
      <c r="K215" s="15">
        <v>46275.334722222222</v>
      </c>
      <c r="L215" s="15"/>
      <c r="M215">
        <v>4</v>
      </c>
      <c r="N215" s="216"/>
      <c r="O215" t="s">
        <v>511</v>
      </c>
      <c r="Q215" s="216"/>
      <c r="S215" s="216" t="s">
        <v>360</v>
      </c>
      <c r="T215" s="216" t="s">
        <v>374</v>
      </c>
      <c r="U215" s="216" t="s">
        <v>239</v>
      </c>
      <c r="V215" t="s">
        <v>7</v>
      </c>
      <c r="W215" s="216" t="s">
        <v>7</v>
      </c>
      <c r="X215" s="216" t="s">
        <v>7</v>
      </c>
      <c r="Z215">
        <v>13.45</v>
      </c>
      <c r="AA215" s="216" t="s">
        <v>122</v>
      </c>
      <c r="AB215" s="216" t="s">
        <v>360</v>
      </c>
      <c r="AC215">
        <v>2200</v>
      </c>
      <c r="AD215" s="216" t="s">
        <v>232</v>
      </c>
      <c r="AE215">
        <v>53.8</v>
      </c>
    </row>
    <row r="216" spans="1:32" x14ac:dyDescent="0.3">
      <c r="A216" s="216" t="s">
        <v>351</v>
      </c>
      <c r="B216" s="216" t="s">
        <v>279</v>
      </c>
      <c r="C216" s="216" t="s">
        <v>198</v>
      </c>
      <c r="D216" s="216" t="s">
        <v>310</v>
      </c>
      <c r="E216" s="216" t="s">
        <v>981</v>
      </c>
      <c r="F216" s="15">
        <v>46260.519432870373</v>
      </c>
      <c r="G216" s="216" t="s">
        <v>425</v>
      </c>
      <c r="H216">
        <v>32</v>
      </c>
      <c r="I216" s="216" t="s">
        <v>983</v>
      </c>
      <c r="J216" s="15">
        <v>46261.617361111108</v>
      </c>
      <c r="K216" s="15">
        <v>46275.334722222222</v>
      </c>
      <c r="L216" s="15"/>
      <c r="M216">
        <v>32</v>
      </c>
      <c r="N216" s="216"/>
      <c r="O216" t="s">
        <v>511</v>
      </c>
      <c r="Q216" s="216"/>
      <c r="S216" s="216" t="s">
        <v>360</v>
      </c>
      <c r="T216" s="216" t="s">
        <v>374</v>
      </c>
      <c r="U216" s="216" t="s">
        <v>239</v>
      </c>
      <c r="V216" t="s">
        <v>7</v>
      </c>
      <c r="W216" s="216" t="s">
        <v>7</v>
      </c>
      <c r="X216" s="216" t="s">
        <v>7</v>
      </c>
      <c r="Z216">
        <v>13.45</v>
      </c>
      <c r="AA216" s="216" t="s">
        <v>122</v>
      </c>
      <c r="AB216" s="216" t="s">
        <v>360</v>
      </c>
      <c r="AC216">
        <v>2200</v>
      </c>
      <c r="AD216" s="216" t="s">
        <v>232</v>
      </c>
      <c r="AE216">
        <v>430.4</v>
      </c>
    </row>
    <row r="217" spans="1:32" x14ac:dyDescent="0.3">
      <c r="A217" s="216" t="s">
        <v>351</v>
      </c>
      <c r="B217" s="216" t="s">
        <v>279</v>
      </c>
      <c r="C217" s="216" t="s">
        <v>198</v>
      </c>
      <c r="D217" s="216" t="s">
        <v>310</v>
      </c>
      <c r="E217" s="216" t="s">
        <v>981</v>
      </c>
      <c r="F217" s="15">
        <v>46260.519432870373</v>
      </c>
      <c r="G217" s="216" t="s">
        <v>425</v>
      </c>
      <c r="H217">
        <v>50</v>
      </c>
      <c r="I217" s="216" t="s">
        <v>984</v>
      </c>
      <c r="J217" s="15">
        <v>46261.611805555556</v>
      </c>
      <c r="K217" s="15">
        <v>46268.543055555558</v>
      </c>
      <c r="L217" s="15"/>
      <c r="M217">
        <v>50</v>
      </c>
      <c r="N217" s="216"/>
      <c r="O217" t="s">
        <v>201</v>
      </c>
      <c r="P217" t="s">
        <v>513</v>
      </c>
      <c r="Q217" s="216"/>
      <c r="S217" s="216" t="s">
        <v>360</v>
      </c>
      <c r="T217" s="216" t="s">
        <v>374</v>
      </c>
      <c r="U217" s="216" t="s">
        <v>239</v>
      </c>
      <c r="V217" t="s">
        <v>7</v>
      </c>
      <c r="W217" s="216" t="s">
        <v>7</v>
      </c>
      <c r="X217" s="216" t="s">
        <v>7</v>
      </c>
      <c r="Z217">
        <v>13.45</v>
      </c>
      <c r="AA217" s="216" t="s">
        <v>122</v>
      </c>
      <c r="AB217" s="216" t="s">
        <v>360</v>
      </c>
      <c r="AC217">
        <v>2200</v>
      </c>
      <c r="AD217" s="216" t="s">
        <v>232</v>
      </c>
      <c r="AE217">
        <v>672.5</v>
      </c>
      <c r="AF217">
        <v>67.25</v>
      </c>
    </row>
    <row r="218" spans="1:32" x14ac:dyDescent="0.3">
      <c r="A218" s="216" t="s">
        <v>351</v>
      </c>
      <c r="B218" s="216" t="s">
        <v>43</v>
      </c>
      <c r="C218" s="216" t="s">
        <v>105</v>
      </c>
      <c r="D218" s="216" t="s">
        <v>310</v>
      </c>
      <c r="E218" s="216" t="s">
        <v>956</v>
      </c>
      <c r="F218" s="15">
        <v>46225.605347222219</v>
      </c>
      <c r="G218" s="216" t="s">
        <v>408</v>
      </c>
      <c r="H218">
        <v>22</v>
      </c>
      <c r="I218" s="216" t="s">
        <v>957</v>
      </c>
      <c r="J218" s="15">
        <v>46226.470138888886</v>
      </c>
      <c r="K218" s="15">
        <v>46227.657638888886</v>
      </c>
      <c r="L218" s="15"/>
      <c r="M218">
        <v>22</v>
      </c>
      <c r="N218" s="216"/>
      <c r="O218" t="s">
        <v>201</v>
      </c>
      <c r="P218" t="s">
        <v>514</v>
      </c>
      <c r="Q218" s="216"/>
      <c r="S218" s="216" t="s">
        <v>361</v>
      </c>
      <c r="T218" s="216" t="s">
        <v>374</v>
      </c>
      <c r="U218" s="216" t="s">
        <v>239</v>
      </c>
      <c r="V218" t="s">
        <v>351</v>
      </c>
      <c r="W218" s="216" t="s">
        <v>374</v>
      </c>
      <c r="X218" s="216" t="s">
        <v>239</v>
      </c>
      <c r="Y218">
        <v>0</v>
      </c>
      <c r="AA218" s="216" t="s">
        <v>67</v>
      </c>
      <c r="AB218" s="216" t="s">
        <v>361</v>
      </c>
      <c r="AC218">
        <v>109</v>
      </c>
      <c r="AD218" s="216" t="s">
        <v>217</v>
      </c>
      <c r="AE218">
        <v>2.2000000000000002</v>
      </c>
      <c r="AF218">
        <v>1</v>
      </c>
    </row>
    <row r="219" spans="1:32" x14ac:dyDescent="0.3">
      <c r="A219" s="216" t="s">
        <v>351</v>
      </c>
      <c r="B219" s="216" t="s">
        <v>43</v>
      </c>
      <c r="C219" s="216" t="s">
        <v>105</v>
      </c>
      <c r="D219" s="216" t="s">
        <v>310</v>
      </c>
      <c r="E219" s="216" t="s">
        <v>1008</v>
      </c>
      <c r="F219" s="15">
        <v>46237.609074074076</v>
      </c>
      <c r="G219" s="216" t="s">
        <v>406</v>
      </c>
      <c r="H219">
        <v>3</v>
      </c>
      <c r="I219" s="216" t="s">
        <v>1009</v>
      </c>
      <c r="J219" s="15">
        <v>46238.34375</v>
      </c>
      <c r="K219" s="15">
        <v>46239.477777777778</v>
      </c>
      <c r="L219" s="15"/>
      <c r="M219">
        <v>3</v>
      </c>
      <c r="N219" s="216"/>
      <c r="O219" t="s">
        <v>201</v>
      </c>
      <c r="P219" t="s">
        <v>514</v>
      </c>
      <c r="Q219" s="216"/>
      <c r="S219" s="216" t="s">
        <v>362</v>
      </c>
      <c r="T219" s="216" t="s">
        <v>374</v>
      </c>
      <c r="U219" s="216" t="s">
        <v>239</v>
      </c>
      <c r="V219" t="s">
        <v>351</v>
      </c>
      <c r="W219" s="216" t="s">
        <v>374</v>
      </c>
      <c r="X219" s="216" t="s">
        <v>239</v>
      </c>
      <c r="Y219">
        <v>0</v>
      </c>
      <c r="AA219" s="216" t="s">
        <v>67</v>
      </c>
      <c r="AB219" s="216" t="s">
        <v>362</v>
      </c>
      <c r="AC219">
        <v>101</v>
      </c>
      <c r="AD219" s="216" t="s">
        <v>217</v>
      </c>
      <c r="AE219">
        <v>1</v>
      </c>
      <c r="AF219">
        <v>1</v>
      </c>
    </row>
    <row r="220" spans="1:32" x14ac:dyDescent="0.3">
      <c r="A220" s="216" t="s">
        <v>351</v>
      </c>
      <c r="B220" s="216" t="s">
        <v>61</v>
      </c>
      <c r="C220" s="216" t="s">
        <v>92</v>
      </c>
      <c r="D220" s="216" t="s">
        <v>310</v>
      </c>
      <c r="E220" s="216" t="s">
        <v>1010</v>
      </c>
      <c r="F220" s="15">
        <v>46241.418761574074</v>
      </c>
      <c r="G220" s="216" t="s">
        <v>754</v>
      </c>
      <c r="H220">
        <v>21</v>
      </c>
      <c r="I220" s="216" t="s">
        <v>1011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6"/>
      <c r="O220" t="s">
        <v>201</v>
      </c>
      <c r="P220" t="s">
        <v>514</v>
      </c>
      <c r="Q220" s="216"/>
      <c r="S220" s="216" t="s">
        <v>361</v>
      </c>
      <c r="T220" s="216" t="s">
        <v>374</v>
      </c>
      <c r="U220" s="216" t="s">
        <v>239</v>
      </c>
      <c r="V220" t="s">
        <v>7</v>
      </c>
      <c r="W220" s="216" t="s">
        <v>7</v>
      </c>
      <c r="X220" s="216" t="s">
        <v>7</v>
      </c>
      <c r="AA220" s="216" t="s">
        <v>92</v>
      </c>
      <c r="AB220" s="216" t="s">
        <v>361</v>
      </c>
      <c r="AC220">
        <v>109</v>
      </c>
      <c r="AD220" s="216" t="s">
        <v>237</v>
      </c>
      <c r="AE220">
        <v>21</v>
      </c>
      <c r="AF220">
        <v>6.3</v>
      </c>
    </row>
    <row r="221" spans="1:32" x14ac:dyDescent="0.3">
      <c r="A221" s="216" t="s">
        <v>351</v>
      </c>
      <c r="B221" s="216" t="s">
        <v>61</v>
      </c>
      <c r="C221" s="216" t="s">
        <v>92</v>
      </c>
      <c r="D221" s="216" t="s">
        <v>310</v>
      </c>
      <c r="E221" s="216" t="s">
        <v>1010</v>
      </c>
      <c r="F221" s="15">
        <v>46241.418761574074</v>
      </c>
      <c r="G221" s="216" t="s">
        <v>754</v>
      </c>
      <c r="H221">
        <v>21</v>
      </c>
      <c r="I221" s="216" t="s">
        <v>1011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6"/>
      <c r="O221" t="s">
        <v>511</v>
      </c>
      <c r="Q221" s="216"/>
      <c r="S221" s="216" t="s">
        <v>361</v>
      </c>
      <c r="T221" s="216" t="s">
        <v>374</v>
      </c>
      <c r="U221" s="216" t="s">
        <v>239</v>
      </c>
      <c r="V221" t="s">
        <v>7</v>
      </c>
      <c r="W221" s="216" t="s">
        <v>7</v>
      </c>
      <c r="X221" s="216" t="s">
        <v>7</v>
      </c>
      <c r="AA221" s="216" t="s">
        <v>92</v>
      </c>
      <c r="AB221" s="216" t="s">
        <v>361</v>
      </c>
      <c r="AC221">
        <v>109</v>
      </c>
      <c r="AD221" s="216" t="s">
        <v>237</v>
      </c>
      <c r="AE221">
        <v>21</v>
      </c>
    </row>
    <row r="222" spans="1:32" x14ac:dyDescent="0.3">
      <c r="A222" s="216" t="s">
        <v>351</v>
      </c>
      <c r="B222" s="216" t="s">
        <v>61</v>
      </c>
      <c r="C222" s="216" t="s">
        <v>92</v>
      </c>
      <c r="D222" s="216" t="s">
        <v>310</v>
      </c>
      <c r="E222" s="216" t="s">
        <v>1010</v>
      </c>
      <c r="F222" s="15">
        <v>46241.418761574074</v>
      </c>
      <c r="G222" s="216" t="s">
        <v>754</v>
      </c>
      <c r="H222">
        <v>21</v>
      </c>
      <c r="I222" s="216" t="s">
        <v>1011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6"/>
      <c r="O222" t="s">
        <v>511</v>
      </c>
      <c r="Q222" s="216"/>
      <c r="S222" s="216" t="s">
        <v>361</v>
      </c>
      <c r="T222" s="216" t="s">
        <v>374</v>
      </c>
      <c r="U222" s="216" t="s">
        <v>239</v>
      </c>
      <c r="V222" t="s">
        <v>7</v>
      </c>
      <c r="W222" s="216" t="s">
        <v>7</v>
      </c>
      <c r="X222" s="216" t="s">
        <v>7</v>
      </c>
      <c r="AA222" s="216" t="s">
        <v>92</v>
      </c>
      <c r="AB222" s="216" t="s">
        <v>361</v>
      </c>
      <c r="AC222">
        <v>109</v>
      </c>
      <c r="AD222" s="216" t="s">
        <v>237</v>
      </c>
      <c r="AE222">
        <v>21</v>
      </c>
    </row>
    <row r="223" spans="1:32" x14ac:dyDescent="0.3">
      <c r="A223" s="216" t="s">
        <v>351</v>
      </c>
      <c r="B223" s="216" t="s">
        <v>48</v>
      </c>
      <c r="C223" s="216" t="s">
        <v>68</v>
      </c>
      <c r="D223" s="216" t="s">
        <v>310</v>
      </c>
      <c r="E223" s="216" t="s">
        <v>1012</v>
      </c>
      <c r="F223" s="15">
        <v>46286.722569444442</v>
      </c>
      <c r="G223" s="216" t="s">
        <v>407</v>
      </c>
      <c r="H223">
        <v>10</v>
      </c>
      <c r="I223" s="216" t="s">
        <v>1013</v>
      </c>
      <c r="J223" s="15">
        <v>46287.609027777777</v>
      </c>
      <c r="K223" s="15">
        <v>46288.534722222219</v>
      </c>
      <c r="L223" s="15"/>
      <c r="M223">
        <v>10</v>
      </c>
      <c r="N223" s="216"/>
      <c r="O223" t="s">
        <v>201</v>
      </c>
      <c r="P223" t="s">
        <v>514</v>
      </c>
      <c r="Q223" s="216"/>
      <c r="S223" s="216" t="s">
        <v>360</v>
      </c>
      <c r="T223" s="216" t="s">
        <v>374</v>
      </c>
      <c r="U223" s="216" t="s">
        <v>239</v>
      </c>
      <c r="V223" t="s">
        <v>351</v>
      </c>
      <c r="W223" s="216" t="s">
        <v>374</v>
      </c>
      <c r="X223" s="216" t="s">
        <v>239</v>
      </c>
      <c r="Y223">
        <v>0</v>
      </c>
      <c r="AA223" s="216" t="s">
        <v>90</v>
      </c>
      <c r="AB223" s="216" t="s">
        <v>360</v>
      </c>
      <c r="AC223">
        <v>2200</v>
      </c>
      <c r="AD223" s="216" t="s">
        <v>217</v>
      </c>
      <c r="AE223">
        <v>1</v>
      </c>
      <c r="AF223">
        <v>1</v>
      </c>
    </row>
    <row r="224" spans="1:32" x14ac:dyDescent="0.3">
      <c r="A224" s="216" t="s">
        <v>351</v>
      </c>
      <c r="B224" s="216" t="s">
        <v>48</v>
      </c>
      <c r="C224" s="216" t="s">
        <v>68</v>
      </c>
      <c r="D224" s="216" t="s">
        <v>310</v>
      </c>
      <c r="E224" s="216" t="s">
        <v>1014</v>
      </c>
      <c r="F224" s="15">
        <v>46286.413611111115</v>
      </c>
      <c r="G224" s="216" t="s">
        <v>407</v>
      </c>
      <c r="H224">
        <v>1</v>
      </c>
      <c r="I224" s="216" t="s">
        <v>1015</v>
      </c>
      <c r="J224" s="15">
        <v>46287.347916666666</v>
      </c>
      <c r="K224" s="15">
        <v>46288.534722222219</v>
      </c>
      <c r="L224" s="15"/>
      <c r="M224">
        <v>1</v>
      </c>
      <c r="N224" s="216"/>
      <c r="O224" t="s">
        <v>201</v>
      </c>
      <c r="P224" t="s">
        <v>513</v>
      </c>
      <c r="Q224" s="216"/>
      <c r="S224" s="216" t="s">
        <v>360</v>
      </c>
      <c r="T224" s="216" t="s">
        <v>374</v>
      </c>
      <c r="U224" s="216" t="s">
        <v>239</v>
      </c>
      <c r="V224" t="s">
        <v>351</v>
      </c>
      <c r="W224" s="216" t="s">
        <v>374</v>
      </c>
      <c r="X224" s="216" t="s">
        <v>239</v>
      </c>
      <c r="AA224" s="216" t="s">
        <v>90</v>
      </c>
      <c r="AB224" s="216" t="s">
        <v>360</v>
      </c>
      <c r="AC224">
        <v>2200</v>
      </c>
      <c r="AD224" s="216" t="s">
        <v>217</v>
      </c>
      <c r="AE224">
        <v>1</v>
      </c>
    </row>
    <row r="225" spans="1:32" x14ac:dyDescent="0.3">
      <c r="A225" s="216" t="s">
        <v>351</v>
      </c>
      <c r="B225" s="216" t="s">
        <v>48</v>
      </c>
      <c r="C225" s="216" t="s">
        <v>68</v>
      </c>
      <c r="D225" s="216" t="s">
        <v>310</v>
      </c>
      <c r="E225" s="216" t="s">
        <v>1016</v>
      </c>
      <c r="F225" s="15">
        <v>46282.370451388888</v>
      </c>
      <c r="G225" s="216" t="s">
        <v>406</v>
      </c>
      <c r="H225">
        <v>1</v>
      </c>
      <c r="I225" s="216" t="s">
        <v>1017</v>
      </c>
      <c r="J225" s="15">
        <v>46282.532986111109</v>
      </c>
      <c r="K225" s="15">
        <v>46283.564583333333</v>
      </c>
      <c r="L225" s="15"/>
      <c r="M225">
        <v>1</v>
      </c>
      <c r="N225" s="216"/>
      <c r="O225" t="s">
        <v>201</v>
      </c>
      <c r="P225" t="s">
        <v>513</v>
      </c>
      <c r="Q225" s="216"/>
      <c r="S225" s="216" t="s">
        <v>362</v>
      </c>
      <c r="T225" s="216" t="s">
        <v>374</v>
      </c>
      <c r="U225" s="216" t="s">
        <v>239</v>
      </c>
      <c r="V225" t="s">
        <v>351</v>
      </c>
      <c r="W225" s="216" t="s">
        <v>374</v>
      </c>
      <c r="X225" s="216" t="s">
        <v>239</v>
      </c>
      <c r="Y225">
        <v>0</v>
      </c>
      <c r="AA225" s="216" t="s">
        <v>90</v>
      </c>
      <c r="AB225" s="216" t="s">
        <v>362</v>
      </c>
      <c r="AC225">
        <v>101</v>
      </c>
      <c r="AD225" s="216" t="s">
        <v>217</v>
      </c>
      <c r="AE225">
        <v>1</v>
      </c>
      <c r="AF225">
        <v>1</v>
      </c>
    </row>
    <row r="226" spans="1:32" x14ac:dyDescent="0.3">
      <c r="A226" s="216" t="s">
        <v>351</v>
      </c>
      <c r="B226" s="216" t="s">
        <v>285</v>
      </c>
      <c r="C226" s="216" t="s">
        <v>95</v>
      </c>
      <c r="D226" s="216" t="s">
        <v>310</v>
      </c>
      <c r="E226" s="216" t="s">
        <v>1018</v>
      </c>
      <c r="F226" s="15">
        <v>46282.55809027778</v>
      </c>
      <c r="G226" s="216" t="s">
        <v>404</v>
      </c>
      <c r="H226">
        <v>1</v>
      </c>
      <c r="I226" s="216" t="s">
        <v>1019</v>
      </c>
      <c r="J226" s="15">
        <v>46282.670138888891</v>
      </c>
      <c r="K226" s="15">
        <v>46287.351388888892</v>
      </c>
      <c r="L226" s="15"/>
      <c r="M226">
        <v>1</v>
      </c>
      <c r="N226" s="216"/>
      <c r="O226" t="s">
        <v>201</v>
      </c>
      <c r="P226" t="s">
        <v>513</v>
      </c>
      <c r="Q226" s="216"/>
      <c r="S226" s="216" t="s">
        <v>359</v>
      </c>
      <c r="T226" s="216" t="s">
        <v>374</v>
      </c>
      <c r="U226" s="216" t="s">
        <v>239</v>
      </c>
      <c r="V226" t="s">
        <v>7</v>
      </c>
      <c r="W226" s="216" t="s">
        <v>7</v>
      </c>
      <c r="X226" s="216" t="s">
        <v>7</v>
      </c>
      <c r="AA226" s="216" t="s">
        <v>96</v>
      </c>
      <c r="AB226" s="216" t="s">
        <v>359</v>
      </c>
      <c r="AC226">
        <v>50</v>
      </c>
      <c r="AD226" s="216" t="s">
        <v>220</v>
      </c>
      <c r="AE226">
        <v>1</v>
      </c>
      <c r="AF226">
        <v>1</v>
      </c>
    </row>
    <row r="227" spans="1:32" x14ac:dyDescent="0.3">
      <c r="A227" s="216" t="s">
        <v>351</v>
      </c>
      <c r="B227" s="216" t="s">
        <v>57</v>
      </c>
      <c r="C227" s="216" t="s">
        <v>117</v>
      </c>
      <c r="D227" s="216" t="s">
        <v>310</v>
      </c>
      <c r="E227" s="216" t="s">
        <v>1018</v>
      </c>
      <c r="F227" s="15">
        <v>46282.55809027778</v>
      </c>
      <c r="G227" s="216" t="s">
        <v>404</v>
      </c>
      <c r="H227">
        <v>1</v>
      </c>
      <c r="I227" s="216" t="s">
        <v>1019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6"/>
      <c r="O227" t="s">
        <v>201</v>
      </c>
      <c r="P227" t="s">
        <v>514</v>
      </c>
      <c r="Q227" s="216"/>
      <c r="S227" s="216" t="s">
        <v>359</v>
      </c>
      <c r="T227" s="216" t="s">
        <v>374</v>
      </c>
      <c r="U227" s="216" t="s">
        <v>239</v>
      </c>
      <c r="V227" t="s">
        <v>7</v>
      </c>
      <c r="W227" s="216" t="s">
        <v>7</v>
      </c>
      <c r="X227" s="216" t="s">
        <v>7</v>
      </c>
      <c r="AA227" s="216" t="s">
        <v>127</v>
      </c>
      <c r="AB227" s="216" t="s">
        <v>359</v>
      </c>
      <c r="AC227">
        <v>50</v>
      </c>
      <c r="AD227" s="216" t="s">
        <v>233</v>
      </c>
      <c r="AE227">
        <v>1</v>
      </c>
      <c r="AF227">
        <v>1</v>
      </c>
    </row>
    <row r="228" spans="1:32" x14ac:dyDescent="0.3">
      <c r="A228" s="216" t="s">
        <v>351</v>
      </c>
      <c r="B228" s="216" t="s">
        <v>279</v>
      </c>
      <c r="C228" s="216" t="s">
        <v>192</v>
      </c>
      <c r="D228" s="216" t="s">
        <v>310</v>
      </c>
      <c r="E228" s="216" t="s">
        <v>1018</v>
      </c>
      <c r="F228" s="15">
        <v>46282.55809027778</v>
      </c>
      <c r="G228" s="216" t="s">
        <v>404</v>
      </c>
      <c r="H228">
        <v>393</v>
      </c>
      <c r="I228" s="216" t="s">
        <v>1019</v>
      </c>
      <c r="J228" s="15">
        <v>46282.670138888891</v>
      </c>
      <c r="K228" s="15">
        <v>46287.351388888892</v>
      </c>
      <c r="L228" s="15"/>
      <c r="M228">
        <v>393</v>
      </c>
      <c r="N228" s="216"/>
      <c r="O228" t="s">
        <v>201</v>
      </c>
      <c r="P228" t="s">
        <v>514</v>
      </c>
      <c r="Q228" s="216"/>
      <c r="S228" s="216" t="s">
        <v>359</v>
      </c>
      <c r="T228" s="216" t="s">
        <v>374</v>
      </c>
      <c r="U228" s="216" t="s">
        <v>239</v>
      </c>
      <c r="V228" t="s">
        <v>7</v>
      </c>
      <c r="W228" s="216" t="s">
        <v>7</v>
      </c>
      <c r="X228" s="216" t="s">
        <v>7</v>
      </c>
      <c r="Z228">
        <v>1</v>
      </c>
      <c r="AA228" s="216" t="s">
        <v>122</v>
      </c>
      <c r="AB228" s="216" t="s">
        <v>359</v>
      </c>
      <c r="AC228">
        <v>50</v>
      </c>
      <c r="AD228" s="216" t="s">
        <v>232</v>
      </c>
      <c r="AE228">
        <v>393</v>
      </c>
      <c r="AF228">
        <v>39.299999999999997</v>
      </c>
    </row>
    <row r="229" spans="1:32" x14ac:dyDescent="0.3">
      <c r="A229" s="216" t="s">
        <v>351</v>
      </c>
      <c r="B229" s="216" t="s">
        <v>47</v>
      </c>
      <c r="C229" s="216" t="s">
        <v>68</v>
      </c>
      <c r="D229" s="216" t="s">
        <v>310</v>
      </c>
      <c r="E229" s="216" t="s">
        <v>1020</v>
      </c>
      <c r="F229" s="15">
        <v>46276.583958333336</v>
      </c>
      <c r="G229" s="216" t="s">
        <v>408</v>
      </c>
      <c r="H229">
        <v>15</v>
      </c>
      <c r="I229" s="216" t="s">
        <v>1021</v>
      </c>
      <c r="J229" s="15">
        <v>46279.688888888886</v>
      </c>
      <c r="K229" s="15">
        <v>46280.645833333336</v>
      </c>
      <c r="L229" s="15"/>
      <c r="M229">
        <v>15</v>
      </c>
      <c r="N229" s="216"/>
      <c r="O229" t="s">
        <v>146</v>
      </c>
      <c r="P229" t="s">
        <v>514</v>
      </c>
      <c r="Q229" s="216"/>
      <c r="S229" s="216" t="s">
        <v>361</v>
      </c>
      <c r="T229" s="216" t="s">
        <v>374</v>
      </c>
      <c r="U229" s="216" t="s">
        <v>239</v>
      </c>
      <c r="V229" t="s">
        <v>351</v>
      </c>
      <c r="W229" s="216" t="s">
        <v>374</v>
      </c>
      <c r="X229" s="216" t="s">
        <v>239</v>
      </c>
      <c r="Y229">
        <v>0</v>
      </c>
      <c r="AA229" s="216" t="s">
        <v>90</v>
      </c>
      <c r="AB229" s="216" t="s">
        <v>361</v>
      </c>
      <c r="AC229">
        <v>109</v>
      </c>
      <c r="AD229" s="216" t="s">
        <v>218</v>
      </c>
      <c r="AE229">
        <v>1.5</v>
      </c>
      <c r="AF229">
        <v>1</v>
      </c>
    </row>
    <row r="230" spans="1:32" x14ac:dyDescent="0.3">
      <c r="A230" s="216" t="s">
        <v>351</v>
      </c>
      <c r="B230" s="216" t="s">
        <v>48</v>
      </c>
      <c r="C230" s="216" t="s">
        <v>68</v>
      </c>
      <c r="D230" s="216" t="s">
        <v>310</v>
      </c>
      <c r="E230" s="216" t="s">
        <v>1022</v>
      </c>
      <c r="F230" s="15">
        <v>46269.621493055558</v>
      </c>
      <c r="G230" s="216" t="s">
        <v>407</v>
      </c>
      <c r="H230">
        <v>1</v>
      </c>
      <c r="I230" s="216" t="s">
        <v>1023</v>
      </c>
      <c r="J230" s="15">
        <v>46273.644444444442</v>
      </c>
      <c r="K230" s="15">
        <v>46274.413194444445</v>
      </c>
      <c r="L230" s="15"/>
      <c r="M230">
        <v>1</v>
      </c>
      <c r="N230" s="216"/>
      <c r="O230" t="s">
        <v>201</v>
      </c>
      <c r="P230" t="s">
        <v>514</v>
      </c>
      <c r="Q230" s="216"/>
      <c r="S230" s="216" t="s">
        <v>360</v>
      </c>
      <c r="T230" s="216" t="s">
        <v>374</v>
      </c>
      <c r="U230" s="216" t="s">
        <v>239</v>
      </c>
      <c r="V230" t="s">
        <v>351</v>
      </c>
      <c r="W230" s="216" t="s">
        <v>374</v>
      </c>
      <c r="X230" s="216" t="s">
        <v>239</v>
      </c>
      <c r="Y230">
        <v>0</v>
      </c>
      <c r="AA230" s="216" t="s">
        <v>90</v>
      </c>
      <c r="AB230" s="216" t="s">
        <v>360</v>
      </c>
      <c r="AC230">
        <v>2200</v>
      </c>
      <c r="AD230" s="216" t="s">
        <v>217</v>
      </c>
      <c r="AE230">
        <v>1</v>
      </c>
      <c r="AF230">
        <v>1</v>
      </c>
    </row>
    <row r="231" spans="1:32" x14ac:dyDescent="0.3">
      <c r="A231" s="216" t="s">
        <v>351</v>
      </c>
      <c r="B231" s="216" t="s">
        <v>45</v>
      </c>
      <c r="C231" s="216" t="s">
        <v>68</v>
      </c>
      <c r="D231" s="216" t="s">
        <v>310</v>
      </c>
      <c r="E231" s="216" t="s">
        <v>1026</v>
      </c>
      <c r="F231" s="15">
        <v>46288.374664351853</v>
      </c>
      <c r="G231" s="216" t="s">
        <v>409</v>
      </c>
      <c r="H231">
        <v>47</v>
      </c>
      <c r="I231" s="216" t="s">
        <v>1027</v>
      </c>
      <c r="J231" s="15">
        <v>46288.384722222225</v>
      </c>
      <c r="K231" s="15">
        <v>46289.493055555555</v>
      </c>
      <c r="L231" s="15"/>
      <c r="M231">
        <v>47</v>
      </c>
      <c r="N231" s="216"/>
      <c r="O231" t="s">
        <v>201</v>
      </c>
      <c r="P231" t="s">
        <v>513</v>
      </c>
      <c r="Q231" s="216"/>
      <c r="S231" s="216" t="s">
        <v>363</v>
      </c>
      <c r="T231" s="216" t="s">
        <v>375</v>
      </c>
      <c r="U231" s="216" t="s">
        <v>239</v>
      </c>
      <c r="V231" t="s">
        <v>351</v>
      </c>
      <c r="W231" s="216" t="s">
        <v>374</v>
      </c>
      <c r="X231" s="216" t="s">
        <v>239</v>
      </c>
      <c r="Y231">
        <v>0</v>
      </c>
      <c r="AA231" s="216" t="s">
        <v>67</v>
      </c>
      <c r="AB231" s="216" t="s">
        <v>363</v>
      </c>
      <c r="AC231">
        <v>1050</v>
      </c>
      <c r="AD231" s="216" t="s">
        <v>217</v>
      </c>
      <c r="AE231">
        <v>4.7</v>
      </c>
      <c r="AF231">
        <v>1</v>
      </c>
    </row>
    <row r="232" spans="1:32" x14ac:dyDescent="0.3">
      <c r="A232" s="216" t="s">
        <v>351</v>
      </c>
      <c r="B232" s="216" t="s">
        <v>45</v>
      </c>
      <c r="C232" s="216" t="s">
        <v>68</v>
      </c>
      <c r="D232" s="216" t="s">
        <v>310</v>
      </c>
      <c r="E232" s="216" t="s">
        <v>1036</v>
      </c>
      <c r="F232" s="15">
        <v>46275.565486111111</v>
      </c>
      <c r="G232" s="216" t="s">
        <v>413</v>
      </c>
      <c r="H232">
        <v>12</v>
      </c>
      <c r="I232" s="216" t="s">
        <v>1037</v>
      </c>
      <c r="J232" s="15">
        <v>46279.338194444441</v>
      </c>
      <c r="K232" s="15">
        <v>46289.447916666664</v>
      </c>
      <c r="L232" s="15"/>
      <c r="M232">
        <v>12</v>
      </c>
      <c r="N232" s="216"/>
      <c r="O232" t="s">
        <v>201</v>
      </c>
      <c r="P232" t="s">
        <v>513</v>
      </c>
      <c r="Q232" s="216"/>
      <c r="S232" s="216" t="s">
        <v>363</v>
      </c>
      <c r="T232" s="216" t="s">
        <v>375</v>
      </c>
      <c r="U232" s="216" t="s">
        <v>239</v>
      </c>
      <c r="V232" t="s">
        <v>351</v>
      </c>
      <c r="W232" s="216" t="s">
        <v>374</v>
      </c>
      <c r="X232" s="216" t="s">
        <v>239</v>
      </c>
      <c r="Y232">
        <v>0</v>
      </c>
      <c r="AA232" s="216" t="s">
        <v>67</v>
      </c>
      <c r="AB232" s="216" t="s">
        <v>363</v>
      </c>
      <c r="AC232">
        <v>1050</v>
      </c>
      <c r="AD232" s="216" t="s">
        <v>217</v>
      </c>
      <c r="AE232">
        <v>1.2</v>
      </c>
    </row>
    <row r="233" spans="1:32" x14ac:dyDescent="0.3">
      <c r="A233" s="216" t="s">
        <v>351</v>
      </c>
      <c r="B233" s="216" t="s">
        <v>45</v>
      </c>
      <c r="C233" s="216" t="s">
        <v>68</v>
      </c>
      <c r="D233" s="216" t="s">
        <v>310</v>
      </c>
      <c r="E233" s="216" t="s">
        <v>1028</v>
      </c>
      <c r="F233" s="15">
        <v>46283.344317129631</v>
      </c>
      <c r="G233" s="216" t="s">
        <v>413</v>
      </c>
      <c r="H233">
        <v>14</v>
      </c>
      <c r="I233" s="216" t="s">
        <v>1029</v>
      </c>
      <c r="J233" s="15">
        <v>46283.511111111111</v>
      </c>
      <c r="K233" s="15">
        <v>46286.565972222219</v>
      </c>
      <c r="L233" s="15"/>
      <c r="M233">
        <v>14</v>
      </c>
      <c r="N233" s="216"/>
      <c r="O233" t="s">
        <v>201</v>
      </c>
      <c r="P233" t="s">
        <v>513</v>
      </c>
      <c r="Q233" s="216"/>
      <c r="S233" s="216" t="s">
        <v>363</v>
      </c>
      <c r="T233" s="216" t="s">
        <v>375</v>
      </c>
      <c r="U233" s="216" t="s">
        <v>239</v>
      </c>
      <c r="V233" t="s">
        <v>351</v>
      </c>
      <c r="W233" s="216" t="s">
        <v>374</v>
      </c>
      <c r="X233" s="216" t="s">
        <v>239</v>
      </c>
      <c r="Y233">
        <v>0</v>
      </c>
      <c r="AA233" s="216" t="s">
        <v>67</v>
      </c>
      <c r="AB233" s="216" t="s">
        <v>363</v>
      </c>
      <c r="AC233">
        <v>1050</v>
      </c>
      <c r="AD233" s="216" t="s">
        <v>217</v>
      </c>
      <c r="AE233">
        <v>1.4</v>
      </c>
      <c r="AF233">
        <v>1</v>
      </c>
    </row>
    <row r="234" spans="1:32" x14ac:dyDescent="0.3">
      <c r="A234" s="216" t="s">
        <v>351</v>
      </c>
      <c r="B234" s="216" t="s">
        <v>51</v>
      </c>
      <c r="C234" s="216" t="s">
        <v>258</v>
      </c>
      <c r="D234" s="216" t="s">
        <v>310</v>
      </c>
      <c r="E234" s="216" t="s">
        <v>1030</v>
      </c>
      <c r="F234" s="15">
        <v>46255.375671296293</v>
      </c>
      <c r="G234" s="216" t="s">
        <v>409</v>
      </c>
      <c r="H234">
        <v>200</v>
      </c>
      <c r="I234" s="216" t="s">
        <v>1031</v>
      </c>
      <c r="J234" s="15">
        <v>46258.356249999997</v>
      </c>
      <c r="K234" s="15">
        <v>46260.5625</v>
      </c>
      <c r="L234" s="15"/>
      <c r="M234">
        <v>200</v>
      </c>
      <c r="N234" s="216"/>
      <c r="O234" t="s">
        <v>201</v>
      </c>
      <c r="P234" t="s">
        <v>513</v>
      </c>
      <c r="Q234" s="216"/>
      <c r="S234" s="216" t="s">
        <v>363</v>
      </c>
      <c r="T234" s="216" t="s">
        <v>375</v>
      </c>
      <c r="U234" s="216" t="s">
        <v>239</v>
      </c>
      <c r="V234" t="s">
        <v>7</v>
      </c>
      <c r="W234" s="216" t="s">
        <v>7</v>
      </c>
      <c r="X234" s="216" t="s">
        <v>7</v>
      </c>
      <c r="AA234" s="216" t="s">
        <v>238</v>
      </c>
      <c r="AB234" s="216" t="s">
        <v>363</v>
      </c>
      <c r="AC234">
        <v>1050</v>
      </c>
      <c r="AD234" s="216" t="s">
        <v>7</v>
      </c>
      <c r="AF234">
        <v>0</v>
      </c>
    </row>
    <row r="235" spans="1:32" x14ac:dyDescent="0.3">
      <c r="A235" s="216" t="s">
        <v>351</v>
      </c>
      <c r="B235" s="216" t="s">
        <v>51</v>
      </c>
      <c r="C235" s="216" t="s">
        <v>258</v>
      </c>
      <c r="D235" s="216" t="s">
        <v>310</v>
      </c>
      <c r="E235" s="216" t="s">
        <v>1032</v>
      </c>
      <c r="F235" s="15">
        <v>46280.333877314813</v>
      </c>
      <c r="G235" s="216" t="s">
        <v>413</v>
      </c>
      <c r="H235">
        <v>100</v>
      </c>
      <c r="I235" s="216" t="s">
        <v>1033</v>
      </c>
      <c r="J235" s="15">
        <v>46280.431250000001</v>
      </c>
      <c r="K235" s="15">
        <v>46281.539583333331</v>
      </c>
      <c r="L235" s="15"/>
      <c r="M235">
        <v>100</v>
      </c>
      <c r="N235" s="216"/>
      <c r="O235" t="s">
        <v>201</v>
      </c>
      <c r="P235" t="s">
        <v>513</v>
      </c>
      <c r="Q235" s="216"/>
      <c r="S235" s="216" t="s">
        <v>363</v>
      </c>
      <c r="T235" s="216" t="s">
        <v>375</v>
      </c>
      <c r="U235" s="216" t="s">
        <v>239</v>
      </c>
      <c r="V235" t="s">
        <v>7</v>
      </c>
      <c r="W235" s="216" t="s">
        <v>7</v>
      </c>
      <c r="X235" s="216" t="s">
        <v>7</v>
      </c>
      <c r="AA235" s="216" t="s">
        <v>238</v>
      </c>
      <c r="AB235" s="216" t="s">
        <v>363</v>
      </c>
      <c r="AC235">
        <v>1050</v>
      </c>
      <c r="AD235" s="216" t="s">
        <v>7</v>
      </c>
      <c r="AF235">
        <v>0</v>
      </c>
    </row>
    <row r="236" spans="1:32" x14ac:dyDescent="0.3">
      <c r="A236" s="216" t="s">
        <v>351</v>
      </c>
      <c r="B236" s="216" t="s">
        <v>45</v>
      </c>
      <c r="C236" s="216" t="s">
        <v>68</v>
      </c>
      <c r="D236" s="216" t="s">
        <v>310</v>
      </c>
      <c r="E236" s="216" t="s">
        <v>1034</v>
      </c>
      <c r="F236" s="15">
        <v>46255.623518518521</v>
      </c>
      <c r="G236" s="216" t="s">
        <v>413</v>
      </c>
      <c r="H236">
        <v>14</v>
      </c>
      <c r="I236" s="216" t="s">
        <v>1035</v>
      </c>
      <c r="J236" s="15">
        <v>46258.353472222225</v>
      </c>
      <c r="K236" s="15">
        <v>46259.486111111109</v>
      </c>
      <c r="L236" s="15"/>
      <c r="M236">
        <v>14</v>
      </c>
      <c r="N236" s="216"/>
      <c r="O236" t="s">
        <v>201</v>
      </c>
      <c r="P236" t="s">
        <v>513</v>
      </c>
      <c r="Q236" s="216"/>
      <c r="S236" s="216" t="s">
        <v>363</v>
      </c>
      <c r="T236" s="216" t="s">
        <v>375</v>
      </c>
      <c r="U236" s="216" t="s">
        <v>239</v>
      </c>
      <c r="V236" t="s">
        <v>351</v>
      </c>
      <c r="W236" s="216" t="s">
        <v>374</v>
      </c>
      <c r="X236" s="216" t="s">
        <v>239</v>
      </c>
      <c r="Y236">
        <v>0</v>
      </c>
      <c r="AA236" s="216" t="s">
        <v>67</v>
      </c>
      <c r="AB236" s="216" t="s">
        <v>363</v>
      </c>
      <c r="AC236">
        <v>1050</v>
      </c>
      <c r="AD236" s="216" t="s">
        <v>217</v>
      </c>
      <c r="AE236">
        <v>1.4</v>
      </c>
      <c r="AF236">
        <v>1</v>
      </c>
    </row>
    <row r="237" spans="1:32" x14ac:dyDescent="0.3">
      <c r="A237" s="216" t="s">
        <v>351</v>
      </c>
      <c r="B237" s="216" t="s">
        <v>45</v>
      </c>
      <c r="C237" s="216" t="s">
        <v>68</v>
      </c>
      <c r="D237" s="216" t="s">
        <v>310</v>
      </c>
      <c r="E237" s="216" t="s">
        <v>1038</v>
      </c>
      <c r="F237" s="15">
        <v>46273.444189814814</v>
      </c>
      <c r="G237" s="216" t="s">
        <v>413</v>
      </c>
      <c r="H237">
        <v>14</v>
      </c>
      <c r="I237" s="216" t="s">
        <v>1039</v>
      </c>
      <c r="J237" s="15">
        <v>46273.62222222222</v>
      </c>
      <c r="K237" s="15">
        <v>46274.569444444445</v>
      </c>
      <c r="L237" s="15"/>
      <c r="M237">
        <v>14</v>
      </c>
      <c r="N237" s="216"/>
      <c r="O237" t="s">
        <v>201</v>
      </c>
      <c r="P237" t="s">
        <v>514</v>
      </c>
      <c r="Q237" s="216"/>
      <c r="S237" s="216" t="s">
        <v>363</v>
      </c>
      <c r="T237" s="216" t="s">
        <v>375</v>
      </c>
      <c r="U237" s="216" t="s">
        <v>239</v>
      </c>
      <c r="V237" t="s">
        <v>351</v>
      </c>
      <c r="W237" s="216" t="s">
        <v>374</v>
      </c>
      <c r="X237" s="216" t="s">
        <v>239</v>
      </c>
      <c r="Y237">
        <v>0</v>
      </c>
      <c r="AA237" s="216" t="s">
        <v>67</v>
      </c>
      <c r="AB237" s="216" t="s">
        <v>363</v>
      </c>
      <c r="AC237">
        <v>1050</v>
      </c>
      <c r="AD237" s="216" t="s">
        <v>217</v>
      </c>
      <c r="AE237">
        <v>1.4</v>
      </c>
      <c r="AF237">
        <v>1</v>
      </c>
    </row>
    <row r="238" spans="1:32" x14ac:dyDescent="0.3">
      <c r="A238" s="216" t="s">
        <v>351</v>
      </c>
      <c r="B238" s="216" t="s">
        <v>45</v>
      </c>
      <c r="C238" s="216" t="s">
        <v>68</v>
      </c>
      <c r="D238" s="216" t="s">
        <v>310</v>
      </c>
      <c r="E238" s="216" t="s">
        <v>1040</v>
      </c>
      <c r="F238" s="15">
        <v>46265.453587962962</v>
      </c>
      <c r="G238" s="216" t="s">
        <v>413</v>
      </c>
      <c r="H238">
        <v>14</v>
      </c>
      <c r="I238" s="216" t="s">
        <v>1041</v>
      </c>
      <c r="J238" s="15">
        <v>46266.506249999999</v>
      </c>
      <c r="K238" s="15">
        <v>46268.465277777781</v>
      </c>
      <c r="L238" s="15"/>
      <c r="M238">
        <v>14</v>
      </c>
      <c r="N238" s="216"/>
      <c r="O238" t="s">
        <v>201</v>
      </c>
      <c r="P238" t="s">
        <v>513</v>
      </c>
      <c r="Q238" s="216"/>
      <c r="S238" s="216" t="s">
        <v>363</v>
      </c>
      <c r="T238" s="216" t="s">
        <v>375</v>
      </c>
      <c r="U238" s="216" t="s">
        <v>239</v>
      </c>
      <c r="V238" t="s">
        <v>351</v>
      </c>
      <c r="W238" s="216" t="s">
        <v>374</v>
      </c>
      <c r="X238" s="216" t="s">
        <v>239</v>
      </c>
      <c r="Y238">
        <v>0</v>
      </c>
      <c r="AA238" s="216" t="s">
        <v>67</v>
      </c>
      <c r="AB238" s="216" t="s">
        <v>363</v>
      </c>
      <c r="AC238">
        <v>1050</v>
      </c>
      <c r="AD238" s="216" t="s">
        <v>217</v>
      </c>
      <c r="AE238">
        <v>1.4</v>
      </c>
      <c r="AF238">
        <v>1</v>
      </c>
    </row>
    <row r="239" spans="1:32" x14ac:dyDescent="0.3">
      <c r="A239" s="216" t="s">
        <v>351</v>
      </c>
      <c r="B239" s="216" t="s">
        <v>285</v>
      </c>
      <c r="C239" s="216" t="s">
        <v>95</v>
      </c>
      <c r="D239" s="216" t="s">
        <v>310</v>
      </c>
      <c r="E239" s="216" t="s">
        <v>1042</v>
      </c>
      <c r="F239" s="15">
        <v>46286.682557870372</v>
      </c>
      <c r="G239" s="216" t="s">
        <v>413</v>
      </c>
      <c r="H239">
        <v>1</v>
      </c>
      <c r="I239" s="216" t="s">
        <v>1043</v>
      </c>
      <c r="J239" s="15">
        <v>46286.688888888886</v>
      </c>
      <c r="K239" s="15">
        <v>46289.52847222222</v>
      </c>
      <c r="L239" s="15"/>
      <c r="M239">
        <v>1</v>
      </c>
      <c r="N239" s="216"/>
      <c r="O239" t="s">
        <v>201</v>
      </c>
      <c r="P239" t="s">
        <v>513</v>
      </c>
      <c r="Q239" s="216"/>
      <c r="S239" s="216" t="s">
        <v>363</v>
      </c>
      <c r="T239" s="216" t="s">
        <v>375</v>
      </c>
      <c r="U239" s="216" t="s">
        <v>239</v>
      </c>
      <c r="V239" t="s">
        <v>7</v>
      </c>
      <c r="W239" s="216" t="s">
        <v>7</v>
      </c>
      <c r="X239" s="216" t="s">
        <v>7</v>
      </c>
      <c r="AA239" s="216" t="s">
        <v>96</v>
      </c>
      <c r="AB239" s="216" t="s">
        <v>363</v>
      </c>
      <c r="AC239">
        <v>1050</v>
      </c>
      <c r="AD239" s="216" t="s">
        <v>220</v>
      </c>
      <c r="AE239">
        <v>1</v>
      </c>
      <c r="AF239">
        <v>1</v>
      </c>
    </row>
    <row r="240" spans="1:32" x14ac:dyDescent="0.3">
      <c r="A240" s="216" t="s">
        <v>351</v>
      </c>
      <c r="B240" s="216" t="s">
        <v>57</v>
      </c>
      <c r="C240" s="216" t="s">
        <v>117</v>
      </c>
      <c r="D240" s="216" t="s">
        <v>310</v>
      </c>
      <c r="E240" s="216" t="s">
        <v>1042</v>
      </c>
      <c r="F240" s="15">
        <v>46286.682557870372</v>
      </c>
      <c r="G240" s="216" t="s">
        <v>413</v>
      </c>
      <c r="H240">
        <v>1</v>
      </c>
      <c r="I240" s="216" t="s">
        <v>1043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6"/>
      <c r="O240" t="s">
        <v>201</v>
      </c>
      <c r="P240" t="s">
        <v>514</v>
      </c>
      <c r="Q240" s="216"/>
      <c r="S240" s="216" t="s">
        <v>363</v>
      </c>
      <c r="T240" s="216" t="s">
        <v>375</v>
      </c>
      <c r="U240" s="216" t="s">
        <v>239</v>
      </c>
      <c r="V240" t="s">
        <v>7</v>
      </c>
      <c r="W240" s="216" t="s">
        <v>7</v>
      </c>
      <c r="X240" s="216" t="s">
        <v>7</v>
      </c>
      <c r="AA240" s="216" t="s">
        <v>127</v>
      </c>
      <c r="AB240" s="216" t="s">
        <v>363</v>
      </c>
      <c r="AC240">
        <v>1050</v>
      </c>
      <c r="AD240" s="216" t="s">
        <v>233</v>
      </c>
      <c r="AE240">
        <v>1</v>
      </c>
      <c r="AF240">
        <v>1</v>
      </c>
    </row>
    <row r="241" spans="1:32" x14ac:dyDescent="0.3">
      <c r="A241" s="216" t="s">
        <v>351</v>
      </c>
      <c r="B241" s="216" t="s">
        <v>279</v>
      </c>
      <c r="C241" s="216" t="s">
        <v>192</v>
      </c>
      <c r="D241" s="216" t="s">
        <v>310</v>
      </c>
      <c r="E241" s="216" t="s">
        <v>1042</v>
      </c>
      <c r="F241" s="15">
        <v>46286.682557870372</v>
      </c>
      <c r="G241" s="216" t="s">
        <v>413</v>
      </c>
      <c r="H241">
        <v>418</v>
      </c>
      <c r="I241" s="216" t="s">
        <v>1043</v>
      </c>
      <c r="J241" s="15">
        <v>46286.688888888886</v>
      </c>
      <c r="K241" s="15">
        <v>46289.52847222222</v>
      </c>
      <c r="L241" s="15"/>
      <c r="M241">
        <v>418</v>
      </c>
      <c r="N241" s="216"/>
      <c r="O241" t="s">
        <v>201</v>
      </c>
      <c r="P241" t="s">
        <v>514</v>
      </c>
      <c r="Q241" s="216"/>
      <c r="S241" s="216" t="s">
        <v>363</v>
      </c>
      <c r="T241" s="216" t="s">
        <v>375</v>
      </c>
      <c r="U241" s="216" t="s">
        <v>239</v>
      </c>
      <c r="V241" t="s">
        <v>7</v>
      </c>
      <c r="W241" s="216" t="s">
        <v>7</v>
      </c>
      <c r="X241" s="216" t="s">
        <v>7</v>
      </c>
      <c r="Z241">
        <v>1</v>
      </c>
      <c r="AA241" s="216" t="s">
        <v>122</v>
      </c>
      <c r="AB241" s="216" t="s">
        <v>363</v>
      </c>
      <c r="AC241">
        <v>1050</v>
      </c>
      <c r="AD241" s="216" t="s">
        <v>232</v>
      </c>
      <c r="AE241">
        <v>418</v>
      </c>
      <c r="AF241">
        <v>41.8</v>
      </c>
    </row>
    <row r="242" spans="1:32" x14ac:dyDescent="0.3">
      <c r="A242" s="216" t="s">
        <v>351</v>
      </c>
      <c r="B242" s="216" t="s">
        <v>285</v>
      </c>
      <c r="C242" s="216" t="s">
        <v>95</v>
      </c>
      <c r="D242" s="216" t="s">
        <v>310</v>
      </c>
      <c r="E242" s="216" t="s">
        <v>1044</v>
      </c>
      <c r="F242" s="15">
        <v>46261.351643518516</v>
      </c>
      <c r="G242" s="216" t="s">
        <v>413</v>
      </c>
      <c r="H242">
        <v>1</v>
      </c>
      <c r="I242" s="216" t="s">
        <v>1045</v>
      </c>
      <c r="J242" s="15">
        <v>46267.351388888892</v>
      </c>
      <c r="K242" s="15">
        <v>46275.334027777775</v>
      </c>
      <c r="L242" s="15"/>
      <c r="M242">
        <v>1</v>
      </c>
      <c r="N242" s="216"/>
      <c r="O242" t="s">
        <v>201</v>
      </c>
      <c r="P242" t="s">
        <v>513</v>
      </c>
      <c r="Q242" s="216"/>
      <c r="S242" s="216" t="s">
        <v>363</v>
      </c>
      <c r="T242" s="216" t="s">
        <v>375</v>
      </c>
      <c r="U242" s="216" t="s">
        <v>239</v>
      </c>
      <c r="V242" t="s">
        <v>7</v>
      </c>
      <c r="W242" s="216" t="s">
        <v>7</v>
      </c>
      <c r="X242" s="216" t="s">
        <v>7</v>
      </c>
      <c r="AA242" s="216" t="s">
        <v>96</v>
      </c>
      <c r="AB242" s="216" t="s">
        <v>363</v>
      </c>
      <c r="AC242">
        <v>1050</v>
      </c>
      <c r="AD242" s="216" t="s">
        <v>220</v>
      </c>
      <c r="AE242">
        <v>1</v>
      </c>
      <c r="AF242">
        <v>1</v>
      </c>
    </row>
    <row r="243" spans="1:32" x14ac:dyDescent="0.3">
      <c r="A243" s="216" t="s">
        <v>351</v>
      </c>
      <c r="B243" s="216" t="s">
        <v>57</v>
      </c>
      <c r="C243" s="216" t="s">
        <v>117</v>
      </c>
      <c r="D243" s="216" t="s">
        <v>310</v>
      </c>
      <c r="E243" s="216" t="s">
        <v>1044</v>
      </c>
      <c r="F243" s="15">
        <v>46261.351643518516</v>
      </c>
      <c r="G243" s="216" t="s">
        <v>413</v>
      </c>
      <c r="H243">
        <v>1</v>
      </c>
      <c r="I243" s="216" t="s">
        <v>1045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6"/>
      <c r="O243" t="s">
        <v>201</v>
      </c>
      <c r="P243" t="s">
        <v>514</v>
      </c>
      <c r="Q243" s="216"/>
      <c r="S243" s="216" t="s">
        <v>363</v>
      </c>
      <c r="T243" s="216" t="s">
        <v>375</v>
      </c>
      <c r="U243" s="216" t="s">
        <v>239</v>
      </c>
      <c r="V243" t="s">
        <v>7</v>
      </c>
      <c r="W243" s="216" t="s">
        <v>7</v>
      </c>
      <c r="X243" s="216" t="s">
        <v>7</v>
      </c>
      <c r="AA243" s="216" t="s">
        <v>127</v>
      </c>
      <c r="AB243" s="216" t="s">
        <v>363</v>
      </c>
      <c r="AC243">
        <v>1050</v>
      </c>
      <c r="AD243" s="216" t="s">
        <v>233</v>
      </c>
      <c r="AE243">
        <v>1</v>
      </c>
      <c r="AF243">
        <v>1</v>
      </c>
    </row>
    <row r="244" spans="1:32" x14ac:dyDescent="0.3">
      <c r="A244" s="216" t="s">
        <v>351</v>
      </c>
      <c r="B244" s="216" t="s">
        <v>279</v>
      </c>
      <c r="C244" s="216" t="s">
        <v>192</v>
      </c>
      <c r="D244" s="216" t="s">
        <v>310</v>
      </c>
      <c r="E244" s="216" t="s">
        <v>1044</v>
      </c>
      <c r="F244" s="15">
        <v>46261.351643518516</v>
      </c>
      <c r="G244" s="216" t="s">
        <v>413</v>
      </c>
      <c r="H244">
        <v>665</v>
      </c>
      <c r="I244" s="216" t="s">
        <v>1045</v>
      </c>
      <c r="J244" s="15">
        <v>46267.351388888892</v>
      </c>
      <c r="K244" s="15">
        <v>46275.334027777775</v>
      </c>
      <c r="L244" s="15"/>
      <c r="M244">
        <v>665</v>
      </c>
      <c r="N244" s="216"/>
      <c r="Q244" s="216"/>
      <c r="S244" s="216" t="s">
        <v>363</v>
      </c>
      <c r="T244" s="216" t="s">
        <v>375</v>
      </c>
      <c r="U244" s="216" t="s">
        <v>239</v>
      </c>
      <c r="V244" t="s">
        <v>7</v>
      </c>
      <c r="W244" s="216" t="s">
        <v>7</v>
      </c>
      <c r="X244" s="216" t="s">
        <v>7</v>
      </c>
      <c r="Z244">
        <v>1</v>
      </c>
      <c r="AA244" s="216" t="s">
        <v>122</v>
      </c>
      <c r="AB244" s="216" t="s">
        <v>363</v>
      </c>
      <c r="AC244">
        <v>1050</v>
      </c>
      <c r="AD244" s="216" t="s">
        <v>232</v>
      </c>
      <c r="AE244">
        <v>665</v>
      </c>
      <c r="AF244">
        <v>66.5</v>
      </c>
    </row>
    <row r="245" spans="1:32" x14ac:dyDescent="0.3">
      <c r="A245" s="216" t="s">
        <v>351</v>
      </c>
      <c r="B245" s="216" t="s">
        <v>285</v>
      </c>
      <c r="C245" s="216" t="s">
        <v>95</v>
      </c>
      <c r="D245" s="216" t="s">
        <v>310</v>
      </c>
      <c r="E245" s="216" t="s">
        <v>1046</v>
      </c>
      <c r="F245" s="15">
        <v>46261.334247685183</v>
      </c>
      <c r="G245" s="216" t="s">
        <v>413</v>
      </c>
      <c r="H245">
        <v>1</v>
      </c>
      <c r="I245" s="216" t="s">
        <v>1047</v>
      </c>
      <c r="J245" s="15">
        <v>46261.342361111114</v>
      </c>
      <c r="K245" s="15">
        <v>46266.356249999997</v>
      </c>
      <c r="L245" s="15"/>
      <c r="M245">
        <v>1</v>
      </c>
      <c r="N245" s="216"/>
      <c r="O245" t="s">
        <v>201</v>
      </c>
      <c r="P245" t="s">
        <v>513</v>
      </c>
      <c r="Q245" s="216"/>
      <c r="S245" s="216" t="s">
        <v>363</v>
      </c>
      <c r="T245" s="216" t="s">
        <v>375</v>
      </c>
      <c r="U245" s="216" t="s">
        <v>239</v>
      </c>
      <c r="V245" t="s">
        <v>7</v>
      </c>
      <c r="W245" s="216" t="s">
        <v>7</v>
      </c>
      <c r="X245" s="216" t="s">
        <v>7</v>
      </c>
      <c r="AA245" s="216" t="s">
        <v>96</v>
      </c>
      <c r="AB245" s="216" t="s">
        <v>363</v>
      </c>
      <c r="AC245">
        <v>1050</v>
      </c>
      <c r="AD245" s="216" t="s">
        <v>220</v>
      </c>
      <c r="AE245">
        <v>1</v>
      </c>
      <c r="AF245">
        <v>1</v>
      </c>
    </row>
    <row r="246" spans="1:32" x14ac:dyDescent="0.3">
      <c r="A246" s="216" t="s">
        <v>351</v>
      </c>
      <c r="B246" s="216" t="s">
        <v>285</v>
      </c>
      <c r="C246" s="216" t="s">
        <v>95</v>
      </c>
      <c r="D246" s="216" t="s">
        <v>310</v>
      </c>
      <c r="E246" s="216" t="s">
        <v>1046</v>
      </c>
      <c r="F246" s="15">
        <v>46261.334247685183</v>
      </c>
      <c r="G246" s="216" t="s">
        <v>413</v>
      </c>
      <c r="H246">
        <v>1</v>
      </c>
      <c r="I246" s="216" t="s">
        <v>1047</v>
      </c>
      <c r="J246" s="15">
        <v>46261.342361111114</v>
      </c>
      <c r="K246" s="15">
        <v>46266.356249999997</v>
      </c>
      <c r="L246" s="15"/>
      <c r="M246">
        <v>1</v>
      </c>
      <c r="N246" s="216"/>
      <c r="O246" t="s">
        <v>511</v>
      </c>
      <c r="Q246" s="216"/>
      <c r="S246" s="216" t="s">
        <v>363</v>
      </c>
      <c r="T246" s="216" t="s">
        <v>375</v>
      </c>
      <c r="U246" s="216" t="s">
        <v>239</v>
      </c>
      <c r="V246" t="s">
        <v>7</v>
      </c>
      <c r="W246" s="216" t="s">
        <v>7</v>
      </c>
      <c r="X246" s="216" t="s">
        <v>7</v>
      </c>
      <c r="AA246" s="216" t="s">
        <v>96</v>
      </c>
      <c r="AB246" s="216" t="s">
        <v>363</v>
      </c>
      <c r="AC246">
        <v>1050</v>
      </c>
      <c r="AD246" s="216" t="s">
        <v>220</v>
      </c>
      <c r="AE246">
        <v>1</v>
      </c>
    </row>
    <row r="247" spans="1:32" x14ac:dyDescent="0.3">
      <c r="A247" s="216" t="s">
        <v>351</v>
      </c>
      <c r="B247" s="216" t="s">
        <v>285</v>
      </c>
      <c r="C247" s="216" t="s">
        <v>95</v>
      </c>
      <c r="D247" s="216" t="s">
        <v>310</v>
      </c>
      <c r="E247" s="216" t="s">
        <v>1048</v>
      </c>
      <c r="F247" s="15">
        <v>46259.392939814818</v>
      </c>
      <c r="G247" s="216" t="s">
        <v>413</v>
      </c>
      <c r="H247">
        <v>1</v>
      </c>
      <c r="I247" s="216" t="s">
        <v>1049</v>
      </c>
      <c r="J247" s="15">
        <v>46261.628472222219</v>
      </c>
      <c r="K247" s="15">
        <v>46266.367361111108</v>
      </c>
      <c r="L247" s="15"/>
      <c r="M247">
        <v>1</v>
      </c>
      <c r="N247" s="216"/>
      <c r="O247" t="s">
        <v>201</v>
      </c>
      <c r="P247" t="s">
        <v>513</v>
      </c>
      <c r="Q247" s="216"/>
      <c r="S247" s="216" t="s">
        <v>363</v>
      </c>
      <c r="T247" s="216" t="s">
        <v>375</v>
      </c>
      <c r="U247" s="216" t="s">
        <v>239</v>
      </c>
      <c r="V247" t="s">
        <v>7</v>
      </c>
      <c r="W247" s="216" t="s">
        <v>7</v>
      </c>
      <c r="X247" s="216" t="s">
        <v>7</v>
      </c>
      <c r="AA247" s="216" t="s">
        <v>96</v>
      </c>
      <c r="AB247" s="216" t="s">
        <v>363</v>
      </c>
      <c r="AC247">
        <v>1050</v>
      </c>
      <c r="AD247" s="216" t="s">
        <v>220</v>
      </c>
      <c r="AE247">
        <v>1</v>
      </c>
    </row>
    <row r="248" spans="1:32" x14ac:dyDescent="0.3">
      <c r="A248" s="216" t="s">
        <v>351</v>
      </c>
      <c r="B248" s="216" t="s">
        <v>57</v>
      </c>
      <c r="C248" s="216" t="s">
        <v>117</v>
      </c>
      <c r="D248" s="216" t="s">
        <v>310</v>
      </c>
      <c r="E248" s="216" t="s">
        <v>1046</v>
      </c>
      <c r="F248" s="15">
        <v>46261.334247685183</v>
      </c>
      <c r="G248" s="216" t="s">
        <v>413</v>
      </c>
      <c r="H248">
        <v>1</v>
      </c>
      <c r="I248" s="216" t="s">
        <v>1047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6"/>
      <c r="O248" t="s">
        <v>201</v>
      </c>
      <c r="P248" t="s">
        <v>514</v>
      </c>
      <c r="Q248" s="216"/>
      <c r="S248" s="216" t="s">
        <v>363</v>
      </c>
      <c r="T248" s="216" t="s">
        <v>375</v>
      </c>
      <c r="U248" s="216" t="s">
        <v>239</v>
      </c>
      <c r="V248" t="s">
        <v>7</v>
      </c>
      <c r="W248" s="216" t="s">
        <v>7</v>
      </c>
      <c r="X248" s="216" t="s">
        <v>7</v>
      </c>
      <c r="AA248" s="216" t="s">
        <v>127</v>
      </c>
      <c r="AB248" s="216" t="s">
        <v>363</v>
      </c>
      <c r="AC248">
        <v>1050</v>
      </c>
      <c r="AD248" s="216" t="s">
        <v>233</v>
      </c>
      <c r="AE248">
        <v>1</v>
      </c>
      <c r="AF248">
        <v>1</v>
      </c>
    </row>
    <row r="249" spans="1:32" x14ac:dyDescent="0.3">
      <c r="A249" s="216" t="s">
        <v>351</v>
      </c>
      <c r="B249" s="216" t="s">
        <v>57</v>
      </c>
      <c r="C249" s="216" t="s">
        <v>117</v>
      </c>
      <c r="D249" s="216" t="s">
        <v>310</v>
      </c>
      <c r="E249" s="216" t="s">
        <v>1046</v>
      </c>
      <c r="F249" s="15">
        <v>46261.334247685183</v>
      </c>
      <c r="G249" s="216" t="s">
        <v>413</v>
      </c>
      <c r="H249">
        <v>1</v>
      </c>
      <c r="I249" s="216" t="s">
        <v>1047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6"/>
      <c r="O249" t="s">
        <v>511</v>
      </c>
      <c r="Q249" s="216"/>
      <c r="S249" s="216" t="s">
        <v>363</v>
      </c>
      <c r="T249" s="216" t="s">
        <v>375</v>
      </c>
      <c r="U249" s="216" t="s">
        <v>239</v>
      </c>
      <c r="V249" t="s">
        <v>7</v>
      </c>
      <c r="W249" s="216" t="s">
        <v>7</v>
      </c>
      <c r="X249" s="216" t="s">
        <v>7</v>
      </c>
      <c r="AA249" s="216" t="s">
        <v>127</v>
      </c>
      <c r="AB249" s="216" t="s">
        <v>363</v>
      </c>
      <c r="AC249">
        <v>1050</v>
      </c>
      <c r="AD249" s="216" t="s">
        <v>233</v>
      </c>
      <c r="AE249">
        <v>1</v>
      </c>
    </row>
    <row r="250" spans="1:32" x14ac:dyDescent="0.3">
      <c r="A250" s="216" t="s">
        <v>351</v>
      </c>
      <c r="B250" s="216" t="s">
        <v>57</v>
      </c>
      <c r="C250" s="216" t="s">
        <v>117</v>
      </c>
      <c r="D250" s="216" t="s">
        <v>310</v>
      </c>
      <c r="E250" s="216" t="s">
        <v>1048</v>
      </c>
      <c r="F250" s="15">
        <v>46259.392939814818</v>
      </c>
      <c r="G250" s="216" t="s">
        <v>413</v>
      </c>
      <c r="H250">
        <v>1</v>
      </c>
      <c r="I250" s="216" t="s">
        <v>1049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6"/>
      <c r="O250" t="s">
        <v>201</v>
      </c>
      <c r="P250" t="s">
        <v>514</v>
      </c>
      <c r="Q250" s="216"/>
      <c r="S250" s="216" t="s">
        <v>363</v>
      </c>
      <c r="T250" s="216" t="s">
        <v>375</v>
      </c>
      <c r="U250" s="216" t="s">
        <v>239</v>
      </c>
      <c r="V250" t="s">
        <v>7</v>
      </c>
      <c r="W250" s="216" t="s">
        <v>7</v>
      </c>
      <c r="X250" s="216" t="s">
        <v>7</v>
      </c>
      <c r="AA250" s="216" t="s">
        <v>127</v>
      </c>
      <c r="AB250" s="216" t="s">
        <v>363</v>
      </c>
      <c r="AC250">
        <v>1050</v>
      </c>
      <c r="AD250" s="216" t="s">
        <v>233</v>
      </c>
      <c r="AE250">
        <v>1</v>
      </c>
    </row>
    <row r="251" spans="1:32" x14ac:dyDescent="0.3">
      <c r="A251" s="216" t="s">
        <v>351</v>
      </c>
      <c r="B251" s="216" t="s">
        <v>279</v>
      </c>
      <c r="C251" s="216" t="s">
        <v>192</v>
      </c>
      <c r="D251" s="216" t="s">
        <v>310</v>
      </c>
      <c r="E251" s="216" t="s">
        <v>1046</v>
      </c>
      <c r="F251" s="15">
        <v>46261.334247685183</v>
      </c>
      <c r="G251" s="216" t="s">
        <v>413</v>
      </c>
      <c r="H251">
        <v>2</v>
      </c>
      <c r="I251" s="216" t="s">
        <v>1047</v>
      </c>
      <c r="J251" s="15">
        <v>46261.342361111114</v>
      </c>
      <c r="K251" s="15">
        <v>46266.356249999997</v>
      </c>
      <c r="L251" s="15"/>
      <c r="M251">
        <v>2</v>
      </c>
      <c r="N251" s="216"/>
      <c r="O251" t="s">
        <v>201</v>
      </c>
      <c r="P251" t="s">
        <v>513</v>
      </c>
      <c r="Q251" s="216"/>
      <c r="S251" s="216" t="s">
        <v>363</v>
      </c>
      <c r="T251" s="216" t="s">
        <v>375</v>
      </c>
      <c r="U251" s="216" t="s">
        <v>239</v>
      </c>
      <c r="V251" t="s">
        <v>7</v>
      </c>
      <c r="W251" s="216" t="s">
        <v>7</v>
      </c>
      <c r="X251" s="216" t="s">
        <v>7</v>
      </c>
      <c r="Z251">
        <v>1</v>
      </c>
      <c r="AA251" s="216" t="s">
        <v>122</v>
      </c>
      <c r="AB251" s="216" t="s">
        <v>363</v>
      </c>
      <c r="AC251">
        <v>1050</v>
      </c>
      <c r="AD251" s="216" t="s">
        <v>232</v>
      </c>
      <c r="AE251">
        <v>2</v>
      </c>
      <c r="AF251">
        <v>49.1</v>
      </c>
    </row>
    <row r="252" spans="1:32" x14ac:dyDescent="0.3">
      <c r="A252" s="216" t="s">
        <v>351</v>
      </c>
      <c r="B252" s="216" t="s">
        <v>279</v>
      </c>
      <c r="C252" s="216" t="s">
        <v>192</v>
      </c>
      <c r="D252" s="216" t="s">
        <v>310</v>
      </c>
      <c r="E252" s="216" t="s">
        <v>1046</v>
      </c>
      <c r="F252" s="15">
        <v>46261.334247685183</v>
      </c>
      <c r="G252" s="216" t="s">
        <v>413</v>
      </c>
      <c r="H252">
        <v>2</v>
      </c>
      <c r="I252" s="216" t="s">
        <v>1047</v>
      </c>
      <c r="J252" s="15">
        <v>46261.342361111114</v>
      </c>
      <c r="K252" s="15">
        <v>46266.356249999997</v>
      </c>
      <c r="L252" s="15"/>
      <c r="M252">
        <v>2</v>
      </c>
      <c r="N252" s="216"/>
      <c r="O252" t="s">
        <v>511</v>
      </c>
      <c r="Q252" s="216"/>
      <c r="S252" s="216" t="s">
        <v>363</v>
      </c>
      <c r="T252" s="216" t="s">
        <v>375</v>
      </c>
      <c r="U252" s="216" t="s">
        <v>239</v>
      </c>
      <c r="V252" t="s">
        <v>7</v>
      </c>
      <c r="W252" s="216" t="s">
        <v>7</v>
      </c>
      <c r="X252" s="216" t="s">
        <v>7</v>
      </c>
      <c r="Z252">
        <v>1</v>
      </c>
      <c r="AA252" s="216" t="s">
        <v>122</v>
      </c>
      <c r="AB252" s="216" t="s">
        <v>363</v>
      </c>
      <c r="AC252">
        <v>1050</v>
      </c>
      <c r="AD252" s="216" t="s">
        <v>232</v>
      </c>
      <c r="AE252">
        <v>2</v>
      </c>
    </row>
    <row r="253" spans="1:32" x14ac:dyDescent="0.3">
      <c r="A253" s="216" t="s">
        <v>351</v>
      </c>
      <c r="B253" s="216" t="s">
        <v>279</v>
      </c>
      <c r="C253" s="216" t="s">
        <v>192</v>
      </c>
      <c r="D253" s="216" t="s">
        <v>310</v>
      </c>
      <c r="E253" s="216" t="s">
        <v>1048</v>
      </c>
      <c r="F253" s="15">
        <v>46259.392939814818</v>
      </c>
      <c r="G253" s="216" t="s">
        <v>413</v>
      </c>
      <c r="H253">
        <v>487</v>
      </c>
      <c r="I253" s="216" t="s">
        <v>1049</v>
      </c>
      <c r="J253" s="15">
        <v>46261.628472222219</v>
      </c>
      <c r="K253" s="15">
        <v>46266.367361111108</v>
      </c>
      <c r="L253" s="15"/>
      <c r="M253">
        <v>487</v>
      </c>
      <c r="N253" s="216"/>
      <c r="O253" t="s">
        <v>201</v>
      </c>
      <c r="P253" t="s">
        <v>514</v>
      </c>
      <c r="Q253" s="216"/>
      <c r="S253" s="216" t="s">
        <v>363</v>
      </c>
      <c r="T253" s="216" t="s">
        <v>375</v>
      </c>
      <c r="U253" s="216" t="s">
        <v>239</v>
      </c>
      <c r="V253" t="s">
        <v>7</v>
      </c>
      <c r="W253" s="216" t="s">
        <v>7</v>
      </c>
      <c r="X253" s="216" t="s">
        <v>7</v>
      </c>
      <c r="Z253">
        <v>1</v>
      </c>
      <c r="AA253" s="216" t="s">
        <v>122</v>
      </c>
      <c r="AB253" s="216" t="s">
        <v>363</v>
      </c>
      <c r="AC253">
        <v>1050</v>
      </c>
      <c r="AD253" s="216" t="s">
        <v>232</v>
      </c>
      <c r="AE253">
        <v>487</v>
      </c>
    </row>
    <row r="254" spans="1:32" x14ac:dyDescent="0.3">
      <c r="A254" s="216" t="s">
        <v>351</v>
      </c>
      <c r="B254" s="216" t="s">
        <v>285</v>
      </c>
      <c r="C254" s="216" t="s">
        <v>95</v>
      </c>
      <c r="D254" s="216" t="s">
        <v>310</v>
      </c>
      <c r="E254" s="216" t="s">
        <v>1050</v>
      </c>
      <c r="F254" s="15">
        <v>46288.601527777777</v>
      </c>
      <c r="G254" s="216" t="s">
        <v>413</v>
      </c>
      <c r="H254">
        <v>1</v>
      </c>
      <c r="I254" s="216" t="s">
        <v>1051</v>
      </c>
      <c r="J254" s="15">
        <v>46289.350694444445</v>
      </c>
      <c r="K254" s="15">
        <v>46290.512499999997</v>
      </c>
      <c r="L254" s="15"/>
      <c r="M254">
        <v>1</v>
      </c>
      <c r="N254" s="216"/>
      <c r="O254" t="s">
        <v>201</v>
      </c>
      <c r="P254" t="s">
        <v>513</v>
      </c>
      <c r="Q254" s="216"/>
      <c r="S254" s="216" t="s">
        <v>363</v>
      </c>
      <c r="T254" s="216" t="s">
        <v>375</v>
      </c>
      <c r="U254" s="216" t="s">
        <v>239</v>
      </c>
      <c r="V254" t="s">
        <v>7</v>
      </c>
      <c r="W254" s="216" t="s">
        <v>7</v>
      </c>
      <c r="X254" s="216" t="s">
        <v>7</v>
      </c>
      <c r="AA254" s="216" t="s">
        <v>96</v>
      </c>
      <c r="AB254" s="216" t="s">
        <v>363</v>
      </c>
      <c r="AC254">
        <v>1050</v>
      </c>
      <c r="AD254" s="216" t="s">
        <v>220</v>
      </c>
      <c r="AE254">
        <v>1</v>
      </c>
      <c r="AF254">
        <v>1</v>
      </c>
    </row>
    <row r="255" spans="1:32" x14ac:dyDescent="0.3">
      <c r="A255" s="216" t="s">
        <v>351</v>
      </c>
      <c r="B255" s="216" t="s">
        <v>285</v>
      </c>
      <c r="C255" s="216" t="s">
        <v>95</v>
      </c>
      <c r="D255" s="216" t="s">
        <v>310</v>
      </c>
      <c r="E255" s="216" t="s">
        <v>1052</v>
      </c>
      <c r="F255" s="15">
        <v>46280.344039351854</v>
      </c>
      <c r="G255" s="216" t="s">
        <v>413</v>
      </c>
      <c r="H255">
        <v>1</v>
      </c>
      <c r="I255" s="216" t="s">
        <v>1053</v>
      </c>
      <c r="J255" s="15">
        <v>46281.473020833335</v>
      </c>
      <c r="K255" s="15">
        <v>46283.334722222222</v>
      </c>
      <c r="L255" s="15"/>
      <c r="M255">
        <v>1</v>
      </c>
      <c r="N255" s="216"/>
      <c r="O255" t="s">
        <v>201</v>
      </c>
      <c r="P255" t="s">
        <v>513</v>
      </c>
      <c r="Q255" s="216"/>
      <c r="S255" s="216" t="s">
        <v>363</v>
      </c>
      <c r="T255" s="216" t="s">
        <v>375</v>
      </c>
      <c r="U255" s="216" t="s">
        <v>239</v>
      </c>
      <c r="V255" t="s">
        <v>7</v>
      </c>
      <c r="W255" s="216" t="s">
        <v>7</v>
      </c>
      <c r="X255" s="216" t="s">
        <v>7</v>
      </c>
      <c r="AA255" s="216" t="s">
        <v>96</v>
      </c>
      <c r="AB255" s="216" t="s">
        <v>363</v>
      </c>
      <c r="AC255">
        <v>1050</v>
      </c>
      <c r="AD255" s="216" t="s">
        <v>220</v>
      </c>
      <c r="AE255">
        <v>1</v>
      </c>
      <c r="AF255">
        <v>1</v>
      </c>
    </row>
    <row r="256" spans="1:32" x14ac:dyDescent="0.3">
      <c r="A256" s="216" t="s">
        <v>351</v>
      </c>
      <c r="B256" s="216" t="s">
        <v>57</v>
      </c>
      <c r="C256" s="216" t="s">
        <v>117</v>
      </c>
      <c r="D256" s="216" t="s">
        <v>310</v>
      </c>
      <c r="E256" s="216" t="s">
        <v>1052</v>
      </c>
      <c r="F256" s="15">
        <v>46280.344039351854</v>
      </c>
      <c r="G256" s="216" t="s">
        <v>413</v>
      </c>
      <c r="H256">
        <v>1</v>
      </c>
      <c r="I256" s="216" t="s">
        <v>1053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6"/>
      <c r="O256" t="s">
        <v>201</v>
      </c>
      <c r="P256" t="s">
        <v>514</v>
      </c>
      <c r="Q256" s="216"/>
      <c r="S256" s="216" t="s">
        <v>363</v>
      </c>
      <c r="T256" s="216" t="s">
        <v>375</v>
      </c>
      <c r="U256" s="216" t="s">
        <v>239</v>
      </c>
      <c r="V256" t="s">
        <v>7</v>
      </c>
      <c r="W256" s="216" t="s">
        <v>7</v>
      </c>
      <c r="X256" s="216" t="s">
        <v>7</v>
      </c>
      <c r="AA256" s="216" t="s">
        <v>127</v>
      </c>
      <c r="AB256" s="216" t="s">
        <v>363</v>
      </c>
      <c r="AC256">
        <v>1050</v>
      </c>
      <c r="AD256" s="216" t="s">
        <v>233</v>
      </c>
      <c r="AE256">
        <v>1</v>
      </c>
      <c r="AF256">
        <v>1</v>
      </c>
    </row>
    <row r="257" spans="1:32" x14ac:dyDescent="0.3">
      <c r="A257" s="216" t="s">
        <v>351</v>
      </c>
      <c r="B257" s="216" t="s">
        <v>279</v>
      </c>
      <c r="C257" s="216" t="s">
        <v>192</v>
      </c>
      <c r="D257" s="216" t="s">
        <v>310</v>
      </c>
      <c r="E257" s="216" t="s">
        <v>1052</v>
      </c>
      <c r="F257" s="15">
        <v>46280.344039351854</v>
      </c>
      <c r="G257" s="216" t="s">
        <v>413</v>
      </c>
      <c r="H257">
        <v>545</v>
      </c>
      <c r="I257" s="216" t="s">
        <v>1053</v>
      </c>
      <c r="J257" s="15">
        <v>46281.473020833335</v>
      </c>
      <c r="K257" s="15">
        <v>46283.334722222222</v>
      </c>
      <c r="L257" s="15"/>
      <c r="M257">
        <v>545</v>
      </c>
      <c r="N257" s="216"/>
      <c r="O257" t="s">
        <v>201</v>
      </c>
      <c r="P257" t="s">
        <v>514</v>
      </c>
      <c r="Q257" s="216"/>
      <c r="S257" s="216" t="s">
        <v>363</v>
      </c>
      <c r="T257" s="216" t="s">
        <v>375</v>
      </c>
      <c r="U257" s="216" t="s">
        <v>239</v>
      </c>
      <c r="V257" t="s">
        <v>7</v>
      </c>
      <c r="W257" s="216" t="s">
        <v>7</v>
      </c>
      <c r="X257" s="216" t="s">
        <v>7</v>
      </c>
      <c r="Z257">
        <v>1</v>
      </c>
      <c r="AA257" s="216" t="s">
        <v>122</v>
      </c>
      <c r="AB257" s="216" t="s">
        <v>363</v>
      </c>
      <c r="AC257">
        <v>1050</v>
      </c>
      <c r="AD257" s="216" t="s">
        <v>232</v>
      </c>
      <c r="AE257">
        <v>545</v>
      </c>
      <c r="AF257">
        <v>54.5</v>
      </c>
    </row>
    <row r="258" spans="1:32" x14ac:dyDescent="0.3">
      <c r="A258" s="216" t="s">
        <v>351</v>
      </c>
      <c r="B258" s="216" t="s">
        <v>47</v>
      </c>
      <c r="C258" s="216" t="s">
        <v>68</v>
      </c>
      <c r="D258" s="216" t="s">
        <v>310</v>
      </c>
      <c r="E258" s="216" t="s">
        <v>1054</v>
      </c>
      <c r="F258" s="15">
        <v>46279.609456018516</v>
      </c>
      <c r="G258" s="216" t="s">
        <v>409</v>
      </c>
      <c r="H258">
        <v>33</v>
      </c>
      <c r="I258" s="216" t="s">
        <v>1055</v>
      </c>
      <c r="J258" s="15">
        <v>46280.697222222225</v>
      </c>
      <c r="K258" s="15">
        <v>46281.520833333336</v>
      </c>
      <c r="L258" s="15"/>
      <c r="M258">
        <v>33</v>
      </c>
      <c r="N258" s="216"/>
      <c r="O258" t="s">
        <v>146</v>
      </c>
      <c r="P258" t="s">
        <v>514</v>
      </c>
      <c r="Q258" s="216"/>
      <c r="S258" s="216" t="s">
        <v>363</v>
      </c>
      <c r="T258" s="216" t="s">
        <v>375</v>
      </c>
      <c r="U258" s="216" t="s">
        <v>239</v>
      </c>
      <c r="V258" t="s">
        <v>351</v>
      </c>
      <c r="W258" s="216" t="s">
        <v>374</v>
      </c>
      <c r="X258" s="216" t="s">
        <v>239</v>
      </c>
      <c r="Y258">
        <v>0</v>
      </c>
      <c r="AA258" s="216" t="s">
        <v>90</v>
      </c>
      <c r="AB258" s="216" t="s">
        <v>363</v>
      </c>
      <c r="AC258">
        <v>1050</v>
      </c>
      <c r="AD258" s="216" t="s">
        <v>218</v>
      </c>
      <c r="AE258">
        <v>3.3</v>
      </c>
      <c r="AF258">
        <v>1</v>
      </c>
    </row>
    <row r="259" spans="1:32" x14ac:dyDescent="0.3">
      <c r="A259" s="216" t="s">
        <v>351</v>
      </c>
      <c r="B259" s="216" t="s">
        <v>57</v>
      </c>
      <c r="C259" s="216" t="s">
        <v>117</v>
      </c>
      <c r="D259" s="216" t="s">
        <v>310</v>
      </c>
      <c r="E259" s="216" t="s">
        <v>1050</v>
      </c>
      <c r="F259" s="15">
        <v>46288.601527777777</v>
      </c>
      <c r="G259" s="216" t="s">
        <v>413</v>
      </c>
      <c r="H259">
        <v>1</v>
      </c>
      <c r="I259" s="216" t="s">
        <v>1051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6"/>
      <c r="O259" t="s">
        <v>201</v>
      </c>
      <c r="P259" t="s">
        <v>514</v>
      </c>
      <c r="Q259" s="216"/>
      <c r="S259" s="216" t="s">
        <v>363</v>
      </c>
      <c r="T259" s="216" t="s">
        <v>375</v>
      </c>
      <c r="U259" s="216" t="s">
        <v>239</v>
      </c>
      <c r="V259" t="s">
        <v>7</v>
      </c>
      <c r="W259" s="216" t="s">
        <v>7</v>
      </c>
      <c r="X259" s="216" t="s">
        <v>7</v>
      </c>
      <c r="AA259" s="216" t="s">
        <v>127</v>
      </c>
      <c r="AB259" s="216" t="s">
        <v>363</v>
      </c>
      <c r="AC259">
        <v>1050</v>
      </c>
      <c r="AD259" s="216" t="s">
        <v>233</v>
      </c>
      <c r="AE259">
        <v>1</v>
      </c>
      <c r="AF259">
        <v>1</v>
      </c>
    </row>
    <row r="260" spans="1:32" x14ac:dyDescent="0.3">
      <c r="A260" s="216" t="s">
        <v>351</v>
      </c>
      <c r="B260" s="216" t="s">
        <v>279</v>
      </c>
      <c r="C260" s="216" t="s">
        <v>192</v>
      </c>
      <c r="D260" s="216" t="s">
        <v>310</v>
      </c>
      <c r="E260" s="216" t="s">
        <v>1050</v>
      </c>
      <c r="F260" s="15">
        <v>46288.601527777777</v>
      </c>
      <c r="G260" s="216" t="s">
        <v>413</v>
      </c>
      <c r="H260">
        <v>669</v>
      </c>
      <c r="I260" s="216" t="s">
        <v>1051</v>
      </c>
      <c r="J260" s="15">
        <v>46289.350694444445</v>
      </c>
      <c r="K260" s="15">
        <v>46290.512499999997</v>
      </c>
      <c r="L260" s="15"/>
      <c r="M260">
        <v>669</v>
      </c>
      <c r="N260" s="216"/>
      <c r="O260" t="s">
        <v>201</v>
      </c>
      <c r="P260" t="s">
        <v>514</v>
      </c>
      <c r="Q260" s="216"/>
      <c r="S260" s="216" t="s">
        <v>363</v>
      </c>
      <c r="T260" s="216" t="s">
        <v>375</v>
      </c>
      <c r="U260" s="216" t="s">
        <v>239</v>
      </c>
      <c r="V260" t="s">
        <v>7</v>
      </c>
      <c r="W260" s="216" t="s">
        <v>7</v>
      </c>
      <c r="X260" s="216" t="s">
        <v>7</v>
      </c>
      <c r="Z260">
        <v>1</v>
      </c>
      <c r="AA260" s="216" t="s">
        <v>122</v>
      </c>
      <c r="AB260" s="216" t="s">
        <v>363</v>
      </c>
      <c r="AC260">
        <v>1050</v>
      </c>
      <c r="AD260" s="216" t="s">
        <v>232</v>
      </c>
      <c r="AE260">
        <v>669</v>
      </c>
      <c r="AF260">
        <v>66.900000000000006</v>
      </c>
    </row>
    <row r="261" spans="1:32" x14ac:dyDescent="0.3">
      <c r="A261" s="216" t="s">
        <v>351</v>
      </c>
      <c r="B261" s="216" t="s">
        <v>51</v>
      </c>
      <c r="C261" s="216" t="s">
        <v>258</v>
      </c>
      <c r="D261" s="216" t="s">
        <v>310</v>
      </c>
      <c r="E261" s="216" t="s">
        <v>1056</v>
      </c>
      <c r="F261" s="15">
        <v>46254.630624999998</v>
      </c>
      <c r="G261" s="216" t="s">
        <v>1057</v>
      </c>
      <c r="H261">
        <v>6</v>
      </c>
      <c r="I261" s="216" t="s">
        <v>1058</v>
      </c>
      <c r="J261" s="15">
        <v>46255.651388888888</v>
      </c>
      <c r="K261" s="15">
        <v>46259.680555555555</v>
      </c>
      <c r="L261" s="15"/>
      <c r="M261">
        <v>6</v>
      </c>
      <c r="N261" s="216"/>
      <c r="O261" t="s">
        <v>201</v>
      </c>
      <c r="P261" t="s">
        <v>513</v>
      </c>
      <c r="Q261" s="216"/>
      <c r="S261" s="216" t="s">
        <v>1059</v>
      </c>
      <c r="T261" s="216" t="s">
        <v>1060</v>
      </c>
      <c r="U261" s="216" t="s">
        <v>239</v>
      </c>
      <c r="V261" t="s">
        <v>7</v>
      </c>
      <c r="W261" s="216" t="s">
        <v>7</v>
      </c>
      <c r="X261" s="216" t="s">
        <v>7</v>
      </c>
      <c r="AA261" s="216" t="s">
        <v>238</v>
      </c>
      <c r="AB261" s="216" t="s">
        <v>1061</v>
      </c>
      <c r="AC261">
        <v>117</v>
      </c>
      <c r="AD261" s="216" t="s">
        <v>7</v>
      </c>
      <c r="AF261">
        <v>0</v>
      </c>
    </row>
    <row r="262" spans="1:32" x14ac:dyDescent="0.3">
      <c r="A262" s="216" t="s">
        <v>351</v>
      </c>
      <c r="B262" s="216" t="s">
        <v>51</v>
      </c>
      <c r="C262" s="216" t="s">
        <v>258</v>
      </c>
      <c r="D262" s="216" t="s">
        <v>310</v>
      </c>
      <c r="E262" s="216" t="s">
        <v>1062</v>
      </c>
      <c r="F262" s="15">
        <v>46254.633587962962</v>
      </c>
      <c r="G262" s="216" t="s">
        <v>945</v>
      </c>
      <c r="H262">
        <v>3</v>
      </c>
      <c r="I262" s="216" t="s">
        <v>1063</v>
      </c>
      <c r="J262" s="15">
        <v>46255.661805555559</v>
      </c>
      <c r="K262" s="15">
        <v>46259.680555555555</v>
      </c>
      <c r="L262" s="15"/>
      <c r="M262">
        <v>3</v>
      </c>
      <c r="N262" s="216"/>
      <c r="O262" t="s">
        <v>201</v>
      </c>
      <c r="P262" t="s">
        <v>513</v>
      </c>
      <c r="Q262" s="216"/>
      <c r="S262" s="216" t="s">
        <v>1059</v>
      </c>
      <c r="T262" s="216" t="s">
        <v>1060</v>
      </c>
      <c r="U262" s="216" t="s">
        <v>239</v>
      </c>
      <c r="V262" t="s">
        <v>7</v>
      </c>
      <c r="W262" s="216" t="s">
        <v>7</v>
      </c>
      <c r="X262" s="216" t="s">
        <v>7</v>
      </c>
      <c r="AA262" s="216" t="s">
        <v>238</v>
      </c>
      <c r="AB262" s="216" t="s">
        <v>1061</v>
      </c>
      <c r="AC262">
        <v>117</v>
      </c>
      <c r="AD262" s="216" t="s">
        <v>7</v>
      </c>
    </row>
    <row r="263" spans="1:32" x14ac:dyDescent="0.3">
      <c r="A263" s="216" t="s">
        <v>351</v>
      </c>
      <c r="B263" s="216" t="s">
        <v>45</v>
      </c>
      <c r="C263" s="216" t="s">
        <v>68</v>
      </c>
      <c r="D263" s="216" t="s">
        <v>310</v>
      </c>
      <c r="E263" s="216" t="s">
        <v>1064</v>
      </c>
      <c r="F263" s="15">
        <v>46265.487592592595</v>
      </c>
      <c r="G263" s="216" t="s">
        <v>1065</v>
      </c>
      <c r="H263">
        <v>1</v>
      </c>
      <c r="I263" s="216" t="s">
        <v>1066</v>
      </c>
      <c r="J263" s="15">
        <v>46266.518055555556</v>
      </c>
      <c r="K263" s="15">
        <v>46267.569444444445</v>
      </c>
      <c r="L263" s="15"/>
      <c r="M263">
        <v>1</v>
      </c>
      <c r="N263" s="216"/>
      <c r="O263" t="s">
        <v>201</v>
      </c>
      <c r="P263" t="s">
        <v>513</v>
      </c>
      <c r="Q263" s="216"/>
      <c r="S263" s="216" t="s">
        <v>1059</v>
      </c>
      <c r="T263" s="216" t="s">
        <v>1060</v>
      </c>
      <c r="U263" s="216" t="s">
        <v>239</v>
      </c>
      <c r="V263" t="s">
        <v>351</v>
      </c>
      <c r="W263" s="216" t="s">
        <v>374</v>
      </c>
      <c r="X263" s="216" t="s">
        <v>239</v>
      </c>
      <c r="Y263">
        <v>0</v>
      </c>
      <c r="AA263" s="216" t="s">
        <v>67</v>
      </c>
      <c r="AB263" s="216" t="s">
        <v>1061</v>
      </c>
      <c r="AC263">
        <v>117</v>
      </c>
      <c r="AD263" s="216" t="s">
        <v>217</v>
      </c>
      <c r="AE263">
        <v>1</v>
      </c>
      <c r="AF263">
        <v>1</v>
      </c>
    </row>
    <row r="264" spans="1:32" x14ac:dyDescent="0.3">
      <c r="A264" s="216" t="s">
        <v>351</v>
      </c>
      <c r="B264" s="216" t="s">
        <v>45</v>
      </c>
      <c r="C264" s="216" t="s">
        <v>68</v>
      </c>
      <c r="D264" s="216" t="s">
        <v>310</v>
      </c>
      <c r="E264" s="216" t="s">
        <v>1067</v>
      </c>
      <c r="F264" s="15">
        <v>46265.489803240744</v>
      </c>
      <c r="G264" s="216" t="s">
        <v>1065</v>
      </c>
      <c r="H264">
        <v>2</v>
      </c>
      <c r="I264" s="216" t="s">
        <v>1068</v>
      </c>
      <c r="J264" s="15">
        <v>46266.51458333333</v>
      </c>
      <c r="K264" s="15">
        <v>46267.569444444445</v>
      </c>
      <c r="L264" s="15"/>
      <c r="M264">
        <v>2</v>
      </c>
      <c r="N264" s="216"/>
      <c r="O264" t="s">
        <v>201</v>
      </c>
      <c r="P264" t="s">
        <v>513</v>
      </c>
      <c r="Q264" s="216"/>
      <c r="S264" s="216" t="s">
        <v>1059</v>
      </c>
      <c r="T264" s="216" t="s">
        <v>1060</v>
      </c>
      <c r="U264" s="216" t="s">
        <v>239</v>
      </c>
      <c r="V264" t="s">
        <v>351</v>
      </c>
      <c r="W264" s="216" t="s">
        <v>374</v>
      </c>
      <c r="X264" s="216" t="s">
        <v>239</v>
      </c>
      <c r="AA264" s="216" t="s">
        <v>67</v>
      </c>
      <c r="AB264" s="216" t="s">
        <v>1061</v>
      </c>
      <c r="AC264">
        <v>117</v>
      </c>
      <c r="AD264" s="216" t="s">
        <v>217</v>
      </c>
      <c r="AE264">
        <v>1</v>
      </c>
    </row>
    <row r="265" spans="1:32" x14ac:dyDescent="0.3">
      <c r="A265" s="216" t="s">
        <v>351</v>
      </c>
      <c r="B265" s="216" t="s">
        <v>43</v>
      </c>
      <c r="C265" s="216" t="s">
        <v>105</v>
      </c>
      <c r="D265" s="216" t="s">
        <v>310</v>
      </c>
      <c r="E265" s="216" t="s">
        <v>1069</v>
      </c>
      <c r="F265" s="15">
        <v>46265.49622685185</v>
      </c>
      <c r="G265" s="216" t="s">
        <v>1070</v>
      </c>
      <c r="H265">
        <v>5</v>
      </c>
      <c r="I265" s="216" t="s">
        <v>1071</v>
      </c>
      <c r="J265" s="15">
        <v>46266.595138888886</v>
      </c>
      <c r="K265" s="15">
        <v>46267.569444444445</v>
      </c>
      <c r="L265" s="15"/>
      <c r="M265">
        <v>5</v>
      </c>
      <c r="N265" s="216"/>
      <c r="O265" t="s">
        <v>201</v>
      </c>
      <c r="P265" t="s">
        <v>514</v>
      </c>
      <c r="Q265" s="216"/>
      <c r="S265" s="216" t="s">
        <v>1059</v>
      </c>
      <c r="T265" s="216" t="s">
        <v>1060</v>
      </c>
      <c r="U265" s="216" t="s">
        <v>239</v>
      </c>
      <c r="V265" t="s">
        <v>351</v>
      </c>
      <c r="W265" s="216" t="s">
        <v>374</v>
      </c>
      <c r="X265" s="216" t="s">
        <v>239</v>
      </c>
      <c r="AA265" s="216" t="s">
        <v>67</v>
      </c>
      <c r="AB265" s="216" t="s">
        <v>1061</v>
      </c>
      <c r="AC265">
        <v>117</v>
      </c>
      <c r="AD265" s="216" t="s">
        <v>217</v>
      </c>
      <c r="AE265">
        <v>1</v>
      </c>
    </row>
    <row r="266" spans="1:32" x14ac:dyDescent="0.3">
      <c r="A266" s="216" t="s">
        <v>351</v>
      </c>
      <c r="B266" s="216" t="s">
        <v>48</v>
      </c>
      <c r="C266" s="216" t="s">
        <v>68</v>
      </c>
      <c r="D266" s="216" t="s">
        <v>310</v>
      </c>
      <c r="E266" s="216" t="s">
        <v>1072</v>
      </c>
      <c r="F266" s="15">
        <v>46281.634768518517</v>
      </c>
      <c r="G266" s="216" t="s">
        <v>1070</v>
      </c>
      <c r="H266">
        <v>3</v>
      </c>
      <c r="I266" s="216" t="s">
        <v>1073</v>
      </c>
      <c r="J266" s="15">
        <v>46283.604166666664</v>
      </c>
      <c r="K266" s="15">
        <v>46287.541666666664</v>
      </c>
      <c r="L266" s="15"/>
      <c r="M266">
        <v>3</v>
      </c>
      <c r="N266" s="216"/>
      <c r="O266" t="s">
        <v>201</v>
      </c>
      <c r="P266" t="s">
        <v>513</v>
      </c>
      <c r="Q266" s="216"/>
      <c r="S266" s="216" t="s">
        <v>1059</v>
      </c>
      <c r="T266" s="216" t="s">
        <v>1060</v>
      </c>
      <c r="U266" s="216" t="s">
        <v>239</v>
      </c>
      <c r="V266" t="s">
        <v>351</v>
      </c>
      <c r="W266" s="216" t="s">
        <v>374</v>
      </c>
      <c r="X266" s="216" t="s">
        <v>239</v>
      </c>
      <c r="Y266">
        <v>0</v>
      </c>
      <c r="AA266" s="216" t="s">
        <v>90</v>
      </c>
      <c r="AB266" s="216" t="s">
        <v>1061</v>
      </c>
      <c r="AC266">
        <v>117</v>
      </c>
      <c r="AD266" s="216" t="s">
        <v>217</v>
      </c>
      <c r="AE266">
        <v>1</v>
      </c>
      <c r="AF266">
        <v>1</v>
      </c>
    </row>
    <row r="267" spans="1:32" x14ac:dyDescent="0.3">
      <c r="A267" s="216" t="s">
        <v>351</v>
      </c>
      <c r="B267" s="216" t="s">
        <v>51</v>
      </c>
      <c r="C267" s="216" t="s">
        <v>258</v>
      </c>
      <c r="D267" s="216" t="s">
        <v>310</v>
      </c>
      <c r="E267" s="216" t="s">
        <v>1074</v>
      </c>
      <c r="F267" s="15">
        <v>46254.485902777778</v>
      </c>
      <c r="G267" s="216" t="s">
        <v>417</v>
      </c>
      <c r="H267">
        <v>250</v>
      </c>
      <c r="I267" s="216" t="s">
        <v>1075</v>
      </c>
      <c r="J267" s="15">
        <v>46255.460416666669</v>
      </c>
      <c r="K267" s="15">
        <v>46259.392361111109</v>
      </c>
      <c r="L267" s="15"/>
      <c r="M267">
        <v>250</v>
      </c>
      <c r="N267" s="216"/>
      <c r="O267" t="s">
        <v>201</v>
      </c>
      <c r="P267" t="s">
        <v>514</v>
      </c>
      <c r="Q267" s="216"/>
      <c r="S267" s="216" t="s">
        <v>364</v>
      </c>
      <c r="T267" s="216" t="s">
        <v>373</v>
      </c>
      <c r="U267" s="216" t="s">
        <v>239</v>
      </c>
      <c r="V267" t="s">
        <v>7</v>
      </c>
      <c r="W267" s="216" t="s">
        <v>7</v>
      </c>
      <c r="X267" s="216" t="s">
        <v>7</v>
      </c>
      <c r="AA267" s="216" t="s">
        <v>238</v>
      </c>
      <c r="AB267" s="216" t="s">
        <v>470</v>
      </c>
      <c r="AC267">
        <v>289</v>
      </c>
      <c r="AD267" s="216" t="s">
        <v>7</v>
      </c>
      <c r="AF267">
        <v>0</v>
      </c>
    </row>
    <row r="268" spans="1:32" x14ac:dyDescent="0.3">
      <c r="A268" s="216" t="s">
        <v>351</v>
      </c>
      <c r="B268" s="216" t="s">
        <v>45</v>
      </c>
      <c r="C268" s="216" t="s">
        <v>68</v>
      </c>
      <c r="D268" s="216" t="s">
        <v>310</v>
      </c>
      <c r="E268" s="216" t="s">
        <v>1076</v>
      </c>
      <c r="F268" s="15">
        <v>46282.67324074074</v>
      </c>
      <c r="G268" s="216" t="s">
        <v>417</v>
      </c>
      <c r="H268">
        <v>50</v>
      </c>
      <c r="I268" s="216" t="s">
        <v>1077</v>
      </c>
      <c r="J268" s="15">
        <v>46282.724999999999</v>
      </c>
      <c r="K268" s="15">
        <v>46286.517361111109</v>
      </c>
      <c r="L268" s="15"/>
      <c r="M268">
        <v>50</v>
      </c>
      <c r="N268" s="216"/>
      <c r="O268" t="s">
        <v>201</v>
      </c>
      <c r="P268" t="s">
        <v>514</v>
      </c>
      <c r="Q268" s="216"/>
      <c r="S268" s="216" t="s">
        <v>364</v>
      </c>
      <c r="T268" s="216" t="s">
        <v>373</v>
      </c>
      <c r="U268" s="216" t="s">
        <v>239</v>
      </c>
      <c r="V268" t="s">
        <v>351</v>
      </c>
      <c r="W268" s="216" t="s">
        <v>374</v>
      </c>
      <c r="X268" s="216" t="s">
        <v>239</v>
      </c>
      <c r="Y268">
        <v>93</v>
      </c>
      <c r="AA268" s="216" t="s">
        <v>67</v>
      </c>
      <c r="AB268" s="216" t="s">
        <v>470</v>
      </c>
      <c r="AC268">
        <v>289</v>
      </c>
      <c r="AD268" s="216" t="s">
        <v>217</v>
      </c>
      <c r="AE268">
        <v>5</v>
      </c>
      <c r="AF268">
        <v>1</v>
      </c>
    </row>
    <row r="269" spans="1:32" x14ac:dyDescent="0.3">
      <c r="A269" s="216" t="s">
        <v>351</v>
      </c>
      <c r="B269" s="216" t="s">
        <v>45</v>
      </c>
      <c r="C269" s="216" t="s">
        <v>68</v>
      </c>
      <c r="D269" s="216" t="s">
        <v>310</v>
      </c>
      <c r="E269" s="216" t="s">
        <v>1078</v>
      </c>
      <c r="F269" s="15">
        <v>46282.6715625</v>
      </c>
      <c r="G269" s="216" t="s">
        <v>417</v>
      </c>
      <c r="H269">
        <v>8</v>
      </c>
      <c r="I269" s="216" t="s">
        <v>1079</v>
      </c>
      <c r="J269" s="15">
        <v>46282.686111111114</v>
      </c>
      <c r="K269" s="15">
        <v>46286.517361111109</v>
      </c>
      <c r="L269" s="15"/>
      <c r="M269">
        <v>8</v>
      </c>
      <c r="N269" s="216"/>
      <c r="O269" t="s">
        <v>201</v>
      </c>
      <c r="P269" t="s">
        <v>514</v>
      </c>
      <c r="Q269" s="216"/>
      <c r="S269" s="216" t="s">
        <v>364</v>
      </c>
      <c r="T269" s="216" t="s">
        <v>373</v>
      </c>
      <c r="U269" s="216" t="s">
        <v>239</v>
      </c>
      <c r="V269" t="s">
        <v>351</v>
      </c>
      <c r="W269" s="216" t="s">
        <v>374</v>
      </c>
      <c r="X269" s="216" t="s">
        <v>239</v>
      </c>
      <c r="AA269" s="216" t="s">
        <v>67</v>
      </c>
      <c r="AB269" s="216" t="s">
        <v>470</v>
      </c>
      <c r="AC269">
        <v>289</v>
      </c>
      <c r="AD269" s="216" t="s">
        <v>217</v>
      </c>
      <c r="AE269">
        <v>1</v>
      </c>
    </row>
    <row r="270" spans="1:32" x14ac:dyDescent="0.3">
      <c r="A270" s="216" t="s">
        <v>351</v>
      </c>
      <c r="B270" s="216" t="s">
        <v>51</v>
      </c>
      <c r="C270" s="216" t="s">
        <v>258</v>
      </c>
      <c r="D270" s="216" t="s">
        <v>310</v>
      </c>
      <c r="E270" s="216" t="s">
        <v>1080</v>
      </c>
      <c r="F270" s="15">
        <v>46254.45857638889</v>
      </c>
      <c r="G270" s="216" t="s">
        <v>404</v>
      </c>
      <c r="H270">
        <v>50</v>
      </c>
      <c r="I270" s="216" t="s">
        <v>1081</v>
      </c>
      <c r="J270" s="15">
        <v>46255.37222222222</v>
      </c>
      <c r="K270" s="15">
        <v>46259.454861111109</v>
      </c>
      <c r="L270" s="15"/>
      <c r="M270">
        <v>50</v>
      </c>
      <c r="N270" s="216"/>
      <c r="O270" t="s">
        <v>201</v>
      </c>
      <c r="P270" t="s">
        <v>513</v>
      </c>
      <c r="Q270" s="216"/>
      <c r="S270" s="216" t="s">
        <v>358</v>
      </c>
      <c r="T270" s="216" t="s">
        <v>373</v>
      </c>
      <c r="U270" s="216" t="s">
        <v>239</v>
      </c>
      <c r="V270" t="s">
        <v>7</v>
      </c>
      <c r="W270" s="216" t="s">
        <v>7</v>
      </c>
      <c r="X270" s="216" t="s">
        <v>7</v>
      </c>
      <c r="AA270" s="216" t="s">
        <v>238</v>
      </c>
      <c r="AB270" s="216" t="s">
        <v>358</v>
      </c>
      <c r="AC270">
        <v>2100</v>
      </c>
      <c r="AD270" s="216" t="s">
        <v>7</v>
      </c>
      <c r="AF270">
        <v>0</v>
      </c>
    </row>
    <row r="271" spans="1:32" x14ac:dyDescent="0.3">
      <c r="A271" s="216" t="s">
        <v>351</v>
      </c>
      <c r="B271" s="216" t="s">
        <v>51</v>
      </c>
      <c r="C271" s="216" t="s">
        <v>258</v>
      </c>
      <c r="D271" s="216" t="s">
        <v>310</v>
      </c>
      <c r="E271" s="216" t="s">
        <v>1082</v>
      </c>
      <c r="F271" s="15">
        <v>46254.45820601852</v>
      </c>
      <c r="G271" s="216" t="s">
        <v>404</v>
      </c>
      <c r="H271">
        <v>50</v>
      </c>
      <c r="I271" s="216" t="s">
        <v>1081</v>
      </c>
      <c r="J271" s="15">
        <v>46255.37222222222</v>
      </c>
      <c r="K271" s="15">
        <v>46259.454861111109</v>
      </c>
      <c r="L271" s="15"/>
      <c r="M271">
        <v>50</v>
      </c>
      <c r="N271" s="216"/>
      <c r="O271" t="s">
        <v>201</v>
      </c>
      <c r="P271" t="s">
        <v>513</v>
      </c>
      <c r="Q271" s="216"/>
      <c r="S271" s="216" t="s">
        <v>358</v>
      </c>
      <c r="T271" s="216" t="s">
        <v>373</v>
      </c>
      <c r="U271" s="216" t="s">
        <v>239</v>
      </c>
      <c r="V271" t="s">
        <v>7</v>
      </c>
      <c r="W271" s="216" t="s">
        <v>7</v>
      </c>
      <c r="X271" s="216" t="s">
        <v>7</v>
      </c>
      <c r="AA271" s="216" t="s">
        <v>238</v>
      </c>
      <c r="AB271" s="216" t="s">
        <v>358</v>
      </c>
      <c r="AC271">
        <v>2100</v>
      </c>
      <c r="AD271" s="216" t="s">
        <v>7</v>
      </c>
    </row>
    <row r="272" spans="1:32" x14ac:dyDescent="0.3">
      <c r="A272" s="216" t="s">
        <v>351</v>
      </c>
      <c r="B272" s="216" t="s">
        <v>51</v>
      </c>
      <c r="C272" s="216" t="s">
        <v>258</v>
      </c>
      <c r="D272" s="216" t="s">
        <v>310</v>
      </c>
      <c r="E272" s="216" t="s">
        <v>1083</v>
      </c>
      <c r="F272" s="15">
        <v>46254.457673611112</v>
      </c>
      <c r="G272" s="216" t="s">
        <v>404</v>
      </c>
      <c r="H272">
        <v>50</v>
      </c>
      <c r="I272" s="216" t="s">
        <v>1081</v>
      </c>
      <c r="J272" s="15">
        <v>46255.37222222222</v>
      </c>
      <c r="K272" s="15">
        <v>46259.454861111109</v>
      </c>
      <c r="L272" s="15"/>
      <c r="M272">
        <v>50</v>
      </c>
      <c r="N272" s="216"/>
      <c r="O272" t="s">
        <v>201</v>
      </c>
      <c r="P272" t="s">
        <v>513</v>
      </c>
      <c r="Q272" s="216"/>
      <c r="S272" s="216" t="s">
        <v>358</v>
      </c>
      <c r="T272" s="216" t="s">
        <v>373</v>
      </c>
      <c r="U272" s="216" t="s">
        <v>239</v>
      </c>
      <c r="V272" t="s">
        <v>7</v>
      </c>
      <c r="W272" s="216" t="s">
        <v>7</v>
      </c>
      <c r="X272" s="216" t="s">
        <v>7</v>
      </c>
      <c r="AA272" s="216" t="s">
        <v>238</v>
      </c>
      <c r="AB272" s="216" t="s">
        <v>358</v>
      </c>
      <c r="AC272">
        <v>2100</v>
      </c>
      <c r="AD272" s="216" t="s">
        <v>7</v>
      </c>
    </row>
    <row r="273" spans="1:32" x14ac:dyDescent="0.3">
      <c r="A273" s="216" t="s">
        <v>351</v>
      </c>
      <c r="B273" s="216" t="s">
        <v>51</v>
      </c>
      <c r="C273" s="216" t="s">
        <v>258</v>
      </c>
      <c r="D273" s="216" t="s">
        <v>310</v>
      </c>
      <c r="E273" s="216" t="s">
        <v>1084</v>
      </c>
      <c r="F273" s="15">
        <v>46253.431041666663</v>
      </c>
      <c r="G273" s="216" t="s">
        <v>1085</v>
      </c>
      <c r="H273">
        <v>120</v>
      </c>
      <c r="I273" s="216" t="s">
        <v>1086</v>
      </c>
      <c r="J273" s="15">
        <v>46254.69027777778</v>
      </c>
      <c r="K273" s="15">
        <v>46259.486111111109</v>
      </c>
      <c r="L273" s="15"/>
      <c r="M273">
        <v>120</v>
      </c>
      <c r="N273" s="216"/>
      <c r="O273" t="s">
        <v>201</v>
      </c>
      <c r="P273" t="s">
        <v>513</v>
      </c>
      <c r="Q273" s="216"/>
      <c r="S273" s="216" t="s">
        <v>358</v>
      </c>
      <c r="T273" s="216" t="s">
        <v>373</v>
      </c>
      <c r="U273" s="216" t="s">
        <v>239</v>
      </c>
      <c r="V273" t="s">
        <v>7</v>
      </c>
      <c r="W273" s="216" t="s">
        <v>7</v>
      </c>
      <c r="X273" s="216" t="s">
        <v>7</v>
      </c>
      <c r="AA273" s="216" t="s">
        <v>238</v>
      </c>
      <c r="AB273" s="216" t="s">
        <v>358</v>
      </c>
      <c r="AC273">
        <v>2100</v>
      </c>
      <c r="AD273" s="216" t="s">
        <v>7</v>
      </c>
    </row>
    <row r="274" spans="1:32" x14ac:dyDescent="0.3">
      <c r="A274" s="216" t="s">
        <v>351</v>
      </c>
      <c r="B274" s="216" t="s">
        <v>45</v>
      </c>
      <c r="C274" s="216" t="s">
        <v>68</v>
      </c>
      <c r="D274" s="216" t="s">
        <v>310</v>
      </c>
      <c r="E274" s="216" t="s">
        <v>1087</v>
      </c>
      <c r="F274" s="15">
        <v>46286.432002314818</v>
      </c>
      <c r="G274" s="216" t="s">
        <v>407</v>
      </c>
      <c r="H274">
        <v>7</v>
      </c>
      <c r="I274" s="216" t="s">
        <v>1088</v>
      </c>
      <c r="J274" s="15">
        <v>46286.6875</v>
      </c>
      <c r="K274" s="15">
        <v>46288.541666666664</v>
      </c>
      <c r="L274" s="15">
        <v>46289</v>
      </c>
      <c r="M274">
        <v>7</v>
      </c>
      <c r="N274" s="216"/>
      <c r="O274" t="s">
        <v>201</v>
      </c>
      <c r="P274" t="s">
        <v>514</v>
      </c>
      <c r="Q274" s="216"/>
      <c r="S274" s="216" t="s">
        <v>358</v>
      </c>
      <c r="T274" s="216" t="s">
        <v>373</v>
      </c>
      <c r="U274" s="216" t="s">
        <v>239</v>
      </c>
      <c r="V274" t="s">
        <v>351</v>
      </c>
      <c r="W274" s="216" t="s">
        <v>374</v>
      </c>
      <c r="X274" s="216" t="s">
        <v>239</v>
      </c>
      <c r="Y274">
        <v>103</v>
      </c>
      <c r="AA274" s="216" t="s">
        <v>67</v>
      </c>
      <c r="AB274" s="216" t="s">
        <v>358</v>
      </c>
      <c r="AC274">
        <v>2100</v>
      </c>
      <c r="AD274" s="216" t="s">
        <v>217</v>
      </c>
      <c r="AE274">
        <v>1</v>
      </c>
      <c r="AF274">
        <v>1</v>
      </c>
    </row>
    <row r="275" spans="1:32" x14ac:dyDescent="0.3">
      <c r="A275" s="216" t="s">
        <v>351</v>
      </c>
      <c r="B275" s="216" t="s">
        <v>45</v>
      </c>
      <c r="C275" s="216" t="s">
        <v>68</v>
      </c>
      <c r="D275" s="216" t="s">
        <v>310</v>
      </c>
      <c r="E275" s="216" t="s">
        <v>1089</v>
      </c>
      <c r="F275" s="15">
        <v>46286.420046296298</v>
      </c>
      <c r="G275" s="216" t="s">
        <v>407</v>
      </c>
      <c r="H275">
        <v>3</v>
      </c>
      <c r="I275" s="216" t="s">
        <v>1090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6"/>
      <c r="O275" t="s">
        <v>201</v>
      </c>
      <c r="P275" t="s">
        <v>514</v>
      </c>
      <c r="Q275" s="216"/>
      <c r="S275" s="216" t="s">
        <v>358</v>
      </c>
      <c r="T275" s="216" t="s">
        <v>373</v>
      </c>
      <c r="U275" s="216" t="s">
        <v>239</v>
      </c>
      <c r="V275" t="s">
        <v>351</v>
      </c>
      <c r="W275" s="216" t="s">
        <v>374</v>
      </c>
      <c r="X275" s="216" t="s">
        <v>239</v>
      </c>
      <c r="AA275" s="216" t="s">
        <v>67</v>
      </c>
      <c r="AB275" s="216" t="s">
        <v>358</v>
      </c>
      <c r="AC275">
        <v>2100</v>
      </c>
      <c r="AD275" s="216" t="s">
        <v>217</v>
      </c>
      <c r="AE275">
        <v>1</v>
      </c>
    </row>
    <row r="276" spans="1:32" x14ac:dyDescent="0.3">
      <c r="A276" s="216" t="s">
        <v>351</v>
      </c>
      <c r="B276" s="216" t="s">
        <v>45</v>
      </c>
      <c r="C276" s="216" t="s">
        <v>68</v>
      </c>
      <c r="D276" s="216" t="s">
        <v>310</v>
      </c>
      <c r="E276" s="216" t="s">
        <v>1091</v>
      </c>
      <c r="F276" s="15">
        <v>46286.431493055556</v>
      </c>
      <c r="G276" s="216" t="s">
        <v>407</v>
      </c>
      <c r="H276">
        <v>8</v>
      </c>
      <c r="I276" s="216" t="s">
        <v>1092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6"/>
      <c r="O276" t="s">
        <v>201</v>
      </c>
      <c r="P276" t="s">
        <v>514</v>
      </c>
      <c r="Q276" s="216"/>
      <c r="S276" s="216" t="s">
        <v>358</v>
      </c>
      <c r="T276" s="216" t="s">
        <v>373</v>
      </c>
      <c r="U276" s="216" t="s">
        <v>239</v>
      </c>
      <c r="V276" t="s">
        <v>351</v>
      </c>
      <c r="W276" s="216" t="s">
        <v>374</v>
      </c>
      <c r="X276" s="216" t="s">
        <v>239</v>
      </c>
      <c r="AA276" s="216" t="s">
        <v>67</v>
      </c>
      <c r="AB276" s="216" t="s">
        <v>358</v>
      </c>
      <c r="AC276">
        <v>2100</v>
      </c>
      <c r="AD276" s="216" t="s">
        <v>217</v>
      </c>
      <c r="AE276">
        <v>1</v>
      </c>
    </row>
    <row r="277" spans="1:32" x14ac:dyDescent="0.3">
      <c r="A277" s="216" t="s">
        <v>351</v>
      </c>
      <c r="B277" s="216" t="s">
        <v>45</v>
      </c>
      <c r="C277" s="216" t="s">
        <v>68</v>
      </c>
      <c r="D277" s="216" t="s">
        <v>310</v>
      </c>
      <c r="E277" s="216" t="s">
        <v>1093</v>
      </c>
      <c r="F277" s="15">
        <v>46286.424537037034</v>
      </c>
      <c r="G277" s="216" t="s">
        <v>418</v>
      </c>
      <c r="H277">
        <v>5</v>
      </c>
      <c r="I277" s="216" t="s">
        <v>1094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6"/>
      <c r="O277" t="s">
        <v>201</v>
      </c>
      <c r="P277" t="s">
        <v>514</v>
      </c>
      <c r="Q277" s="216"/>
      <c r="S277" s="216" t="s">
        <v>358</v>
      </c>
      <c r="T277" s="216" t="s">
        <v>373</v>
      </c>
      <c r="U277" s="216" t="s">
        <v>239</v>
      </c>
      <c r="V277" t="s">
        <v>351</v>
      </c>
      <c r="W277" s="216" t="s">
        <v>374</v>
      </c>
      <c r="X277" s="216" t="s">
        <v>239</v>
      </c>
      <c r="Y277">
        <v>103</v>
      </c>
      <c r="AA277" s="216" t="s">
        <v>67</v>
      </c>
      <c r="AB277" s="216" t="s">
        <v>358</v>
      </c>
      <c r="AC277">
        <v>2100</v>
      </c>
      <c r="AD277" s="216" t="s">
        <v>217</v>
      </c>
      <c r="AE277">
        <v>1</v>
      </c>
    </row>
    <row r="278" spans="1:32" x14ac:dyDescent="0.3">
      <c r="A278" s="216" t="s">
        <v>351</v>
      </c>
      <c r="B278" s="216" t="s">
        <v>45</v>
      </c>
      <c r="C278" s="216" t="s">
        <v>68</v>
      </c>
      <c r="D278" s="216" t="s">
        <v>310</v>
      </c>
      <c r="E278" s="216" t="s">
        <v>1095</v>
      </c>
      <c r="F278" s="15">
        <v>46286.430648148147</v>
      </c>
      <c r="G278" s="216" t="s">
        <v>407</v>
      </c>
      <c r="H278">
        <v>24</v>
      </c>
      <c r="I278" s="216" t="s">
        <v>1096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6"/>
      <c r="O278" t="s">
        <v>201</v>
      </c>
      <c r="P278" t="s">
        <v>514</v>
      </c>
      <c r="Q278" s="216"/>
      <c r="S278" s="216" t="s">
        <v>358</v>
      </c>
      <c r="T278" s="216" t="s">
        <v>373</v>
      </c>
      <c r="U278" s="216" t="s">
        <v>239</v>
      </c>
      <c r="V278" t="s">
        <v>351</v>
      </c>
      <c r="W278" s="216" t="s">
        <v>374</v>
      </c>
      <c r="X278" s="216" t="s">
        <v>239</v>
      </c>
      <c r="AA278" s="216" t="s">
        <v>67</v>
      </c>
      <c r="AB278" s="216" t="s">
        <v>358</v>
      </c>
      <c r="AC278">
        <v>2100</v>
      </c>
      <c r="AD278" s="216" t="s">
        <v>217</v>
      </c>
      <c r="AE278">
        <v>2.4</v>
      </c>
    </row>
    <row r="279" spans="1:32" x14ac:dyDescent="0.3">
      <c r="A279" s="216" t="s">
        <v>351</v>
      </c>
      <c r="B279" s="216" t="s">
        <v>45</v>
      </c>
      <c r="C279" s="216" t="s">
        <v>68</v>
      </c>
      <c r="D279" s="216" t="s">
        <v>310</v>
      </c>
      <c r="E279" s="216" t="s">
        <v>1097</v>
      </c>
      <c r="F279" s="15">
        <v>46283.390682870369</v>
      </c>
      <c r="G279" s="216" t="s">
        <v>403</v>
      </c>
      <c r="H279">
        <v>2</v>
      </c>
      <c r="I279" s="216" t="s">
        <v>1098</v>
      </c>
      <c r="J279" s="15">
        <v>46283.591666666667</v>
      </c>
      <c r="K279" s="15">
        <v>46286.458333333336</v>
      </c>
      <c r="L279" s="15"/>
      <c r="M279">
        <v>2</v>
      </c>
      <c r="N279" s="216"/>
      <c r="O279" t="s">
        <v>201</v>
      </c>
      <c r="P279" t="s">
        <v>514</v>
      </c>
      <c r="Q279" s="216"/>
      <c r="S279" s="216" t="s">
        <v>358</v>
      </c>
      <c r="T279" s="216" t="s">
        <v>373</v>
      </c>
      <c r="U279" s="216" t="s">
        <v>239</v>
      </c>
      <c r="V279" t="s">
        <v>351</v>
      </c>
      <c r="W279" s="216" t="s">
        <v>374</v>
      </c>
      <c r="X279" s="216" t="s">
        <v>239</v>
      </c>
      <c r="Y279">
        <v>103</v>
      </c>
      <c r="AA279" s="216" t="s">
        <v>67</v>
      </c>
      <c r="AB279" s="216" t="s">
        <v>358</v>
      </c>
      <c r="AC279">
        <v>2100</v>
      </c>
      <c r="AD279" s="216" t="s">
        <v>217</v>
      </c>
      <c r="AE279">
        <v>1</v>
      </c>
      <c r="AF279">
        <v>1</v>
      </c>
    </row>
    <row r="280" spans="1:32" x14ac:dyDescent="0.3">
      <c r="A280" s="216" t="s">
        <v>351</v>
      </c>
      <c r="B280" s="216" t="s">
        <v>45</v>
      </c>
      <c r="C280" s="216" t="s">
        <v>68</v>
      </c>
      <c r="D280" s="216" t="s">
        <v>310</v>
      </c>
      <c r="E280" s="216" t="s">
        <v>1099</v>
      </c>
      <c r="F280" s="15">
        <v>46283.389594907407</v>
      </c>
      <c r="G280" s="216" t="s">
        <v>403</v>
      </c>
      <c r="H280">
        <v>3</v>
      </c>
      <c r="I280" s="216" t="s">
        <v>1098</v>
      </c>
      <c r="J280" s="15">
        <v>46283.591666666667</v>
      </c>
      <c r="K280" s="15">
        <v>46286.458333333336</v>
      </c>
      <c r="L280" s="15"/>
      <c r="M280">
        <v>3</v>
      </c>
      <c r="N280" s="216"/>
      <c r="O280" t="s">
        <v>201</v>
      </c>
      <c r="P280" t="s">
        <v>514</v>
      </c>
      <c r="Q280" s="216"/>
      <c r="S280" s="216" t="s">
        <v>358</v>
      </c>
      <c r="T280" s="216" t="s">
        <v>373</v>
      </c>
      <c r="U280" s="216" t="s">
        <v>239</v>
      </c>
      <c r="V280" t="s">
        <v>351</v>
      </c>
      <c r="W280" s="216" t="s">
        <v>374</v>
      </c>
      <c r="X280" s="216" t="s">
        <v>239</v>
      </c>
      <c r="AA280" s="216" t="s">
        <v>67</v>
      </c>
      <c r="AB280" s="216" t="s">
        <v>358</v>
      </c>
      <c r="AC280">
        <v>2100</v>
      </c>
      <c r="AD280" s="216" t="s">
        <v>217</v>
      </c>
      <c r="AE280">
        <v>1</v>
      </c>
    </row>
    <row r="281" spans="1:32" x14ac:dyDescent="0.3">
      <c r="A281" s="216" t="s">
        <v>351</v>
      </c>
      <c r="B281" s="216" t="s">
        <v>45</v>
      </c>
      <c r="C281" s="216" t="s">
        <v>68</v>
      </c>
      <c r="D281" s="216" t="s">
        <v>310</v>
      </c>
      <c r="E281" s="216" t="s">
        <v>1100</v>
      </c>
      <c r="F281" s="15">
        <v>46283.387245370373</v>
      </c>
      <c r="G281" s="216" t="s">
        <v>403</v>
      </c>
      <c r="H281">
        <v>3</v>
      </c>
      <c r="I281" s="216" t="s">
        <v>1098</v>
      </c>
      <c r="J281" s="15">
        <v>46283.591666666667</v>
      </c>
      <c r="K281" s="15">
        <v>46286.458333333336</v>
      </c>
      <c r="L281" s="15"/>
      <c r="M281">
        <v>3</v>
      </c>
      <c r="N281" s="216"/>
      <c r="O281" t="s">
        <v>201</v>
      </c>
      <c r="P281" t="s">
        <v>514</v>
      </c>
      <c r="Q281" s="216"/>
      <c r="S281" s="216" t="s">
        <v>358</v>
      </c>
      <c r="T281" s="216" t="s">
        <v>373</v>
      </c>
      <c r="U281" s="216" t="s">
        <v>239</v>
      </c>
      <c r="V281" t="s">
        <v>351</v>
      </c>
      <c r="W281" s="216" t="s">
        <v>374</v>
      </c>
      <c r="X281" s="216" t="s">
        <v>239</v>
      </c>
      <c r="AA281" s="216" t="s">
        <v>67</v>
      </c>
      <c r="AB281" s="216" t="s">
        <v>358</v>
      </c>
      <c r="AC281">
        <v>2100</v>
      </c>
      <c r="AD281" s="216" t="s">
        <v>217</v>
      </c>
      <c r="AE281">
        <v>1</v>
      </c>
    </row>
    <row r="282" spans="1:32" x14ac:dyDescent="0.3">
      <c r="A282" s="216" t="s">
        <v>351</v>
      </c>
      <c r="B282" s="216" t="s">
        <v>45</v>
      </c>
      <c r="C282" s="216" t="s">
        <v>68</v>
      </c>
      <c r="D282" s="216" t="s">
        <v>310</v>
      </c>
      <c r="E282" s="216" t="s">
        <v>1101</v>
      </c>
      <c r="F282" s="15">
        <v>46282.367581018516</v>
      </c>
      <c r="G282" s="216" t="s">
        <v>403</v>
      </c>
      <c r="H282">
        <v>4</v>
      </c>
      <c r="I282" s="216" t="s">
        <v>1102</v>
      </c>
      <c r="J282" s="15">
        <v>46282.497916666667</v>
      </c>
      <c r="K282" s="15">
        <v>46286.458333333336</v>
      </c>
      <c r="L282" s="15"/>
      <c r="M282">
        <v>4</v>
      </c>
      <c r="N282" s="216"/>
      <c r="O282" t="s">
        <v>201</v>
      </c>
      <c r="P282" t="s">
        <v>514</v>
      </c>
      <c r="Q282" s="216"/>
      <c r="S282" s="216" t="s">
        <v>358</v>
      </c>
      <c r="T282" s="216" t="s">
        <v>373</v>
      </c>
      <c r="U282" s="216" t="s">
        <v>239</v>
      </c>
      <c r="V282" t="s">
        <v>351</v>
      </c>
      <c r="W282" s="216" t="s">
        <v>374</v>
      </c>
      <c r="X282" s="216" t="s">
        <v>239</v>
      </c>
      <c r="Y282">
        <v>103</v>
      </c>
      <c r="AA282" s="216" t="s">
        <v>67</v>
      </c>
      <c r="AB282" s="216" t="s">
        <v>358</v>
      </c>
      <c r="AC282">
        <v>2100</v>
      </c>
      <c r="AD282" s="216" t="s">
        <v>217</v>
      </c>
      <c r="AE282">
        <v>1</v>
      </c>
    </row>
    <row r="283" spans="1:32" x14ac:dyDescent="0.3">
      <c r="A283" s="216" t="s">
        <v>351</v>
      </c>
      <c r="B283" s="216" t="s">
        <v>51</v>
      </c>
      <c r="C283" s="216" t="s">
        <v>258</v>
      </c>
      <c r="D283" s="216" t="s">
        <v>310</v>
      </c>
      <c r="E283" s="216" t="s">
        <v>1103</v>
      </c>
      <c r="F283" s="15">
        <v>46273.372465277775</v>
      </c>
      <c r="G283" s="216" t="s">
        <v>407</v>
      </c>
      <c r="H283">
        <v>450</v>
      </c>
      <c r="I283" s="216" t="s">
        <v>1104</v>
      </c>
      <c r="J283" s="15">
        <v>46273.671527777777</v>
      </c>
      <c r="K283" s="15">
        <v>46274.430555555555</v>
      </c>
      <c r="L283" s="15"/>
      <c r="M283">
        <v>450</v>
      </c>
      <c r="N283" s="216"/>
      <c r="O283" t="s">
        <v>201</v>
      </c>
      <c r="P283" t="s">
        <v>514</v>
      </c>
      <c r="Q283" s="216"/>
      <c r="S283" s="216" t="s">
        <v>358</v>
      </c>
      <c r="T283" s="216" t="s">
        <v>373</v>
      </c>
      <c r="U283" s="216" t="s">
        <v>239</v>
      </c>
      <c r="V283" t="s">
        <v>7</v>
      </c>
      <c r="W283" s="216" t="s">
        <v>7</v>
      </c>
      <c r="X283" s="216" t="s">
        <v>7</v>
      </c>
      <c r="AA283" s="216" t="s">
        <v>238</v>
      </c>
      <c r="AB283" s="216" t="s">
        <v>358</v>
      </c>
      <c r="AC283">
        <v>2100</v>
      </c>
      <c r="AD283" s="216" t="s">
        <v>7</v>
      </c>
      <c r="AF283">
        <v>0</v>
      </c>
    </row>
    <row r="284" spans="1:32" x14ac:dyDescent="0.3">
      <c r="A284" s="216" t="s">
        <v>351</v>
      </c>
      <c r="B284" s="216" t="s">
        <v>45</v>
      </c>
      <c r="C284" s="216" t="s">
        <v>68</v>
      </c>
      <c r="D284" s="216" t="s">
        <v>310</v>
      </c>
      <c r="E284" s="216" t="s">
        <v>1105</v>
      </c>
      <c r="F284" s="15">
        <v>46280.432673611111</v>
      </c>
      <c r="G284" s="216" t="s">
        <v>403</v>
      </c>
      <c r="H284">
        <v>1</v>
      </c>
      <c r="I284" s="216" t="s">
        <v>1106</v>
      </c>
      <c r="J284" s="15">
        <v>46280.493750000001</v>
      </c>
      <c r="K284" s="15">
        <v>46282.458333333336</v>
      </c>
      <c r="L284" s="15"/>
      <c r="M284">
        <v>1</v>
      </c>
      <c r="N284" s="216"/>
      <c r="O284" t="s">
        <v>201</v>
      </c>
      <c r="P284" t="s">
        <v>514</v>
      </c>
      <c r="Q284" s="216"/>
      <c r="S284" s="216" t="s">
        <v>358</v>
      </c>
      <c r="T284" s="216" t="s">
        <v>373</v>
      </c>
      <c r="U284" s="216" t="s">
        <v>239</v>
      </c>
      <c r="V284" t="s">
        <v>351</v>
      </c>
      <c r="W284" s="216" t="s">
        <v>374</v>
      </c>
      <c r="X284" s="216" t="s">
        <v>239</v>
      </c>
      <c r="Y284">
        <v>103</v>
      </c>
      <c r="AA284" s="216" t="s">
        <v>67</v>
      </c>
      <c r="AB284" s="216" t="s">
        <v>358</v>
      </c>
      <c r="AC284">
        <v>2100</v>
      </c>
      <c r="AD284" s="216" t="s">
        <v>217</v>
      </c>
      <c r="AE284">
        <v>1</v>
      </c>
      <c r="AF284">
        <v>1</v>
      </c>
    </row>
    <row r="285" spans="1:32" x14ac:dyDescent="0.3">
      <c r="A285" s="216" t="s">
        <v>351</v>
      </c>
      <c r="B285" s="216" t="s">
        <v>45</v>
      </c>
      <c r="C285" s="216" t="s">
        <v>68</v>
      </c>
      <c r="D285" s="216" t="s">
        <v>310</v>
      </c>
      <c r="E285" s="216" t="s">
        <v>1107</v>
      </c>
      <c r="F285" s="15">
        <v>46280.435034722221</v>
      </c>
      <c r="G285" s="216" t="s">
        <v>403</v>
      </c>
      <c r="H285">
        <v>3</v>
      </c>
      <c r="I285" s="216" t="s">
        <v>1106</v>
      </c>
      <c r="J285" s="15">
        <v>46280.493750000001</v>
      </c>
      <c r="K285" s="15">
        <v>46282.458333333336</v>
      </c>
      <c r="L285" s="15"/>
      <c r="M285">
        <v>3</v>
      </c>
      <c r="N285" s="216"/>
      <c r="O285" t="s">
        <v>201</v>
      </c>
      <c r="P285" t="s">
        <v>514</v>
      </c>
      <c r="Q285" s="216"/>
      <c r="S285" s="216" t="s">
        <v>358</v>
      </c>
      <c r="T285" s="216" t="s">
        <v>373</v>
      </c>
      <c r="U285" s="216" t="s">
        <v>239</v>
      </c>
      <c r="V285" t="s">
        <v>351</v>
      </c>
      <c r="W285" s="216" t="s">
        <v>374</v>
      </c>
      <c r="X285" s="216" t="s">
        <v>239</v>
      </c>
      <c r="AA285" s="216" t="s">
        <v>67</v>
      </c>
      <c r="AB285" s="216" t="s">
        <v>358</v>
      </c>
      <c r="AC285">
        <v>2100</v>
      </c>
      <c r="AD285" s="216" t="s">
        <v>217</v>
      </c>
      <c r="AE285">
        <v>1</v>
      </c>
    </row>
    <row r="286" spans="1:32" x14ac:dyDescent="0.3">
      <c r="A286" s="216" t="s">
        <v>351</v>
      </c>
      <c r="B286" s="216" t="s">
        <v>45</v>
      </c>
      <c r="C286" s="216" t="s">
        <v>68</v>
      </c>
      <c r="D286" s="216" t="s">
        <v>310</v>
      </c>
      <c r="E286" s="216" t="s">
        <v>1108</v>
      </c>
      <c r="F286" s="15">
        <v>46280.432002314818</v>
      </c>
      <c r="G286" s="216" t="s">
        <v>403</v>
      </c>
      <c r="H286">
        <v>3</v>
      </c>
      <c r="I286" s="216" t="s">
        <v>1106</v>
      </c>
      <c r="J286" s="15">
        <v>46280.493750000001</v>
      </c>
      <c r="K286" s="15">
        <v>46282.458333333336</v>
      </c>
      <c r="L286" s="15"/>
      <c r="M286">
        <v>3</v>
      </c>
      <c r="N286" s="216"/>
      <c r="O286" t="s">
        <v>201</v>
      </c>
      <c r="P286" t="s">
        <v>514</v>
      </c>
      <c r="Q286" s="216"/>
      <c r="S286" s="216" t="s">
        <v>358</v>
      </c>
      <c r="T286" s="216" t="s">
        <v>373</v>
      </c>
      <c r="U286" s="216" t="s">
        <v>239</v>
      </c>
      <c r="V286" t="s">
        <v>351</v>
      </c>
      <c r="W286" s="216" t="s">
        <v>374</v>
      </c>
      <c r="X286" s="216" t="s">
        <v>239</v>
      </c>
      <c r="AA286" s="216" t="s">
        <v>67</v>
      </c>
      <c r="AB286" s="216" t="s">
        <v>358</v>
      </c>
      <c r="AC286">
        <v>2100</v>
      </c>
      <c r="AD286" s="216" t="s">
        <v>217</v>
      </c>
      <c r="AE286">
        <v>1</v>
      </c>
    </row>
    <row r="287" spans="1:32" x14ac:dyDescent="0.3">
      <c r="A287" s="216" t="s">
        <v>351</v>
      </c>
      <c r="B287" s="216" t="s">
        <v>45</v>
      </c>
      <c r="C287" s="216" t="s">
        <v>68</v>
      </c>
      <c r="D287" s="216" t="s">
        <v>310</v>
      </c>
      <c r="E287" s="216" t="s">
        <v>1109</v>
      </c>
      <c r="F287" s="15">
        <v>46280.431261574071</v>
      </c>
      <c r="G287" s="216" t="s">
        <v>403</v>
      </c>
      <c r="H287">
        <v>3</v>
      </c>
      <c r="I287" s="216" t="s">
        <v>1106</v>
      </c>
      <c r="J287" s="15">
        <v>46280.493750000001</v>
      </c>
      <c r="K287" s="15">
        <v>46282.458333333336</v>
      </c>
      <c r="L287" s="15"/>
      <c r="M287">
        <v>3</v>
      </c>
      <c r="N287" s="216"/>
      <c r="O287" t="s">
        <v>201</v>
      </c>
      <c r="P287" t="s">
        <v>514</v>
      </c>
      <c r="Q287" s="216"/>
      <c r="S287" s="216" t="s">
        <v>358</v>
      </c>
      <c r="T287" s="216" t="s">
        <v>373</v>
      </c>
      <c r="U287" s="216" t="s">
        <v>239</v>
      </c>
      <c r="V287" t="s">
        <v>351</v>
      </c>
      <c r="W287" s="216" t="s">
        <v>374</v>
      </c>
      <c r="X287" s="216" t="s">
        <v>239</v>
      </c>
      <c r="AA287" s="216" t="s">
        <v>67</v>
      </c>
      <c r="AB287" s="216" t="s">
        <v>358</v>
      </c>
      <c r="AC287">
        <v>2100</v>
      </c>
      <c r="AD287" s="216" t="s">
        <v>217</v>
      </c>
      <c r="AE287">
        <v>1</v>
      </c>
    </row>
    <row r="288" spans="1:32" x14ac:dyDescent="0.3">
      <c r="A288" s="216" t="s">
        <v>351</v>
      </c>
      <c r="B288" s="216" t="s">
        <v>45</v>
      </c>
      <c r="C288" s="216" t="s">
        <v>68</v>
      </c>
      <c r="D288" s="216" t="s">
        <v>310</v>
      </c>
      <c r="E288" s="216" t="s">
        <v>1110</v>
      </c>
      <c r="F288" s="15">
        <v>46280.438321759262</v>
      </c>
      <c r="G288" s="216" t="s">
        <v>403</v>
      </c>
      <c r="H288">
        <v>3</v>
      </c>
      <c r="I288" s="216" t="s">
        <v>1106</v>
      </c>
      <c r="J288" s="15">
        <v>46280.493750000001</v>
      </c>
      <c r="K288" s="15">
        <v>46282.458333333336</v>
      </c>
      <c r="L288" s="15"/>
      <c r="M288">
        <v>3</v>
      </c>
      <c r="N288" s="216"/>
      <c r="O288" t="s">
        <v>201</v>
      </c>
      <c r="P288" t="s">
        <v>514</v>
      </c>
      <c r="Q288" s="216"/>
      <c r="S288" s="216" t="s">
        <v>358</v>
      </c>
      <c r="T288" s="216" t="s">
        <v>373</v>
      </c>
      <c r="U288" s="216" t="s">
        <v>239</v>
      </c>
      <c r="V288" t="s">
        <v>351</v>
      </c>
      <c r="W288" s="216" t="s">
        <v>374</v>
      </c>
      <c r="X288" s="216" t="s">
        <v>239</v>
      </c>
      <c r="AA288" s="216" t="s">
        <v>67</v>
      </c>
      <c r="AB288" s="216" t="s">
        <v>358</v>
      </c>
      <c r="AC288">
        <v>2100</v>
      </c>
      <c r="AD288" s="216" t="s">
        <v>217</v>
      </c>
      <c r="AE288">
        <v>1</v>
      </c>
    </row>
    <row r="289" spans="1:32" x14ac:dyDescent="0.3">
      <c r="A289" s="216" t="s">
        <v>351</v>
      </c>
      <c r="B289" s="216" t="s">
        <v>45</v>
      </c>
      <c r="C289" s="216" t="s">
        <v>68</v>
      </c>
      <c r="D289" s="216" t="s">
        <v>310</v>
      </c>
      <c r="E289" s="216" t="s">
        <v>1111</v>
      </c>
      <c r="F289" s="15">
        <v>46280.43408564815</v>
      </c>
      <c r="G289" s="216" t="s">
        <v>403</v>
      </c>
      <c r="H289">
        <v>3</v>
      </c>
      <c r="I289" s="216" t="s">
        <v>1106</v>
      </c>
      <c r="J289" s="15">
        <v>46280.493750000001</v>
      </c>
      <c r="K289" s="15">
        <v>46282.458333333336</v>
      </c>
      <c r="L289" s="15"/>
      <c r="M289">
        <v>3</v>
      </c>
      <c r="N289" s="216"/>
      <c r="O289" t="s">
        <v>201</v>
      </c>
      <c r="P289" t="s">
        <v>514</v>
      </c>
      <c r="Q289" s="216"/>
      <c r="S289" s="216" t="s">
        <v>358</v>
      </c>
      <c r="T289" s="216" t="s">
        <v>373</v>
      </c>
      <c r="U289" s="216" t="s">
        <v>239</v>
      </c>
      <c r="V289" t="s">
        <v>351</v>
      </c>
      <c r="W289" s="216" t="s">
        <v>374</v>
      </c>
      <c r="X289" s="216" t="s">
        <v>239</v>
      </c>
      <c r="AA289" s="216" t="s">
        <v>67</v>
      </c>
      <c r="AB289" s="216" t="s">
        <v>358</v>
      </c>
      <c r="AC289">
        <v>2100</v>
      </c>
      <c r="AD289" s="216" t="s">
        <v>217</v>
      </c>
      <c r="AE289">
        <v>1</v>
      </c>
    </row>
    <row r="290" spans="1:32" x14ac:dyDescent="0.3">
      <c r="A290" s="216" t="s">
        <v>351</v>
      </c>
      <c r="B290" s="216" t="s">
        <v>45</v>
      </c>
      <c r="C290" s="216" t="s">
        <v>68</v>
      </c>
      <c r="D290" s="216" t="s">
        <v>310</v>
      </c>
      <c r="E290" s="216" t="s">
        <v>1112</v>
      </c>
      <c r="F290" s="15">
        <v>46258.344340277778</v>
      </c>
      <c r="G290" s="216" t="s">
        <v>403</v>
      </c>
      <c r="H290">
        <v>3</v>
      </c>
      <c r="I290" s="216" t="s">
        <v>1113</v>
      </c>
      <c r="J290" s="15">
        <v>46258.459027777775</v>
      </c>
      <c r="K290" s="15">
        <v>46262.520833333336</v>
      </c>
      <c r="L290" s="15"/>
      <c r="M290">
        <v>3</v>
      </c>
      <c r="N290" s="216"/>
      <c r="O290" t="s">
        <v>201</v>
      </c>
      <c r="P290" t="s">
        <v>513</v>
      </c>
      <c r="Q290" s="216"/>
      <c r="S290" s="216" t="s">
        <v>358</v>
      </c>
      <c r="T290" s="216" t="s">
        <v>373</v>
      </c>
      <c r="U290" s="216" t="s">
        <v>239</v>
      </c>
      <c r="V290" t="s">
        <v>351</v>
      </c>
      <c r="W290" s="216" t="s">
        <v>374</v>
      </c>
      <c r="X290" s="216" t="s">
        <v>239</v>
      </c>
      <c r="Y290">
        <v>103</v>
      </c>
      <c r="AA290" s="216" t="s">
        <v>67</v>
      </c>
      <c r="AB290" s="216" t="s">
        <v>358</v>
      </c>
      <c r="AC290">
        <v>2100</v>
      </c>
      <c r="AD290" s="216" t="s">
        <v>217</v>
      </c>
      <c r="AE290">
        <v>1</v>
      </c>
      <c r="AF290">
        <v>1</v>
      </c>
    </row>
    <row r="291" spans="1:32" x14ac:dyDescent="0.3">
      <c r="A291" s="216" t="s">
        <v>351</v>
      </c>
      <c r="B291" s="216" t="s">
        <v>45</v>
      </c>
      <c r="C291" s="216" t="s">
        <v>68</v>
      </c>
      <c r="D291" s="216" t="s">
        <v>310</v>
      </c>
      <c r="E291" s="216" t="s">
        <v>1114</v>
      </c>
      <c r="F291" s="15">
        <v>46258.343726851854</v>
      </c>
      <c r="G291" s="216" t="s">
        <v>403</v>
      </c>
      <c r="H291">
        <v>1</v>
      </c>
      <c r="I291" s="216" t="s">
        <v>1113</v>
      </c>
      <c r="J291" s="15">
        <v>46258.459027777775</v>
      </c>
      <c r="K291" s="15">
        <v>46262.520833333336</v>
      </c>
      <c r="L291" s="15"/>
      <c r="M291">
        <v>1</v>
      </c>
      <c r="N291" s="216"/>
      <c r="O291" t="s">
        <v>201</v>
      </c>
      <c r="P291" t="s">
        <v>513</v>
      </c>
      <c r="Q291" s="216"/>
      <c r="S291" s="216" t="s">
        <v>358</v>
      </c>
      <c r="T291" s="216" t="s">
        <v>373</v>
      </c>
      <c r="U291" s="216" t="s">
        <v>239</v>
      </c>
      <c r="V291" t="s">
        <v>351</v>
      </c>
      <c r="W291" s="216" t="s">
        <v>374</v>
      </c>
      <c r="X291" s="216" t="s">
        <v>239</v>
      </c>
      <c r="AA291" s="216" t="s">
        <v>67</v>
      </c>
      <c r="AB291" s="216" t="s">
        <v>358</v>
      </c>
      <c r="AC291">
        <v>2100</v>
      </c>
      <c r="AD291" s="216" t="s">
        <v>217</v>
      </c>
      <c r="AE291">
        <v>1</v>
      </c>
    </row>
    <row r="292" spans="1:32" x14ac:dyDescent="0.3">
      <c r="A292" s="216" t="s">
        <v>351</v>
      </c>
      <c r="B292" s="216" t="s">
        <v>45</v>
      </c>
      <c r="C292" s="216" t="s">
        <v>68</v>
      </c>
      <c r="D292" s="216" t="s">
        <v>310</v>
      </c>
      <c r="E292" s="216" t="s">
        <v>1115</v>
      </c>
      <c r="F292" s="15">
        <v>46258.344930555555</v>
      </c>
      <c r="G292" s="216" t="s">
        <v>403</v>
      </c>
      <c r="H292">
        <v>3</v>
      </c>
      <c r="I292" s="216" t="s">
        <v>1113</v>
      </c>
      <c r="J292" s="15">
        <v>46258.459027777775</v>
      </c>
      <c r="K292" s="15">
        <v>46262.520833333336</v>
      </c>
      <c r="L292" s="15"/>
      <c r="M292">
        <v>3</v>
      </c>
      <c r="N292" s="216"/>
      <c r="O292" t="s">
        <v>201</v>
      </c>
      <c r="P292" t="s">
        <v>513</v>
      </c>
      <c r="Q292" s="216"/>
      <c r="S292" s="216" t="s">
        <v>358</v>
      </c>
      <c r="T292" s="216" t="s">
        <v>373</v>
      </c>
      <c r="U292" s="216" t="s">
        <v>239</v>
      </c>
      <c r="V292" t="s">
        <v>351</v>
      </c>
      <c r="W292" s="216" t="s">
        <v>374</v>
      </c>
      <c r="X292" s="216" t="s">
        <v>239</v>
      </c>
      <c r="AA292" s="216" t="s">
        <v>67</v>
      </c>
      <c r="AB292" s="216" t="s">
        <v>358</v>
      </c>
      <c r="AC292">
        <v>2100</v>
      </c>
      <c r="AD292" s="216" t="s">
        <v>217</v>
      </c>
      <c r="AE292">
        <v>1</v>
      </c>
    </row>
    <row r="293" spans="1:32" x14ac:dyDescent="0.3">
      <c r="A293" s="216" t="s">
        <v>351</v>
      </c>
      <c r="B293" s="216" t="s">
        <v>45</v>
      </c>
      <c r="C293" s="216" t="s">
        <v>68</v>
      </c>
      <c r="D293" s="216" t="s">
        <v>310</v>
      </c>
      <c r="E293" s="216" t="s">
        <v>1116</v>
      </c>
      <c r="F293" s="15">
        <v>46258.344930555555</v>
      </c>
      <c r="G293" s="216" t="s">
        <v>403</v>
      </c>
      <c r="H293">
        <v>3</v>
      </c>
      <c r="I293" s="216" t="s">
        <v>1113</v>
      </c>
      <c r="J293" s="15">
        <v>46258.459027777775</v>
      </c>
      <c r="K293" s="15">
        <v>46262.520833333336</v>
      </c>
      <c r="L293" s="15"/>
      <c r="M293">
        <v>3</v>
      </c>
      <c r="N293" s="216"/>
      <c r="O293" t="s">
        <v>201</v>
      </c>
      <c r="P293" t="s">
        <v>513</v>
      </c>
      <c r="Q293" s="216"/>
      <c r="S293" s="216" t="s">
        <v>358</v>
      </c>
      <c r="T293" s="216" t="s">
        <v>373</v>
      </c>
      <c r="U293" s="216" t="s">
        <v>239</v>
      </c>
      <c r="V293" t="s">
        <v>351</v>
      </c>
      <c r="W293" s="216" t="s">
        <v>374</v>
      </c>
      <c r="X293" s="216" t="s">
        <v>239</v>
      </c>
      <c r="AA293" s="216" t="s">
        <v>67</v>
      </c>
      <c r="AB293" s="216" t="s">
        <v>358</v>
      </c>
      <c r="AC293">
        <v>2100</v>
      </c>
      <c r="AD293" s="216" t="s">
        <v>217</v>
      </c>
      <c r="AE293">
        <v>1</v>
      </c>
    </row>
    <row r="294" spans="1:32" x14ac:dyDescent="0.3">
      <c r="A294" s="216" t="s">
        <v>351</v>
      </c>
      <c r="B294" s="216" t="s">
        <v>45</v>
      </c>
      <c r="C294" s="216" t="s">
        <v>68</v>
      </c>
      <c r="D294" s="216" t="s">
        <v>310</v>
      </c>
      <c r="E294" s="216" t="s">
        <v>1117</v>
      </c>
      <c r="F294" s="15">
        <v>46254.613715277781</v>
      </c>
      <c r="G294" s="216" t="s">
        <v>407</v>
      </c>
      <c r="H294">
        <v>27</v>
      </c>
      <c r="I294" s="216" t="s">
        <v>1118</v>
      </c>
      <c r="J294" s="15">
        <v>46255.379166666666</v>
      </c>
      <c r="K294" s="15">
        <v>46259.611111111109</v>
      </c>
      <c r="L294" s="15"/>
      <c r="M294">
        <v>27</v>
      </c>
      <c r="N294" s="216"/>
      <c r="O294" t="s">
        <v>201</v>
      </c>
      <c r="P294" t="s">
        <v>513</v>
      </c>
      <c r="Q294" s="216"/>
      <c r="S294" s="216" t="s">
        <v>358</v>
      </c>
      <c r="T294" s="216" t="s">
        <v>373</v>
      </c>
      <c r="U294" s="216" t="s">
        <v>239</v>
      </c>
      <c r="V294" t="s">
        <v>351</v>
      </c>
      <c r="W294" s="216" t="s">
        <v>374</v>
      </c>
      <c r="X294" s="216" t="s">
        <v>239</v>
      </c>
      <c r="Y294">
        <v>103</v>
      </c>
      <c r="AA294" s="216" t="s">
        <v>67</v>
      </c>
      <c r="AB294" s="216" t="s">
        <v>358</v>
      </c>
      <c r="AC294">
        <v>2100</v>
      </c>
      <c r="AD294" s="216" t="s">
        <v>217</v>
      </c>
      <c r="AE294">
        <v>2.7</v>
      </c>
      <c r="AF294">
        <v>1</v>
      </c>
    </row>
    <row r="295" spans="1:32" x14ac:dyDescent="0.3">
      <c r="A295" s="216" t="s">
        <v>351</v>
      </c>
      <c r="B295" s="216" t="s">
        <v>45</v>
      </c>
      <c r="C295" s="216" t="s">
        <v>68</v>
      </c>
      <c r="D295" s="216" t="s">
        <v>310</v>
      </c>
      <c r="E295" s="216" t="s">
        <v>1119</v>
      </c>
      <c r="F295" s="15">
        <v>46254.658715277779</v>
      </c>
      <c r="G295" s="216" t="s">
        <v>403</v>
      </c>
      <c r="H295">
        <v>5</v>
      </c>
      <c r="I295" s="216" t="s">
        <v>1120</v>
      </c>
      <c r="J295" s="15">
        <v>46255.369444444441</v>
      </c>
      <c r="K295" s="15">
        <v>46259.583333333336</v>
      </c>
      <c r="L295" s="15"/>
      <c r="M295">
        <v>5</v>
      </c>
      <c r="N295" s="216"/>
      <c r="O295" t="s">
        <v>201</v>
      </c>
      <c r="P295" t="s">
        <v>513</v>
      </c>
      <c r="Q295" s="216"/>
      <c r="S295" s="216" t="s">
        <v>358</v>
      </c>
      <c r="T295" s="216" t="s">
        <v>373</v>
      </c>
      <c r="U295" s="216" t="s">
        <v>239</v>
      </c>
      <c r="V295" t="s">
        <v>351</v>
      </c>
      <c r="W295" s="216" t="s">
        <v>374</v>
      </c>
      <c r="X295" s="216" t="s">
        <v>239</v>
      </c>
      <c r="AA295" s="216" t="s">
        <v>67</v>
      </c>
      <c r="AB295" s="216" t="s">
        <v>358</v>
      </c>
      <c r="AC295">
        <v>2100</v>
      </c>
      <c r="AD295" s="216" t="s">
        <v>217</v>
      </c>
      <c r="AE295">
        <v>1</v>
      </c>
    </row>
    <row r="296" spans="1:32" x14ac:dyDescent="0.3">
      <c r="A296" s="216" t="s">
        <v>351</v>
      </c>
      <c r="B296" s="216" t="s">
        <v>45</v>
      </c>
      <c r="C296" s="216" t="s">
        <v>68</v>
      </c>
      <c r="D296" s="216" t="s">
        <v>310</v>
      </c>
      <c r="E296" s="216" t="s">
        <v>1121</v>
      </c>
      <c r="F296" s="15">
        <v>46262.359525462962</v>
      </c>
      <c r="G296" s="216" t="s">
        <v>403</v>
      </c>
      <c r="H296">
        <v>2</v>
      </c>
      <c r="I296" s="216" t="s">
        <v>1122</v>
      </c>
      <c r="J296" s="15">
        <v>46265.605555555558</v>
      </c>
      <c r="K296" s="15">
        <v>46267.421527777777</v>
      </c>
      <c r="L296" s="15"/>
      <c r="M296">
        <v>2</v>
      </c>
      <c r="N296" s="216"/>
      <c r="O296" t="s">
        <v>201</v>
      </c>
      <c r="P296" t="s">
        <v>514</v>
      </c>
      <c r="Q296" s="216"/>
      <c r="S296" s="216" t="s">
        <v>358</v>
      </c>
      <c r="T296" s="216" t="s">
        <v>373</v>
      </c>
      <c r="U296" s="216" t="s">
        <v>239</v>
      </c>
      <c r="V296" t="s">
        <v>351</v>
      </c>
      <c r="W296" s="216" t="s">
        <v>374</v>
      </c>
      <c r="X296" s="216" t="s">
        <v>239</v>
      </c>
      <c r="Y296">
        <v>103</v>
      </c>
      <c r="AA296" s="216" t="s">
        <v>67</v>
      </c>
      <c r="AB296" s="216" t="s">
        <v>358</v>
      </c>
      <c r="AC296">
        <v>2100</v>
      </c>
      <c r="AD296" s="216" t="s">
        <v>217</v>
      </c>
      <c r="AE296">
        <v>1</v>
      </c>
      <c r="AF296">
        <v>1</v>
      </c>
    </row>
    <row r="297" spans="1:32" x14ac:dyDescent="0.3">
      <c r="A297" s="216" t="s">
        <v>351</v>
      </c>
      <c r="B297" s="216" t="s">
        <v>45</v>
      </c>
      <c r="C297" s="216" t="s">
        <v>68</v>
      </c>
      <c r="D297" s="216" t="s">
        <v>310</v>
      </c>
      <c r="E297" s="216" t="s">
        <v>1123</v>
      </c>
      <c r="F297" s="15">
        <v>46262.363888888889</v>
      </c>
      <c r="G297" s="216" t="s">
        <v>403</v>
      </c>
      <c r="H297">
        <v>3</v>
      </c>
      <c r="I297" s="216" t="s">
        <v>1122</v>
      </c>
      <c r="J297" s="15">
        <v>46265.605555555558</v>
      </c>
      <c r="K297" s="15">
        <v>46267.421527777777</v>
      </c>
      <c r="L297" s="15"/>
      <c r="M297">
        <v>3</v>
      </c>
      <c r="N297" s="216"/>
      <c r="O297" t="s">
        <v>201</v>
      </c>
      <c r="P297" t="s">
        <v>514</v>
      </c>
      <c r="Q297" s="216"/>
      <c r="S297" s="216" t="s">
        <v>358</v>
      </c>
      <c r="T297" s="216" t="s">
        <v>373</v>
      </c>
      <c r="U297" s="216" t="s">
        <v>239</v>
      </c>
      <c r="V297" t="s">
        <v>351</v>
      </c>
      <c r="W297" s="216" t="s">
        <v>374</v>
      </c>
      <c r="X297" s="216" t="s">
        <v>239</v>
      </c>
      <c r="AA297" s="216" t="s">
        <v>67</v>
      </c>
      <c r="AB297" s="216" t="s">
        <v>358</v>
      </c>
      <c r="AC297">
        <v>2100</v>
      </c>
      <c r="AD297" s="216" t="s">
        <v>217</v>
      </c>
      <c r="AE297">
        <v>1</v>
      </c>
    </row>
    <row r="298" spans="1:32" x14ac:dyDescent="0.3">
      <c r="A298" s="216" t="s">
        <v>351</v>
      </c>
      <c r="B298" s="216" t="s">
        <v>45</v>
      </c>
      <c r="C298" s="216" t="s">
        <v>68</v>
      </c>
      <c r="D298" s="216" t="s">
        <v>310</v>
      </c>
      <c r="E298" s="216" t="s">
        <v>1124</v>
      </c>
      <c r="F298" s="15">
        <v>46262.363888888889</v>
      </c>
      <c r="G298" s="216" t="s">
        <v>403</v>
      </c>
      <c r="H298">
        <v>3</v>
      </c>
      <c r="I298" s="216" t="s">
        <v>1122</v>
      </c>
      <c r="J298" s="15">
        <v>46265.605555555558</v>
      </c>
      <c r="K298" s="15">
        <v>46267.421527777777</v>
      </c>
      <c r="L298" s="15"/>
      <c r="M298">
        <v>3</v>
      </c>
      <c r="N298" s="216"/>
      <c r="O298" t="s">
        <v>201</v>
      </c>
      <c r="P298" t="s">
        <v>514</v>
      </c>
      <c r="Q298" s="216"/>
      <c r="S298" s="216" t="s">
        <v>358</v>
      </c>
      <c r="T298" s="216" t="s">
        <v>373</v>
      </c>
      <c r="U298" s="216" t="s">
        <v>239</v>
      </c>
      <c r="V298" t="s">
        <v>351</v>
      </c>
      <c r="W298" s="216" t="s">
        <v>374</v>
      </c>
      <c r="X298" s="216" t="s">
        <v>239</v>
      </c>
      <c r="AA298" s="216" t="s">
        <v>67</v>
      </c>
      <c r="AB298" s="216" t="s">
        <v>358</v>
      </c>
      <c r="AC298">
        <v>2100</v>
      </c>
      <c r="AD298" s="216" t="s">
        <v>217</v>
      </c>
      <c r="AE298">
        <v>1</v>
      </c>
    </row>
    <row r="299" spans="1:32" x14ac:dyDescent="0.3">
      <c r="A299" s="216" t="s">
        <v>351</v>
      </c>
      <c r="B299" s="216" t="s">
        <v>45</v>
      </c>
      <c r="C299" s="216" t="s">
        <v>68</v>
      </c>
      <c r="D299" s="216" t="s">
        <v>310</v>
      </c>
      <c r="E299" s="216" t="s">
        <v>1125</v>
      </c>
      <c r="F299" s="15">
        <v>46269.710416666669</v>
      </c>
      <c r="G299" s="216" t="s">
        <v>403</v>
      </c>
      <c r="H299">
        <v>4</v>
      </c>
      <c r="I299" s="216" t="s">
        <v>1126</v>
      </c>
      <c r="J299" s="15">
        <v>46273.387499999997</v>
      </c>
      <c r="K299" s="15">
        <v>46274.465277777781</v>
      </c>
      <c r="L299" s="15"/>
      <c r="M299">
        <v>4</v>
      </c>
      <c r="N299" s="216"/>
      <c r="O299" t="s">
        <v>201</v>
      </c>
      <c r="P299" t="s">
        <v>514</v>
      </c>
      <c r="Q299" s="216"/>
      <c r="S299" s="216" t="s">
        <v>358</v>
      </c>
      <c r="T299" s="216" t="s">
        <v>373</v>
      </c>
      <c r="U299" s="216" t="s">
        <v>239</v>
      </c>
      <c r="V299" t="s">
        <v>351</v>
      </c>
      <c r="W299" s="216" t="s">
        <v>374</v>
      </c>
      <c r="X299" s="216" t="s">
        <v>239</v>
      </c>
      <c r="Y299">
        <v>103</v>
      </c>
      <c r="AA299" s="216" t="s">
        <v>67</v>
      </c>
      <c r="AB299" s="216" t="s">
        <v>358</v>
      </c>
      <c r="AC299">
        <v>2100</v>
      </c>
      <c r="AD299" s="216" t="s">
        <v>217</v>
      </c>
      <c r="AE299">
        <v>1</v>
      </c>
      <c r="AF299">
        <v>1</v>
      </c>
    </row>
    <row r="300" spans="1:32" x14ac:dyDescent="0.3">
      <c r="A300" s="216" t="s">
        <v>351</v>
      </c>
      <c r="B300" s="216" t="s">
        <v>45</v>
      </c>
      <c r="C300" s="216" t="s">
        <v>68</v>
      </c>
      <c r="D300" s="216" t="s">
        <v>310</v>
      </c>
      <c r="E300" s="216" t="s">
        <v>1127</v>
      </c>
      <c r="F300" s="15">
        <v>46269.713495370372</v>
      </c>
      <c r="G300" s="216" t="s">
        <v>403</v>
      </c>
      <c r="H300">
        <v>4</v>
      </c>
      <c r="I300" s="216" t="s">
        <v>1126</v>
      </c>
      <c r="J300" s="15">
        <v>46273.387499999997</v>
      </c>
      <c r="K300" s="15">
        <v>46274.465277777781</v>
      </c>
      <c r="L300" s="15"/>
      <c r="M300">
        <v>4</v>
      </c>
      <c r="N300" s="216"/>
      <c r="O300" t="s">
        <v>201</v>
      </c>
      <c r="P300" t="s">
        <v>514</v>
      </c>
      <c r="Q300" s="216"/>
      <c r="S300" s="216" t="s">
        <v>358</v>
      </c>
      <c r="T300" s="216" t="s">
        <v>373</v>
      </c>
      <c r="U300" s="216" t="s">
        <v>239</v>
      </c>
      <c r="V300" t="s">
        <v>351</v>
      </c>
      <c r="W300" s="216" t="s">
        <v>374</v>
      </c>
      <c r="X300" s="216" t="s">
        <v>239</v>
      </c>
      <c r="AA300" s="216" t="s">
        <v>67</v>
      </c>
      <c r="AB300" s="216" t="s">
        <v>358</v>
      </c>
      <c r="AC300">
        <v>2100</v>
      </c>
      <c r="AD300" s="216" t="s">
        <v>217</v>
      </c>
      <c r="AE300">
        <v>1</v>
      </c>
    </row>
    <row r="301" spans="1:32" x14ac:dyDescent="0.3">
      <c r="A301" s="216" t="s">
        <v>351</v>
      </c>
      <c r="B301" s="216" t="s">
        <v>45</v>
      </c>
      <c r="C301" s="216" t="s">
        <v>68</v>
      </c>
      <c r="D301" s="216" t="s">
        <v>310</v>
      </c>
      <c r="E301" s="216" t="s">
        <v>1128</v>
      </c>
      <c r="F301" s="15">
        <v>46269.591053240743</v>
      </c>
      <c r="G301" s="216" t="s">
        <v>403</v>
      </c>
      <c r="H301">
        <v>2</v>
      </c>
      <c r="I301" s="216" t="s">
        <v>1129</v>
      </c>
      <c r="J301" s="15">
        <v>46269.657638888886</v>
      </c>
      <c r="K301" s="15">
        <v>46274.472222222219</v>
      </c>
      <c r="L301" s="15"/>
      <c r="M301">
        <v>2</v>
      </c>
      <c r="N301" s="216"/>
      <c r="Q301" s="216"/>
      <c r="S301" s="216" t="s">
        <v>358</v>
      </c>
      <c r="T301" s="216" t="s">
        <v>373</v>
      </c>
      <c r="U301" s="216" t="s">
        <v>239</v>
      </c>
      <c r="V301" t="s">
        <v>351</v>
      </c>
      <c r="W301" s="216" t="s">
        <v>374</v>
      </c>
      <c r="X301" s="216" t="s">
        <v>239</v>
      </c>
      <c r="Y301">
        <v>103</v>
      </c>
      <c r="AA301" s="216" t="s">
        <v>67</v>
      </c>
      <c r="AB301" s="216" t="s">
        <v>358</v>
      </c>
      <c r="AC301">
        <v>2100</v>
      </c>
      <c r="AD301" s="216" t="s">
        <v>217</v>
      </c>
      <c r="AE301">
        <v>1</v>
      </c>
    </row>
    <row r="302" spans="1:32" x14ac:dyDescent="0.3">
      <c r="A302" s="216" t="s">
        <v>351</v>
      </c>
      <c r="B302" s="216" t="s">
        <v>45</v>
      </c>
      <c r="C302" s="216" t="s">
        <v>68</v>
      </c>
      <c r="D302" s="216" t="s">
        <v>310</v>
      </c>
      <c r="E302" s="216" t="s">
        <v>1130</v>
      </c>
      <c r="F302" s="15">
        <v>46269.590185185189</v>
      </c>
      <c r="G302" s="216" t="s">
        <v>403</v>
      </c>
      <c r="H302">
        <v>3</v>
      </c>
      <c r="I302" s="216" t="s">
        <v>1129</v>
      </c>
      <c r="J302" s="15">
        <v>46269.657638888886</v>
      </c>
      <c r="K302" s="15">
        <v>46274.472222222219</v>
      </c>
      <c r="L302" s="15"/>
      <c r="M302">
        <v>3</v>
      </c>
      <c r="N302" s="216"/>
      <c r="Q302" s="216"/>
      <c r="S302" s="216" t="s">
        <v>358</v>
      </c>
      <c r="T302" s="216" t="s">
        <v>373</v>
      </c>
      <c r="U302" s="216" t="s">
        <v>239</v>
      </c>
      <c r="V302" t="s">
        <v>351</v>
      </c>
      <c r="W302" s="216" t="s">
        <v>374</v>
      </c>
      <c r="X302" s="216" t="s">
        <v>239</v>
      </c>
      <c r="AA302" s="216" t="s">
        <v>67</v>
      </c>
      <c r="AB302" s="216" t="s">
        <v>358</v>
      </c>
      <c r="AC302">
        <v>2100</v>
      </c>
      <c r="AD302" s="216" t="s">
        <v>217</v>
      </c>
      <c r="AE302">
        <v>1</v>
      </c>
    </row>
    <row r="303" spans="1:32" x14ac:dyDescent="0.3">
      <c r="A303" s="216" t="s">
        <v>351</v>
      </c>
      <c r="B303" s="216" t="s">
        <v>45</v>
      </c>
      <c r="C303" s="216" t="s">
        <v>68</v>
      </c>
      <c r="D303" s="216" t="s">
        <v>310</v>
      </c>
      <c r="E303" s="216" t="s">
        <v>1131</v>
      </c>
      <c r="F303" s="15">
        <v>46269.590671296297</v>
      </c>
      <c r="G303" s="216" t="s">
        <v>403</v>
      </c>
      <c r="H303">
        <v>3</v>
      </c>
      <c r="I303" s="216" t="s">
        <v>1129</v>
      </c>
      <c r="J303" s="15">
        <v>46269.657638888886</v>
      </c>
      <c r="K303" s="15">
        <v>46274.472222222219</v>
      </c>
      <c r="L303" s="15"/>
      <c r="M303">
        <v>3</v>
      </c>
      <c r="N303" s="216"/>
      <c r="Q303" s="216"/>
      <c r="S303" s="216" t="s">
        <v>358</v>
      </c>
      <c r="T303" s="216" t="s">
        <v>373</v>
      </c>
      <c r="U303" s="216" t="s">
        <v>239</v>
      </c>
      <c r="V303" t="s">
        <v>351</v>
      </c>
      <c r="W303" s="216" t="s">
        <v>374</v>
      </c>
      <c r="X303" s="216" t="s">
        <v>239</v>
      </c>
      <c r="AA303" s="216" t="s">
        <v>67</v>
      </c>
      <c r="AB303" s="216" t="s">
        <v>358</v>
      </c>
      <c r="AC303">
        <v>2100</v>
      </c>
      <c r="AD303" s="216" t="s">
        <v>217</v>
      </c>
      <c r="AE303">
        <v>1</v>
      </c>
    </row>
    <row r="304" spans="1:32" x14ac:dyDescent="0.3">
      <c r="A304" s="216" t="s">
        <v>351</v>
      </c>
      <c r="B304" s="216" t="s">
        <v>45</v>
      </c>
      <c r="C304" s="216" t="s">
        <v>68</v>
      </c>
      <c r="D304" s="216" t="s">
        <v>310</v>
      </c>
      <c r="E304" s="216" t="s">
        <v>1132</v>
      </c>
      <c r="F304" s="15">
        <v>46269.589409722219</v>
      </c>
      <c r="G304" s="216" t="s">
        <v>403</v>
      </c>
      <c r="H304">
        <v>3</v>
      </c>
      <c r="I304" s="216" t="s">
        <v>1129</v>
      </c>
      <c r="J304" s="15">
        <v>46269.657638888886</v>
      </c>
      <c r="K304" s="15">
        <v>46274.472222222219</v>
      </c>
      <c r="L304" s="15"/>
      <c r="M304">
        <v>3</v>
      </c>
      <c r="N304" s="216"/>
      <c r="Q304" s="216"/>
      <c r="S304" s="216" t="s">
        <v>358</v>
      </c>
      <c r="T304" s="216" t="s">
        <v>373</v>
      </c>
      <c r="U304" s="216" t="s">
        <v>239</v>
      </c>
      <c r="V304" t="s">
        <v>351</v>
      </c>
      <c r="W304" s="216" t="s">
        <v>374</v>
      </c>
      <c r="X304" s="216" t="s">
        <v>239</v>
      </c>
      <c r="AA304" s="216" t="s">
        <v>67</v>
      </c>
      <c r="AB304" s="216" t="s">
        <v>358</v>
      </c>
      <c r="AC304">
        <v>2100</v>
      </c>
      <c r="AD304" s="216" t="s">
        <v>217</v>
      </c>
      <c r="AE304">
        <v>1</v>
      </c>
    </row>
    <row r="305" spans="1:32" x14ac:dyDescent="0.3">
      <c r="A305" s="216" t="s">
        <v>351</v>
      </c>
      <c r="B305" s="216" t="s">
        <v>45</v>
      </c>
      <c r="C305" s="216" t="s">
        <v>68</v>
      </c>
      <c r="D305" s="216" t="s">
        <v>310</v>
      </c>
      <c r="E305" s="216" t="s">
        <v>1133</v>
      </c>
      <c r="F305" s="15">
        <v>46254.490613425929</v>
      </c>
      <c r="G305" s="216" t="s">
        <v>407</v>
      </c>
      <c r="H305">
        <v>12</v>
      </c>
      <c r="I305" s="216" t="s">
        <v>1134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6"/>
      <c r="O305" t="s">
        <v>201</v>
      </c>
      <c r="P305" t="s">
        <v>514</v>
      </c>
      <c r="Q305" s="216"/>
      <c r="S305" s="216" t="s">
        <v>358</v>
      </c>
      <c r="T305" s="216" t="s">
        <v>373</v>
      </c>
      <c r="U305" s="216" t="s">
        <v>239</v>
      </c>
      <c r="V305" t="s">
        <v>351</v>
      </c>
      <c r="W305" s="216" t="s">
        <v>374</v>
      </c>
      <c r="X305" s="216" t="s">
        <v>239</v>
      </c>
      <c r="Y305">
        <v>103</v>
      </c>
      <c r="AA305" s="216" t="s">
        <v>67</v>
      </c>
      <c r="AB305" s="216" t="s">
        <v>358</v>
      </c>
      <c r="AC305">
        <v>2100</v>
      </c>
      <c r="AD305" s="216" t="s">
        <v>217</v>
      </c>
      <c r="AE305">
        <v>1.2</v>
      </c>
      <c r="AF305">
        <v>1</v>
      </c>
    </row>
    <row r="306" spans="1:32" x14ac:dyDescent="0.3">
      <c r="A306" s="216" t="s">
        <v>351</v>
      </c>
      <c r="B306" s="216" t="s">
        <v>45</v>
      </c>
      <c r="C306" s="216" t="s">
        <v>68</v>
      </c>
      <c r="D306" s="216" t="s">
        <v>310</v>
      </c>
      <c r="E306" s="216" t="s">
        <v>1135</v>
      </c>
      <c r="F306" s="15">
        <v>46254.489756944444</v>
      </c>
      <c r="G306" s="216" t="s">
        <v>407</v>
      </c>
      <c r="H306">
        <v>1</v>
      </c>
      <c r="I306" s="216" t="s">
        <v>1134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6"/>
      <c r="O306" t="s">
        <v>201</v>
      </c>
      <c r="P306" t="s">
        <v>514</v>
      </c>
      <c r="Q306" s="216"/>
      <c r="S306" s="216" t="s">
        <v>358</v>
      </c>
      <c r="T306" s="216" t="s">
        <v>373</v>
      </c>
      <c r="U306" s="216" t="s">
        <v>239</v>
      </c>
      <c r="V306" t="s">
        <v>351</v>
      </c>
      <c r="W306" s="216" t="s">
        <v>374</v>
      </c>
      <c r="X306" s="216" t="s">
        <v>239</v>
      </c>
      <c r="AA306" s="216" t="s">
        <v>67</v>
      </c>
      <c r="AB306" s="216" t="s">
        <v>358</v>
      </c>
      <c r="AC306">
        <v>2100</v>
      </c>
      <c r="AD306" s="216" t="s">
        <v>217</v>
      </c>
      <c r="AE306">
        <v>1</v>
      </c>
    </row>
    <row r="307" spans="1:32" x14ac:dyDescent="0.3">
      <c r="A307" s="216" t="s">
        <v>351</v>
      </c>
      <c r="B307" s="216" t="s">
        <v>45</v>
      </c>
      <c r="C307" s="216" t="s">
        <v>68</v>
      </c>
      <c r="D307" s="216" t="s">
        <v>310</v>
      </c>
      <c r="E307" s="216" t="s">
        <v>1136</v>
      </c>
      <c r="F307" s="15">
        <v>46269.591458333336</v>
      </c>
      <c r="G307" s="216" t="s">
        <v>403</v>
      </c>
      <c r="H307">
        <v>2</v>
      </c>
      <c r="I307" s="216" t="s">
        <v>1129</v>
      </c>
      <c r="J307" s="15">
        <v>46269.657638888886</v>
      </c>
      <c r="K307" s="15">
        <v>46274.472222222219</v>
      </c>
      <c r="L307" s="15"/>
      <c r="M307">
        <v>2</v>
      </c>
      <c r="N307" s="216"/>
      <c r="Q307" s="216"/>
      <c r="S307" s="216" t="s">
        <v>358</v>
      </c>
      <c r="T307" s="216" t="s">
        <v>373</v>
      </c>
      <c r="U307" s="216" t="s">
        <v>239</v>
      </c>
      <c r="V307" t="s">
        <v>351</v>
      </c>
      <c r="W307" s="216" t="s">
        <v>374</v>
      </c>
      <c r="X307" s="216" t="s">
        <v>239</v>
      </c>
      <c r="AA307" s="216" t="s">
        <v>67</v>
      </c>
      <c r="AB307" s="216" t="s">
        <v>358</v>
      </c>
      <c r="AC307">
        <v>2100</v>
      </c>
      <c r="AD307" s="216" t="s">
        <v>217</v>
      </c>
      <c r="AE307">
        <v>1</v>
      </c>
    </row>
    <row r="308" spans="1:32" x14ac:dyDescent="0.3">
      <c r="A308" s="216" t="s">
        <v>351</v>
      </c>
      <c r="B308" s="216" t="s">
        <v>45</v>
      </c>
      <c r="C308" s="216" t="s">
        <v>68</v>
      </c>
      <c r="D308" s="216" t="s">
        <v>310</v>
      </c>
      <c r="E308" s="216" t="s">
        <v>1137</v>
      </c>
      <c r="F308" s="15">
        <v>46253.463136574072</v>
      </c>
      <c r="G308" s="216" t="s">
        <v>1138</v>
      </c>
      <c r="H308">
        <v>34</v>
      </c>
      <c r="I308" s="216" t="s">
        <v>1139</v>
      </c>
      <c r="J308" s="15">
        <v>46253.624305555553</v>
      </c>
      <c r="K308" s="15">
        <v>46255.520833333336</v>
      </c>
      <c r="L308" s="15"/>
      <c r="M308">
        <v>34</v>
      </c>
      <c r="N308" s="216"/>
      <c r="O308" t="s">
        <v>201</v>
      </c>
      <c r="P308" t="s">
        <v>514</v>
      </c>
      <c r="Q308" s="216"/>
      <c r="S308" s="216" t="s">
        <v>358</v>
      </c>
      <c r="T308" s="216" t="s">
        <v>373</v>
      </c>
      <c r="U308" s="216" t="s">
        <v>239</v>
      </c>
      <c r="V308" t="s">
        <v>351</v>
      </c>
      <c r="W308" s="216" t="s">
        <v>374</v>
      </c>
      <c r="X308" s="216" t="s">
        <v>239</v>
      </c>
      <c r="Y308">
        <v>103</v>
      </c>
      <c r="AA308" s="216" t="s">
        <v>67</v>
      </c>
      <c r="AB308" s="216" t="s">
        <v>358</v>
      </c>
      <c r="AC308">
        <v>2100</v>
      </c>
      <c r="AD308" s="216" t="s">
        <v>217</v>
      </c>
      <c r="AE308">
        <v>3.4</v>
      </c>
    </row>
    <row r="309" spans="1:32" x14ac:dyDescent="0.3">
      <c r="A309" s="216" t="s">
        <v>351</v>
      </c>
      <c r="B309" s="216" t="s">
        <v>57</v>
      </c>
      <c r="C309" s="216" t="s">
        <v>117</v>
      </c>
      <c r="D309" s="216" t="s">
        <v>310</v>
      </c>
      <c r="E309" s="216" t="s">
        <v>1140</v>
      </c>
      <c r="F309" s="15">
        <v>46269.636643518519</v>
      </c>
      <c r="G309" s="216" t="s">
        <v>407</v>
      </c>
      <c r="H309">
        <v>1</v>
      </c>
      <c r="I309" s="216" t="s">
        <v>1141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6"/>
      <c r="O309" t="s">
        <v>201</v>
      </c>
      <c r="P309" t="s">
        <v>514</v>
      </c>
      <c r="Q309" s="216"/>
      <c r="S309" s="216" t="s">
        <v>358</v>
      </c>
      <c r="T309" s="216" t="s">
        <v>373</v>
      </c>
      <c r="U309" s="216" t="s">
        <v>239</v>
      </c>
      <c r="V309" t="s">
        <v>7</v>
      </c>
      <c r="W309" s="216" t="s">
        <v>7</v>
      </c>
      <c r="X309" s="216" t="s">
        <v>7</v>
      </c>
      <c r="AA309" s="216" t="s">
        <v>127</v>
      </c>
      <c r="AB309" s="216" t="s">
        <v>358</v>
      </c>
      <c r="AC309">
        <v>2100</v>
      </c>
      <c r="AD309" s="216" t="s">
        <v>233</v>
      </c>
      <c r="AE309">
        <v>1</v>
      </c>
      <c r="AF309">
        <v>1</v>
      </c>
    </row>
    <row r="310" spans="1:32" x14ac:dyDescent="0.3">
      <c r="A310" s="216" t="s">
        <v>351</v>
      </c>
      <c r="B310" s="216" t="s">
        <v>279</v>
      </c>
      <c r="C310" s="216" t="s">
        <v>197</v>
      </c>
      <c r="D310" s="216" t="s">
        <v>310</v>
      </c>
      <c r="E310" s="216" t="s">
        <v>1140</v>
      </c>
      <c r="F310" s="15">
        <v>46269.636643518519</v>
      </c>
      <c r="G310" s="216" t="s">
        <v>407</v>
      </c>
      <c r="H310">
        <v>1</v>
      </c>
      <c r="I310" s="216" t="s">
        <v>1141</v>
      </c>
      <c r="J310" s="15">
        <v>46276.67291666667</v>
      </c>
      <c r="K310" s="15">
        <v>46280.454861111109</v>
      </c>
      <c r="L310" s="15"/>
      <c r="M310">
        <v>1</v>
      </c>
      <c r="N310" s="216"/>
      <c r="O310" t="s">
        <v>201</v>
      </c>
      <c r="P310" t="s">
        <v>514</v>
      </c>
      <c r="Q310" s="216"/>
      <c r="S310" s="216" t="s">
        <v>358</v>
      </c>
      <c r="T310" s="216" t="s">
        <v>373</v>
      </c>
      <c r="U310" s="216" t="s">
        <v>239</v>
      </c>
      <c r="V310" t="s">
        <v>7</v>
      </c>
      <c r="W310" s="216" t="s">
        <v>7</v>
      </c>
      <c r="X310" s="216" t="s">
        <v>7</v>
      </c>
      <c r="Z310">
        <v>16</v>
      </c>
      <c r="AA310" s="216" t="s">
        <v>122</v>
      </c>
      <c r="AB310" s="216" t="s">
        <v>358</v>
      </c>
      <c r="AC310">
        <v>2100</v>
      </c>
      <c r="AD310" s="216" t="s">
        <v>232</v>
      </c>
      <c r="AE310">
        <v>16</v>
      </c>
      <c r="AF310">
        <v>78.8</v>
      </c>
    </row>
    <row r="311" spans="1:32" x14ac:dyDescent="0.3">
      <c r="A311" s="216" t="s">
        <v>351</v>
      </c>
      <c r="B311" s="216" t="s">
        <v>285</v>
      </c>
      <c r="C311" s="216" t="s">
        <v>95</v>
      </c>
      <c r="D311" s="216" t="s">
        <v>310</v>
      </c>
      <c r="E311" s="216" t="s">
        <v>1142</v>
      </c>
      <c r="F311" s="15">
        <v>46274.478344907409</v>
      </c>
      <c r="G311" s="216" t="s">
        <v>404</v>
      </c>
      <c r="H311">
        <v>1</v>
      </c>
      <c r="I311" s="216" t="s">
        <v>1143</v>
      </c>
      <c r="J311" s="15">
        <v>46274.643750000003</v>
      </c>
      <c r="K311" s="15">
        <v>46280.333333333336</v>
      </c>
      <c r="L311" s="15"/>
      <c r="M311">
        <v>1</v>
      </c>
      <c r="N311" s="216"/>
      <c r="O311" t="s">
        <v>201</v>
      </c>
      <c r="P311" t="s">
        <v>513</v>
      </c>
      <c r="Q311" s="216"/>
      <c r="S311" s="216" t="s">
        <v>358</v>
      </c>
      <c r="T311" s="216" t="s">
        <v>373</v>
      </c>
      <c r="U311" s="216" t="s">
        <v>239</v>
      </c>
      <c r="V311" t="s">
        <v>7</v>
      </c>
      <c r="W311" s="216" t="s">
        <v>7</v>
      </c>
      <c r="X311" s="216" t="s">
        <v>7</v>
      </c>
      <c r="AA311" s="216" t="s">
        <v>96</v>
      </c>
      <c r="AB311" s="216" t="s">
        <v>358</v>
      </c>
      <c r="AC311">
        <v>2100</v>
      </c>
      <c r="AD311" s="216" t="s">
        <v>220</v>
      </c>
      <c r="AE311">
        <v>1</v>
      </c>
      <c r="AF311">
        <v>1</v>
      </c>
    </row>
    <row r="312" spans="1:32" x14ac:dyDescent="0.3">
      <c r="A312" s="216" t="s">
        <v>351</v>
      </c>
      <c r="B312" s="216" t="s">
        <v>57</v>
      </c>
      <c r="C312" s="216" t="s">
        <v>117</v>
      </c>
      <c r="D312" s="216" t="s">
        <v>310</v>
      </c>
      <c r="E312" s="216" t="s">
        <v>1142</v>
      </c>
      <c r="F312" s="15">
        <v>46274.478344907409</v>
      </c>
      <c r="G312" s="216" t="s">
        <v>404</v>
      </c>
      <c r="H312">
        <v>1</v>
      </c>
      <c r="I312" s="216" t="s">
        <v>1143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6"/>
      <c r="O312" t="s">
        <v>201</v>
      </c>
      <c r="P312" t="s">
        <v>514</v>
      </c>
      <c r="Q312" s="216"/>
      <c r="S312" s="216" t="s">
        <v>358</v>
      </c>
      <c r="T312" s="216" t="s">
        <v>373</v>
      </c>
      <c r="U312" s="216" t="s">
        <v>239</v>
      </c>
      <c r="V312" t="s">
        <v>7</v>
      </c>
      <c r="W312" s="216" t="s">
        <v>7</v>
      </c>
      <c r="X312" s="216" t="s">
        <v>7</v>
      </c>
      <c r="AA312" s="216" t="s">
        <v>127</v>
      </c>
      <c r="AB312" s="216" t="s">
        <v>358</v>
      </c>
      <c r="AC312">
        <v>2100</v>
      </c>
      <c r="AD312" s="216" t="s">
        <v>233</v>
      </c>
      <c r="AE312">
        <v>1</v>
      </c>
    </row>
    <row r="313" spans="1:32" x14ac:dyDescent="0.3">
      <c r="A313" s="216" t="s">
        <v>351</v>
      </c>
      <c r="B313" s="216" t="s">
        <v>279</v>
      </c>
      <c r="C313" s="216" t="s">
        <v>192</v>
      </c>
      <c r="D313" s="216" t="s">
        <v>310</v>
      </c>
      <c r="E313" s="216" t="s">
        <v>1142</v>
      </c>
      <c r="F313" s="15">
        <v>46274.478344907409</v>
      </c>
      <c r="G313" s="216" t="s">
        <v>404</v>
      </c>
      <c r="H313">
        <v>614</v>
      </c>
      <c r="I313" s="216" t="s">
        <v>1143</v>
      </c>
      <c r="J313" s="15">
        <v>46274.643750000003</v>
      </c>
      <c r="K313" s="15">
        <v>46280.333333333336</v>
      </c>
      <c r="L313" s="15"/>
      <c r="M313">
        <v>614</v>
      </c>
      <c r="N313" s="216"/>
      <c r="O313" t="s">
        <v>201</v>
      </c>
      <c r="P313" t="s">
        <v>513</v>
      </c>
      <c r="Q313" s="216"/>
      <c r="S313" s="216" t="s">
        <v>358</v>
      </c>
      <c r="T313" s="216" t="s">
        <v>373</v>
      </c>
      <c r="U313" s="216" t="s">
        <v>239</v>
      </c>
      <c r="V313" t="s">
        <v>7</v>
      </c>
      <c r="W313" s="216" t="s">
        <v>7</v>
      </c>
      <c r="X313" s="216" t="s">
        <v>7</v>
      </c>
      <c r="Z313">
        <v>1</v>
      </c>
      <c r="AA313" s="216" t="s">
        <v>122</v>
      </c>
      <c r="AB313" s="216" t="s">
        <v>358</v>
      </c>
      <c r="AC313">
        <v>2100</v>
      </c>
      <c r="AD313" s="216" t="s">
        <v>232</v>
      </c>
      <c r="AE313">
        <v>614</v>
      </c>
    </row>
    <row r="314" spans="1:32" x14ac:dyDescent="0.3">
      <c r="A314" s="216" t="s">
        <v>351</v>
      </c>
      <c r="B314" s="216" t="s">
        <v>285</v>
      </c>
      <c r="C314" s="216" t="s">
        <v>95</v>
      </c>
      <c r="D314" s="216" t="s">
        <v>310</v>
      </c>
      <c r="E314" s="216" t="s">
        <v>1144</v>
      </c>
      <c r="F314" s="15">
        <v>46266.423217592594</v>
      </c>
      <c r="G314" s="216" t="s">
        <v>404</v>
      </c>
      <c r="H314">
        <v>1</v>
      </c>
      <c r="I314" s="216" t="s">
        <v>1145</v>
      </c>
      <c r="J314" s="15">
        <v>46269.459027777775</v>
      </c>
      <c r="K314" s="15">
        <v>46275.436122685183</v>
      </c>
      <c r="L314" s="15"/>
      <c r="M314">
        <v>1</v>
      </c>
      <c r="N314" s="216"/>
      <c r="Q314" s="216"/>
      <c r="S314" s="216" t="s">
        <v>358</v>
      </c>
      <c r="T314" s="216" t="s">
        <v>373</v>
      </c>
      <c r="U314" s="216" t="s">
        <v>239</v>
      </c>
      <c r="V314" t="s">
        <v>7</v>
      </c>
      <c r="W314" s="216" t="s">
        <v>7</v>
      </c>
      <c r="X314" s="216" t="s">
        <v>7</v>
      </c>
      <c r="AA314" s="216" t="s">
        <v>96</v>
      </c>
      <c r="AB314" s="216" t="s">
        <v>358</v>
      </c>
      <c r="AC314">
        <v>2100</v>
      </c>
      <c r="AD314" s="216" t="s">
        <v>220</v>
      </c>
      <c r="AE314">
        <v>1</v>
      </c>
      <c r="AF314">
        <v>1</v>
      </c>
    </row>
    <row r="315" spans="1:32" x14ac:dyDescent="0.3">
      <c r="A315" s="216" t="s">
        <v>351</v>
      </c>
      <c r="B315" s="216" t="s">
        <v>57</v>
      </c>
      <c r="C315" s="216" t="s">
        <v>117</v>
      </c>
      <c r="D315" s="216" t="s">
        <v>310</v>
      </c>
      <c r="E315" s="216" t="s">
        <v>1144</v>
      </c>
      <c r="F315" s="15">
        <v>46266.423217592594</v>
      </c>
      <c r="G315" s="216" t="s">
        <v>404</v>
      </c>
      <c r="H315">
        <v>1</v>
      </c>
      <c r="I315" s="216" t="s">
        <v>1145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6"/>
      <c r="O315" t="s">
        <v>201</v>
      </c>
      <c r="P315" t="s">
        <v>514</v>
      </c>
      <c r="Q315" s="216"/>
      <c r="S315" s="216" t="s">
        <v>358</v>
      </c>
      <c r="T315" s="216" t="s">
        <v>373</v>
      </c>
      <c r="U315" s="216" t="s">
        <v>239</v>
      </c>
      <c r="V315" t="s">
        <v>7</v>
      </c>
      <c r="W315" s="216" t="s">
        <v>7</v>
      </c>
      <c r="X315" s="216" t="s">
        <v>7</v>
      </c>
      <c r="AA315" s="216" t="s">
        <v>127</v>
      </c>
      <c r="AB315" s="216" t="s">
        <v>358</v>
      </c>
      <c r="AC315">
        <v>2100</v>
      </c>
      <c r="AD315" s="216" t="s">
        <v>233</v>
      </c>
      <c r="AE315">
        <v>1</v>
      </c>
      <c r="AF315">
        <v>1</v>
      </c>
    </row>
    <row r="316" spans="1:32" x14ac:dyDescent="0.3">
      <c r="A316" s="216" t="s">
        <v>351</v>
      </c>
      <c r="B316" s="216" t="s">
        <v>279</v>
      </c>
      <c r="C316" s="216" t="s">
        <v>192</v>
      </c>
      <c r="D316" s="216" t="s">
        <v>310</v>
      </c>
      <c r="E316" s="216" t="s">
        <v>1144</v>
      </c>
      <c r="F316" s="15">
        <v>46266.423217592594</v>
      </c>
      <c r="G316" s="216" t="s">
        <v>404</v>
      </c>
      <c r="H316">
        <v>747</v>
      </c>
      <c r="I316" s="216" t="s">
        <v>1145</v>
      </c>
      <c r="J316" s="15">
        <v>46269.459027777775</v>
      </c>
      <c r="K316" s="15">
        <v>46275.436122685183</v>
      </c>
      <c r="L316" s="15"/>
      <c r="M316">
        <v>747</v>
      </c>
      <c r="N316" s="216"/>
      <c r="Q316" s="216"/>
      <c r="S316" s="216" t="s">
        <v>358</v>
      </c>
      <c r="T316" s="216" t="s">
        <v>373</v>
      </c>
      <c r="U316" s="216" t="s">
        <v>239</v>
      </c>
      <c r="V316" t="s">
        <v>7</v>
      </c>
      <c r="W316" s="216" t="s">
        <v>7</v>
      </c>
      <c r="X316" s="216" t="s">
        <v>7</v>
      </c>
      <c r="Z316">
        <v>1</v>
      </c>
      <c r="AA316" s="216" t="s">
        <v>122</v>
      </c>
      <c r="AB316" s="216" t="s">
        <v>358</v>
      </c>
      <c r="AC316">
        <v>2100</v>
      </c>
      <c r="AD316" s="216" t="s">
        <v>232</v>
      </c>
      <c r="AE316">
        <v>747</v>
      </c>
      <c r="AF316">
        <v>154.30000000000001</v>
      </c>
    </row>
    <row r="317" spans="1:32" x14ac:dyDescent="0.3">
      <c r="A317" s="216" t="s">
        <v>351</v>
      </c>
      <c r="B317" s="216" t="s">
        <v>285</v>
      </c>
      <c r="C317" s="216" t="s">
        <v>95</v>
      </c>
      <c r="D317" s="216" t="s">
        <v>310</v>
      </c>
      <c r="E317" s="216" t="s">
        <v>1140</v>
      </c>
      <c r="F317" s="15">
        <v>46269.636643518519</v>
      </c>
      <c r="G317" s="216" t="s">
        <v>407</v>
      </c>
      <c r="H317">
        <v>1</v>
      </c>
      <c r="I317" s="216" t="s">
        <v>1141</v>
      </c>
      <c r="J317" s="15">
        <v>46276.67291666667</v>
      </c>
      <c r="K317" s="15">
        <v>46280.454861111109</v>
      </c>
      <c r="L317" s="15"/>
      <c r="M317">
        <v>1</v>
      </c>
      <c r="N317" s="216"/>
      <c r="O317" t="s">
        <v>201</v>
      </c>
      <c r="P317" t="s">
        <v>513</v>
      </c>
      <c r="Q317" s="216"/>
      <c r="S317" s="216" t="s">
        <v>358</v>
      </c>
      <c r="T317" s="216" t="s">
        <v>373</v>
      </c>
      <c r="U317" s="216" t="s">
        <v>239</v>
      </c>
      <c r="V317" t="s">
        <v>7</v>
      </c>
      <c r="W317" s="216" t="s">
        <v>7</v>
      </c>
      <c r="X317" s="216" t="s">
        <v>7</v>
      </c>
      <c r="AA317" s="216" t="s">
        <v>96</v>
      </c>
      <c r="AB317" s="216" t="s">
        <v>358</v>
      </c>
      <c r="AC317">
        <v>2100</v>
      </c>
      <c r="AD317" s="216" t="s">
        <v>220</v>
      </c>
      <c r="AE317">
        <v>1</v>
      </c>
    </row>
    <row r="318" spans="1:32" x14ac:dyDescent="0.3">
      <c r="A318" s="216" t="s">
        <v>351</v>
      </c>
      <c r="B318" s="216" t="s">
        <v>43</v>
      </c>
      <c r="C318" s="216" t="s">
        <v>105</v>
      </c>
      <c r="D318" s="216" t="s">
        <v>310</v>
      </c>
      <c r="E318" s="216" t="s">
        <v>1146</v>
      </c>
      <c r="F318" s="15">
        <v>46279.679050925923</v>
      </c>
      <c r="G318" s="216" t="s">
        <v>404</v>
      </c>
      <c r="H318">
        <v>14</v>
      </c>
      <c r="I318" s="216" t="s">
        <v>1147</v>
      </c>
      <c r="J318" s="15">
        <v>46283.702777777777</v>
      </c>
      <c r="K318" s="15">
        <v>46288.486111111109</v>
      </c>
      <c r="L318" s="15"/>
      <c r="M318">
        <v>14</v>
      </c>
      <c r="N318" s="216"/>
      <c r="O318" t="s">
        <v>201</v>
      </c>
      <c r="P318" t="s">
        <v>513</v>
      </c>
      <c r="Q318" s="216"/>
      <c r="S318" s="216" t="s">
        <v>358</v>
      </c>
      <c r="T318" s="216" t="s">
        <v>373</v>
      </c>
      <c r="U318" s="216" t="s">
        <v>239</v>
      </c>
      <c r="V318" t="s">
        <v>351</v>
      </c>
      <c r="W318" s="216" t="s">
        <v>374</v>
      </c>
      <c r="X318" s="216" t="s">
        <v>239</v>
      </c>
      <c r="AA318" s="216" t="s">
        <v>67</v>
      </c>
      <c r="AB318" s="216" t="s">
        <v>358</v>
      </c>
      <c r="AC318">
        <v>2100</v>
      </c>
      <c r="AD318" s="216" t="s">
        <v>217</v>
      </c>
      <c r="AE318">
        <v>1.4</v>
      </c>
    </row>
    <row r="319" spans="1:32" x14ac:dyDescent="0.3">
      <c r="A319" s="216" t="s">
        <v>351</v>
      </c>
      <c r="B319" s="216" t="s">
        <v>285</v>
      </c>
      <c r="C319" s="216" t="s">
        <v>95</v>
      </c>
      <c r="D319" s="216" t="s">
        <v>310</v>
      </c>
      <c r="E319" s="216" t="s">
        <v>1148</v>
      </c>
      <c r="F319" s="15">
        <v>46280.341666666667</v>
      </c>
      <c r="G319" s="216" t="s">
        <v>404</v>
      </c>
      <c r="H319">
        <v>1</v>
      </c>
      <c r="I319" s="216" t="s">
        <v>1149</v>
      </c>
      <c r="J319" s="15">
        <v>46279.40902777778</v>
      </c>
      <c r="K319" s="15">
        <v>46283.333333333336</v>
      </c>
      <c r="L319" s="15"/>
      <c r="M319">
        <v>1</v>
      </c>
      <c r="N319" s="216"/>
      <c r="O319" t="s">
        <v>201</v>
      </c>
      <c r="P319" t="s">
        <v>513</v>
      </c>
      <c r="Q319" s="216"/>
      <c r="S319" s="216" t="s">
        <v>358</v>
      </c>
      <c r="T319" s="216" t="s">
        <v>373</v>
      </c>
      <c r="U319" s="216" t="s">
        <v>239</v>
      </c>
      <c r="V319" t="s">
        <v>7</v>
      </c>
      <c r="W319" s="216" t="s">
        <v>7</v>
      </c>
      <c r="X319" s="216" t="s">
        <v>7</v>
      </c>
      <c r="AA319" s="216" t="s">
        <v>96</v>
      </c>
      <c r="AB319" s="216" t="s">
        <v>358</v>
      </c>
      <c r="AC319">
        <v>2100</v>
      </c>
      <c r="AD319" s="216" t="s">
        <v>220</v>
      </c>
      <c r="AE319">
        <v>1</v>
      </c>
      <c r="AF319">
        <v>1</v>
      </c>
    </row>
    <row r="320" spans="1:32" x14ac:dyDescent="0.3">
      <c r="A320" s="216" t="s">
        <v>351</v>
      </c>
      <c r="B320" s="216" t="s">
        <v>57</v>
      </c>
      <c r="C320" s="216" t="s">
        <v>117</v>
      </c>
      <c r="D320" s="216" t="s">
        <v>310</v>
      </c>
      <c r="E320" s="216" t="s">
        <v>1148</v>
      </c>
      <c r="F320" s="15">
        <v>46280.341666666667</v>
      </c>
      <c r="G320" s="216" t="s">
        <v>404</v>
      </c>
      <c r="H320" s="214">
        <v>1</v>
      </c>
      <c r="I320" s="216" t="s">
        <v>1149</v>
      </c>
      <c r="J320" s="15">
        <v>46279.40902777778</v>
      </c>
      <c r="K320" s="15">
        <v>46283.333333333336</v>
      </c>
      <c r="L320" s="15">
        <v>46283.333333333336</v>
      </c>
      <c r="M320" s="214">
        <v>1</v>
      </c>
      <c r="N320" s="216"/>
      <c r="O320" s="214" t="s">
        <v>201</v>
      </c>
      <c r="P320" s="214" t="s">
        <v>514</v>
      </c>
      <c r="Q320" s="216"/>
      <c r="R320" s="214"/>
      <c r="S320" s="216" t="s">
        <v>358</v>
      </c>
      <c r="T320" s="216" t="s">
        <v>373</v>
      </c>
      <c r="U320" s="216" t="s">
        <v>239</v>
      </c>
      <c r="V320" s="214" t="s">
        <v>7</v>
      </c>
      <c r="W320" s="216" t="s">
        <v>7</v>
      </c>
      <c r="X320" s="216" t="s">
        <v>7</v>
      </c>
      <c r="Y320" s="214"/>
      <c r="Z320" s="214"/>
      <c r="AA320" s="216" t="s">
        <v>127</v>
      </c>
      <c r="AB320" s="216" t="s">
        <v>358</v>
      </c>
      <c r="AC320" s="214">
        <v>2100</v>
      </c>
      <c r="AD320" s="216" t="s">
        <v>233</v>
      </c>
      <c r="AE320" s="214">
        <v>1</v>
      </c>
      <c r="AF320" s="214">
        <v>1</v>
      </c>
    </row>
    <row r="321" spans="1:32" x14ac:dyDescent="0.3">
      <c r="A321" s="216" t="s">
        <v>351</v>
      </c>
      <c r="B321" s="216" t="s">
        <v>279</v>
      </c>
      <c r="C321" s="216" t="s">
        <v>192</v>
      </c>
      <c r="D321" s="216" t="s">
        <v>310</v>
      </c>
      <c r="E321" s="216" t="s">
        <v>1148</v>
      </c>
      <c r="F321" s="15">
        <v>46280.341666666667</v>
      </c>
      <c r="G321" s="216" t="s">
        <v>404</v>
      </c>
      <c r="H321" s="214">
        <v>698</v>
      </c>
      <c r="I321" s="216" t="s">
        <v>1149</v>
      </c>
      <c r="J321" s="15">
        <v>46279.40902777778</v>
      </c>
      <c r="K321" s="15">
        <v>46283.333333333336</v>
      </c>
      <c r="L321" s="15"/>
      <c r="M321" s="214">
        <v>698</v>
      </c>
      <c r="N321" s="216"/>
      <c r="O321" s="214" t="s">
        <v>201</v>
      </c>
      <c r="P321" s="214" t="s">
        <v>513</v>
      </c>
      <c r="Q321" s="216"/>
      <c r="R321" s="214"/>
      <c r="S321" s="216" t="s">
        <v>358</v>
      </c>
      <c r="T321" s="216" t="s">
        <v>373</v>
      </c>
      <c r="U321" s="216" t="s">
        <v>239</v>
      </c>
      <c r="V321" s="214" t="s">
        <v>7</v>
      </c>
      <c r="W321" s="216" t="s">
        <v>7</v>
      </c>
      <c r="X321" s="216" t="s">
        <v>7</v>
      </c>
      <c r="Y321" s="214"/>
      <c r="Z321" s="214">
        <v>1</v>
      </c>
      <c r="AA321" s="216" t="s">
        <v>122</v>
      </c>
      <c r="AB321" s="216" t="s">
        <v>358</v>
      </c>
      <c r="AC321" s="214">
        <v>2100</v>
      </c>
      <c r="AD321" s="216" t="s">
        <v>232</v>
      </c>
      <c r="AE321" s="214">
        <v>698</v>
      </c>
      <c r="AF321" s="214">
        <v>69.8</v>
      </c>
    </row>
    <row r="322" spans="1:32" x14ac:dyDescent="0.3">
      <c r="A322" s="216" t="s">
        <v>351</v>
      </c>
      <c r="B322" s="216" t="s">
        <v>285</v>
      </c>
      <c r="C322" s="216" t="s">
        <v>95</v>
      </c>
      <c r="D322" s="216" t="s">
        <v>310</v>
      </c>
      <c r="E322" s="216" t="s">
        <v>1150</v>
      </c>
      <c r="F322" s="15">
        <v>46279.34171296296</v>
      </c>
      <c r="G322" s="216" t="s">
        <v>404</v>
      </c>
      <c r="H322" s="214">
        <v>1</v>
      </c>
      <c r="I322" s="216" t="s">
        <v>1149</v>
      </c>
      <c r="J322" s="15">
        <v>46279.40902777778</v>
      </c>
      <c r="K322" s="15">
        <v>46282.333333333336</v>
      </c>
      <c r="L322" s="15"/>
      <c r="M322" s="214">
        <v>1</v>
      </c>
      <c r="N322" s="216"/>
      <c r="O322" s="214" t="s">
        <v>201</v>
      </c>
      <c r="P322" s="214" t="s">
        <v>513</v>
      </c>
      <c r="Q322" s="216"/>
      <c r="R322" s="214"/>
      <c r="S322" s="216" t="s">
        <v>358</v>
      </c>
      <c r="T322" s="216" t="s">
        <v>373</v>
      </c>
      <c r="U322" s="216" t="s">
        <v>239</v>
      </c>
      <c r="V322" s="214" t="s">
        <v>7</v>
      </c>
      <c r="W322" s="216" t="s">
        <v>7</v>
      </c>
      <c r="X322" s="216" t="s">
        <v>7</v>
      </c>
      <c r="Y322" s="214"/>
      <c r="Z322" s="214"/>
      <c r="AA322" s="216" t="s">
        <v>96</v>
      </c>
      <c r="AB322" s="216" t="s">
        <v>358</v>
      </c>
      <c r="AC322" s="214">
        <v>2100</v>
      </c>
      <c r="AD322" s="216" t="s">
        <v>220</v>
      </c>
      <c r="AE322" s="214">
        <v>1</v>
      </c>
      <c r="AF322" s="214">
        <v>1</v>
      </c>
    </row>
    <row r="323" spans="1:32" x14ac:dyDescent="0.3">
      <c r="A323" s="216" t="s">
        <v>351</v>
      </c>
      <c r="B323" s="216" t="s">
        <v>57</v>
      </c>
      <c r="C323" s="216" t="s">
        <v>117</v>
      </c>
      <c r="D323" s="216" t="s">
        <v>310</v>
      </c>
      <c r="E323" s="216" t="s">
        <v>1150</v>
      </c>
      <c r="F323" s="15">
        <v>46279.34171296296</v>
      </c>
      <c r="G323" s="216" t="s">
        <v>404</v>
      </c>
      <c r="H323" s="214">
        <v>1</v>
      </c>
      <c r="I323" s="216" t="s">
        <v>1149</v>
      </c>
      <c r="J323" s="15">
        <v>46279.40902777778</v>
      </c>
      <c r="K323" s="15">
        <v>46282.333333333336</v>
      </c>
      <c r="L323" s="15">
        <v>46282.333333333336</v>
      </c>
      <c r="M323" s="214">
        <v>1</v>
      </c>
      <c r="N323" s="216"/>
      <c r="O323" s="214" t="s">
        <v>201</v>
      </c>
      <c r="P323" s="214" t="s">
        <v>514</v>
      </c>
      <c r="Q323" s="216"/>
      <c r="R323" s="214"/>
      <c r="S323" s="216" t="s">
        <v>358</v>
      </c>
      <c r="T323" s="216" t="s">
        <v>373</v>
      </c>
      <c r="U323" s="216" t="s">
        <v>239</v>
      </c>
      <c r="V323" s="214" t="s">
        <v>7</v>
      </c>
      <c r="W323" s="216" t="s">
        <v>7</v>
      </c>
      <c r="X323" s="216" t="s">
        <v>7</v>
      </c>
      <c r="Y323" s="214"/>
      <c r="Z323" s="214"/>
      <c r="AA323" s="216" t="s">
        <v>127</v>
      </c>
      <c r="AB323" s="216" t="s">
        <v>358</v>
      </c>
      <c r="AC323" s="214">
        <v>2100</v>
      </c>
      <c r="AD323" s="216" t="s">
        <v>233</v>
      </c>
      <c r="AE323" s="214">
        <v>1</v>
      </c>
      <c r="AF323" s="214">
        <v>1</v>
      </c>
    </row>
    <row r="324" spans="1:32" x14ac:dyDescent="0.3">
      <c r="A324" s="216" t="s">
        <v>351</v>
      </c>
      <c r="B324" s="216" t="s">
        <v>279</v>
      </c>
      <c r="C324" s="216" t="s">
        <v>192</v>
      </c>
      <c r="D324" s="216" t="s">
        <v>310</v>
      </c>
      <c r="E324" s="216" t="s">
        <v>1150</v>
      </c>
      <c r="F324" s="15">
        <v>46279.34171296296</v>
      </c>
      <c r="G324" s="216" t="s">
        <v>404</v>
      </c>
      <c r="H324" s="214">
        <v>423</v>
      </c>
      <c r="I324" s="216" t="s">
        <v>1149</v>
      </c>
      <c r="J324" s="15">
        <v>46279.40902777778</v>
      </c>
      <c r="K324" s="15">
        <v>46282.333333333336</v>
      </c>
      <c r="L324" s="15"/>
      <c r="M324" s="214">
        <v>423</v>
      </c>
      <c r="N324" s="216"/>
      <c r="O324" s="214" t="s">
        <v>201</v>
      </c>
      <c r="P324" s="214" t="s">
        <v>514</v>
      </c>
      <c r="Q324" s="216"/>
      <c r="R324" s="214"/>
      <c r="S324" s="216" t="s">
        <v>358</v>
      </c>
      <c r="T324" s="216" t="s">
        <v>373</v>
      </c>
      <c r="U324" s="216" t="s">
        <v>239</v>
      </c>
      <c r="V324" s="214" t="s">
        <v>7</v>
      </c>
      <c r="W324" s="216" t="s">
        <v>7</v>
      </c>
      <c r="X324" s="216" t="s">
        <v>7</v>
      </c>
      <c r="Y324" s="214"/>
      <c r="Z324" s="214">
        <v>1</v>
      </c>
      <c r="AA324" s="216" t="s">
        <v>122</v>
      </c>
      <c r="AB324" s="216" t="s">
        <v>358</v>
      </c>
      <c r="AC324" s="214">
        <v>2100</v>
      </c>
      <c r="AD324" s="216" t="s">
        <v>232</v>
      </c>
      <c r="AE324" s="214">
        <v>423</v>
      </c>
      <c r="AF324" s="214">
        <v>195.7</v>
      </c>
    </row>
    <row r="325" spans="1:32" x14ac:dyDescent="0.3">
      <c r="A325" s="216" t="s">
        <v>351</v>
      </c>
      <c r="B325" s="216" t="s">
        <v>285</v>
      </c>
      <c r="C325" s="216" t="s">
        <v>95</v>
      </c>
      <c r="D325" s="216" t="s">
        <v>310</v>
      </c>
      <c r="E325" s="216" t="s">
        <v>1151</v>
      </c>
      <c r="F325" s="15">
        <v>46274.414780092593</v>
      </c>
      <c r="G325" s="216" t="s">
        <v>404</v>
      </c>
      <c r="H325" s="214">
        <v>1</v>
      </c>
      <c r="I325" s="216" t="s">
        <v>1152</v>
      </c>
      <c r="J325" s="15">
        <v>46274.616666666669</v>
      </c>
      <c r="K325" s="15">
        <v>46282.333333333336</v>
      </c>
      <c r="L325" s="15"/>
      <c r="M325" s="214">
        <v>1</v>
      </c>
      <c r="N325" s="216"/>
      <c r="O325" s="214" t="s">
        <v>201</v>
      </c>
      <c r="P325" s="214" t="s">
        <v>513</v>
      </c>
      <c r="Q325" s="216"/>
      <c r="R325" s="214"/>
      <c r="S325" s="216" t="s">
        <v>358</v>
      </c>
      <c r="T325" s="216" t="s">
        <v>373</v>
      </c>
      <c r="U325" s="216" t="s">
        <v>239</v>
      </c>
      <c r="V325" s="214" t="s">
        <v>7</v>
      </c>
      <c r="W325" s="216" t="s">
        <v>7</v>
      </c>
      <c r="X325" s="216" t="s">
        <v>7</v>
      </c>
      <c r="Y325" s="214"/>
      <c r="Z325" s="214"/>
      <c r="AA325" s="216" t="s">
        <v>96</v>
      </c>
      <c r="AB325" s="216" t="s">
        <v>358</v>
      </c>
      <c r="AC325" s="214">
        <v>2100</v>
      </c>
      <c r="AD325" s="216" t="s">
        <v>220</v>
      </c>
      <c r="AE325" s="214">
        <v>1</v>
      </c>
      <c r="AF325" s="214"/>
    </row>
    <row r="326" spans="1:32" x14ac:dyDescent="0.3">
      <c r="A326" s="216" t="s">
        <v>351</v>
      </c>
      <c r="B326" s="216" t="s">
        <v>57</v>
      </c>
      <c r="C326" s="216" t="s">
        <v>117</v>
      </c>
      <c r="D326" s="216" t="s">
        <v>310</v>
      </c>
      <c r="E326" s="216" t="s">
        <v>1151</v>
      </c>
      <c r="F326" s="15">
        <v>46274.414780092593</v>
      </c>
      <c r="G326" s="216" t="s">
        <v>404</v>
      </c>
      <c r="H326" s="214">
        <v>1</v>
      </c>
      <c r="I326" s="216" t="s">
        <v>1152</v>
      </c>
      <c r="J326" s="15">
        <v>46274.616666666669</v>
      </c>
      <c r="K326" s="15">
        <v>46282.333333333336</v>
      </c>
      <c r="L326" s="15">
        <v>46282.333333333336</v>
      </c>
      <c r="M326" s="214">
        <v>1</v>
      </c>
      <c r="N326" s="216"/>
      <c r="O326" s="214" t="s">
        <v>201</v>
      </c>
      <c r="P326" s="214" t="s">
        <v>514</v>
      </c>
      <c r="Q326" s="216"/>
      <c r="R326" s="214"/>
      <c r="S326" s="216" t="s">
        <v>358</v>
      </c>
      <c r="T326" s="216" t="s">
        <v>373</v>
      </c>
      <c r="U326" s="216" t="s">
        <v>239</v>
      </c>
      <c r="V326" s="214" t="s">
        <v>7</v>
      </c>
      <c r="W326" s="216" t="s">
        <v>7</v>
      </c>
      <c r="X326" s="216" t="s">
        <v>7</v>
      </c>
      <c r="Y326" s="214"/>
      <c r="Z326" s="214"/>
      <c r="AA326" s="216" t="s">
        <v>127</v>
      </c>
      <c r="AB326" s="216" t="s">
        <v>358</v>
      </c>
      <c r="AC326" s="214">
        <v>2100</v>
      </c>
      <c r="AD326" s="216" t="s">
        <v>233</v>
      </c>
      <c r="AE326" s="214">
        <v>1</v>
      </c>
      <c r="AF326" s="214"/>
    </row>
    <row r="327" spans="1:32" x14ac:dyDescent="0.3">
      <c r="A327" s="216" t="s">
        <v>351</v>
      </c>
      <c r="B327" s="216" t="s">
        <v>279</v>
      </c>
      <c r="C327" s="216" t="s">
        <v>192</v>
      </c>
      <c r="D327" s="216" t="s">
        <v>310</v>
      </c>
      <c r="E327" s="216" t="s">
        <v>1151</v>
      </c>
      <c r="F327" s="15">
        <v>46274.414780092593</v>
      </c>
      <c r="G327" s="216" t="s">
        <v>404</v>
      </c>
      <c r="H327" s="214">
        <v>283</v>
      </c>
      <c r="I327" s="216" t="s">
        <v>1152</v>
      </c>
      <c r="J327" s="15">
        <v>46274.616666666669</v>
      </c>
      <c r="K327" s="15">
        <v>46282.333333333336</v>
      </c>
      <c r="L327" s="15"/>
      <c r="M327" s="214">
        <v>283</v>
      </c>
      <c r="N327" s="216"/>
      <c r="O327" s="214" t="s">
        <v>201</v>
      </c>
      <c r="P327" s="214" t="s">
        <v>513</v>
      </c>
      <c r="Q327" s="216"/>
      <c r="R327" s="214"/>
      <c r="S327" s="216" t="s">
        <v>358</v>
      </c>
      <c r="T327" s="216" t="s">
        <v>373</v>
      </c>
      <c r="U327" s="216" t="s">
        <v>239</v>
      </c>
      <c r="V327" s="214" t="s">
        <v>7</v>
      </c>
      <c r="W327" s="216" t="s">
        <v>7</v>
      </c>
      <c r="X327" s="216" t="s">
        <v>7</v>
      </c>
      <c r="Y327" s="214"/>
      <c r="Z327" s="214">
        <v>1</v>
      </c>
      <c r="AA327" s="216" t="s">
        <v>122</v>
      </c>
      <c r="AB327" s="216" t="s">
        <v>358</v>
      </c>
      <c r="AC327" s="214">
        <v>2100</v>
      </c>
      <c r="AD327" s="216" t="s">
        <v>232</v>
      </c>
      <c r="AE327" s="214">
        <v>283</v>
      </c>
      <c r="AF327" s="214"/>
    </row>
    <row r="328" spans="1:32" x14ac:dyDescent="0.3">
      <c r="A328" s="216" t="s">
        <v>351</v>
      </c>
      <c r="B328" s="216" t="s">
        <v>285</v>
      </c>
      <c r="C328" s="216" t="s">
        <v>95</v>
      </c>
      <c r="D328" s="216" t="s">
        <v>310</v>
      </c>
      <c r="E328" s="216" t="s">
        <v>1153</v>
      </c>
      <c r="F328" s="15">
        <v>46261.479247685187</v>
      </c>
      <c r="G328" s="216" t="s">
        <v>404</v>
      </c>
      <c r="H328" s="214">
        <v>1</v>
      </c>
      <c r="I328" s="216" t="s">
        <v>1154</v>
      </c>
      <c r="J328" s="15">
        <v>46262.504166666666</v>
      </c>
      <c r="K328" s="15">
        <v>46266.431250000001</v>
      </c>
      <c r="L328" s="15"/>
      <c r="M328" s="214">
        <v>1</v>
      </c>
      <c r="N328" s="216"/>
      <c r="O328" s="214" t="s">
        <v>201</v>
      </c>
      <c r="P328" s="214" t="s">
        <v>513</v>
      </c>
      <c r="Q328" s="216"/>
      <c r="R328" s="214"/>
      <c r="S328" s="216" t="s">
        <v>358</v>
      </c>
      <c r="T328" s="216" t="s">
        <v>373</v>
      </c>
      <c r="U328" s="216" t="s">
        <v>239</v>
      </c>
      <c r="V328" s="214" t="s">
        <v>7</v>
      </c>
      <c r="W328" s="216" t="s">
        <v>7</v>
      </c>
      <c r="X328" s="216" t="s">
        <v>7</v>
      </c>
      <c r="Y328" s="214"/>
      <c r="Z328" s="214"/>
      <c r="AA328" s="216" t="s">
        <v>96</v>
      </c>
      <c r="AB328" s="216" t="s">
        <v>358</v>
      </c>
      <c r="AC328" s="214">
        <v>2100</v>
      </c>
      <c r="AD328" s="216" t="s">
        <v>220</v>
      </c>
      <c r="AE328" s="214">
        <v>1</v>
      </c>
      <c r="AF328" s="214">
        <v>1</v>
      </c>
    </row>
    <row r="329" spans="1:32" x14ac:dyDescent="0.3">
      <c r="A329" s="216" t="s">
        <v>351</v>
      </c>
      <c r="B329" s="216" t="s">
        <v>57</v>
      </c>
      <c r="C329" s="216" t="s">
        <v>117</v>
      </c>
      <c r="D329" s="216" t="s">
        <v>310</v>
      </c>
      <c r="E329" s="216" t="s">
        <v>1153</v>
      </c>
      <c r="F329" s="15">
        <v>46261.479247685187</v>
      </c>
      <c r="G329" s="216" t="s">
        <v>404</v>
      </c>
      <c r="H329" s="214">
        <v>1</v>
      </c>
      <c r="I329" s="216" t="s">
        <v>1154</v>
      </c>
      <c r="J329" s="15">
        <v>46262.504166666666</v>
      </c>
      <c r="K329" s="15">
        <v>46266.431250000001</v>
      </c>
      <c r="L329" s="15">
        <v>46266.431250000001</v>
      </c>
      <c r="M329" s="214">
        <v>1</v>
      </c>
      <c r="N329" s="216"/>
      <c r="O329" s="214" t="s">
        <v>201</v>
      </c>
      <c r="P329" s="214" t="s">
        <v>514</v>
      </c>
      <c r="Q329" s="216"/>
      <c r="R329" s="214"/>
      <c r="S329" s="216" t="s">
        <v>358</v>
      </c>
      <c r="T329" s="216" t="s">
        <v>373</v>
      </c>
      <c r="U329" s="216" t="s">
        <v>239</v>
      </c>
      <c r="V329" s="214" t="s">
        <v>7</v>
      </c>
      <c r="W329" s="216" t="s">
        <v>7</v>
      </c>
      <c r="X329" s="216" t="s">
        <v>7</v>
      </c>
      <c r="Y329" s="214"/>
      <c r="Z329" s="214"/>
      <c r="AA329" s="216" t="s">
        <v>127</v>
      </c>
      <c r="AB329" s="216" t="s">
        <v>358</v>
      </c>
      <c r="AC329" s="214">
        <v>2100</v>
      </c>
      <c r="AD329" s="216" t="s">
        <v>233</v>
      </c>
      <c r="AE329" s="214">
        <v>1</v>
      </c>
      <c r="AF329" s="214">
        <v>1</v>
      </c>
    </row>
    <row r="330" spans="1:32" x14ac:dyDescent="0.3">
      <c r="A330" s="216" t="s">
        <v>351</v>
      </c>
      <c r="B330" s="216" t="s">
        <v>279</v>
      </c>
      <c r="C330" s="216" t="s">
        <v>192</v>
      </c>
      <c r="D330" s="216" t="s">
        <v>310</v>
      </c>
      <c r="E330" s="216" t="s">
        <v>1153</v>
      </c>
      <c r="F330" s="15">
        <v>46261.479247685187</v>
      </c>
      <c r="G330" s="216" t="s">
        <v>404</v>
      </c>
      <c r="H330" s="214">
        <v>285</v>
      </c>
      <c r="I330" s="216" t="s">
        <v>1154</v>
      </c>
      <c r="J330" s="15">
        <v>46262.504166666666</v>
      </c>
      <c r="K330" s="15">
        <v>46266.431250000001</v>
      </c>
      <c r="L330" s="15"/>
      <c r="M330" s="214">
        <v>285</v>
      </c>
      <c r="N330" s="216"/>
      <c r="O330" s="214" t="s">
        <v>201</v>
      </c>
      <c r="P330" s="214" t="s">
        <v>514</v>
      </c>
      <c r="Q330" s="216"/>
      <c r="R330" s="214"/>
      <c r="S330" s="216" t="s">
        <v>358</v>
      </c>
      <c r="T330" s="216" t="s">
        <v>373</v>
      </c>
      <c r="U330" s="216" t="s">
        <v>239</v>
      </c>
      <c r="V330" s="214" t="s">
        <v>7</v>
      </c>
      <c r="W330" s="216" t="s">
        <v>7</v>
      </c>
      <c r="X330" s="216" t="s">
        <v>7</v>
      </c>
      <c r="Y330" s="214"/>
      <c r="Z330" s="214">
        <v>1</v>
      </c>
      <c r="AA330" s="216" t="s">
        <v>122</v>
      </c>
      <c r="AB330" s="216" t="s">
        <v>358</v>
      </c>
      <c r="AC330" s="214">
        <v>2100</v>
      </c>
      <c r="AD330" s="216" t="s">
        <v>232</v>
      </c>
      <c r="AE330" s="214">
        <v>285</v>
      </c>
      <c r="AF330" s="214">
        <v>28.5</v>
      </c>
    </row>
    <row r="331" spans="1:32" x14ac:dyDescent="0.3">
      <c r="A331" s="216" t="s">
        <v>351</v>
      </c>
      <c r="B331" s="216" t="s">
        <v>57</v>
      </c>
      <c r="C331" s="216" t="s">
        <v>117</v>
      </c>
      <c r="D331" s="216" t="s">
        <v>310</v>
      </c>
      <c r="E331" s="216" t="s">
        <v>1155</v>
      </c>
      <c r="F331" s="15">
        <v>46253.346944444442</v>
      </c>
      <c r="G331" s="216" t="s">
        <v>404</v>
      </c>
      <c r="H331" s="214">
        <v>1</v>
      </c>
      <c r="I331" s="216" t="s">
        <v>1156</v>
      </c>
      <c r="J331" s="15">
        <v>46254.572916666664</v>
      </c>
      <c r="K331" s="15">
        <v>46261.461805555555</v>
      </c>
      <c r="L331" s="15">
        <v>46261.461805555555</v>
      </c>
      <c r="M331" s="214">
        <v>1</v>
      </c>
      <c r="N331" s="216"/>
      <c r="O331" s="214" t="s">
        <v>201</v>
      </c>
      <c r="P331" s="214" t="s">
        <v>514</v>
      </c>
      <c r="Q331" s="216"/>
      <c r="R331" s="214"/>
      <c r="S331" s="216" t="s">
        <v>358</v>
      </c>
      <c r="T331" s="216" t="s">
        <v>373</v>
      </c>
      <c r="U331" s="216" t="s">
        <v>239</v>
      </c>
      <c r="V331" s="214" t="s">
        <v>7</v>
      </c>
      <c r="W331" s="216" t="s">
        <v>7</v>
      </c>
      <c r="X331" s="216" t="s">
        <v>7</v>
      </c>
      <c r="Y331" s="214"/>
      <c r="Z331" s="214"/>
      <c r="AA331" s="216" t="s">
        <v>127</v>
      </c>
      <c r="AB331" s="216" t="s">
        <v>358</v>
      </c>
      <c r="AC331" s="214">
        <v>2100</v>
      </c>
      <c r="AD331" s="216" t="s">
        <v>233</v>
      </c>
      <c r="AE331" s="214">
        <v>1</v>
      </c>
      <c r="AF331" s="214">
        <v>1</v>
      </c>
    </row>
    <row r="332" spans="1:32" x14ac:dyDescent="0.3">
      <c r="A332" s="216" t="s">
        <v>351</v>
      </c>
      <c r="B332" s="216" t="s">
        <v>285</v>
      </c>
      <c r="C332" s="216" t="s">
        <v>95</v>
      </c>
      <c r="D332" s="216" t="s">
        <v>310</v>
      </c>
      <c r="E332" s="216" t="s">
        <v>1155</v>
      </c>
      <c r="F332" s="15">
        <v>46253.346944444442</v>
      </c>
      <c r="G332" s="216" t="s">
        <v>404</v>
      </c>
      <c r="H332" s="214">
        <v>1</v>
      </c>
      <c r="I332" s="216" t="s">
        <v>1156</v>
      </c>
      <c r="J332" s="15">
        <v>46254.572916666664</v>
      </c>
      <c r="K332" s="15">
        <v>46261.461805555555</v>
      </c>
      <c r="L332" s="15"/>
      <c r="M332" s="214">
        <v>1</v>
      </c>
      <c r="N332" s="216"/>
      <c r="O332" s="214" t="s">
        <v>201</v>
      </c>
      <c r="P332" s="214" t="s">
        <v>513</v>
      </c>
      <c r="Q332" s="216"/>
      <c r="R332" s="214"/>
      <c r="S332" s="216" t="s">
        <v>358</v>
      </c>
      <c r="T332" s="216" t="s">
        <v>373</v>
      </c>
      <c r="U332" s="216" t="s">
        <v>239</v>
      </c>
      <c r="V332" s="214" t="s">
        <v>7</v>
      </c>
      <c r="W332" s="216" t="s">
        <v>7</v>
      </c>
      <c r="X332" s="216" t="s">
        <v>7</v>
      </c>
      <c r="Y332" s="214"/>
      <c r="Z332" s="214"/>
      <c r="AA332" s="216" t="s">
        <v>96</v>
      </c>
      <c r="AB332" s="216" t="s">
        <v>358</v>
      </c>
      <c r="AC332" s="214">
        <v>2100</v>
      </c>
      <c r="AD332" s="216" t="s">
        <v>220</v>
      </c>
      <c r="AE332" s="214">
        <v>1</v>
      </c>
      <c r="AF332" s="214">
        <v>1</v>
      </c>
    </row>
    <row r="333" spans="1:32" x14ac:dyDescent="0.3">
      <c r="A333" s="216" t="s">
        <v>351</v>
      </c>
      <c r="B333" s="216" t="s">
        <v>57</v>
      </c>
      <c r="C333" s="216" t="s">
        <v>117</v>
      </c>
      <c r="D333" s="216" t="s">
        <v>310</v>
      </c>
      <c r="E333" s="216" t="s">
        <v>1157</v>
      </c>
      <c r="F333" s="15">
        <v>46265.703425925924</v>
      </c>
      <c r="G333" s="216" t="s">
        <v>404</v>
      </c>
      <c r="H333" s="214">
        <v>1</v>
      </c>
      <c r="I333" s="216" t="s">
        <v>1158</v>
      </c>
      <c r="J333" s="15">
        <v>46266.618750000001</v>
      </c>
      <c r="K333" s="15">
        <v>46269.359027777777</v>
      </c>
      <c r="L333" s="15">
        <v>46269.359027777777</v>
      </c>
      <c r="M333" s="214">
        <v>1</v>
      </c>
      <c r="N333" s="216"/>
      <c r="O333" s="214" t="s">
        <v>201</v>
      </c>
      <c r="P333" s="214" t="s">
        <v>514</v>
      </c>
      <c r="Q333" s="216"/>
      <c r="R333" s="214"/>
      <c r="S333" s="216" t="s">
        <v>358</v>
      </c>
      <c r="T333" s="216" t="s">
        <v>373</v>
      </c>
      <c r="U333" s="216" t="s">
        <v>239</v>
      </c>
      <c r="V333" s="214" t="s">
        <v>7</v>
      </c>
      <c r="W333" s="216" t="s">
        <v>7</v>
      </c>
      <c r="X333" s="216" t="s">
        <v>7</v>
      </c>
      <c r="Y333" s="214"/>
      <c r="Z333" s="214"/>
      <c r="AA333" s="216" t="s">
        <v>127</v>
      </c>
      <c r="AB333" s="216" t="s">
        <v>358</v>
      </c>
      <c r="AC333" s="214">
        <v>2100</v>
      </c>
      <c r="AD333" s="216" t="s">
        <v>233</v>
      </c>
      <c r="AE333" s="214">
        <v>1</v>
      </c>
      <c r="AF333" s="214">
        <v>1</v>
      </c>
    </row>
    <row r="334" spans="1:32" x14ac:dyDescent="0.3">
      <c r="A334" s="216" t="s">
        <v>351</v>
      </c>
      <c r="B334" s="216" t="s">
        <v>279</v>
      </c>
      <c r="C334" s="216" t="s">
        <v>192</v>
      </c>
      <c r="D334" s="216" t="s">
        <v>310</v>
      </c>
      <c r="E334" s="216" t="s">
        <v>1157</v>
      </c>
      <c r="F334" s="15">
        <v>46265.703425925924</v>
      </c>
      <c r="G334" s="216" t="s">
        <v>404</v>
      </c>
      <c r="H334" s="214">
        <v>536</v>
      </c>
      <c r="I334" s="216" t="s">
        <v>1158</v>
      </c>
      <c r="J334" s="15">
        <v>46266.618750000001</v>
      </c>
      <c r="K334" s="15">
        <v>46269.359027777777</v>
      </c>
      <c r="L334" s="15"/>
      <c r="M334" s="214">
        <v>536</v>
      </c>
      <c r="N334" s="216"/>
      <c r="O334" s="214" t="s">
        <v>201</v>
      </c>
      <c r="P334" s="214" t="s">
        <v>514</v>
      </c>
      <c r="Q334" s="216"/>
      <c r="R334" s="214"/>
      <c r="S334" s="216" t="s">
        <v>358</v>
      </c>
      <c r="T334" s="216" t="s">
        <v>373</v>
      </c>
      <c r="U334" s="216" t="s">
        <v>239</v>
      </c>
      <c r="V334" s="214" t="s">
        <v>7</v>
      </c>
      <c r="W334" s="216" t="s">
        <v>7</v>
      </c>
      <c r="X334" s="216" t="s">
        <v>7</v>
      </c>
      <c r="Y334" s="214"/>
      <c r="Z334" s="214">
        <v>1</v>
      </c>
      <c r="AA334" s="216" t="s">
        <v>122</v>
      </c>
      <c r="AB334" s="216" t="s">
        <v>358</v>
      </c>
      <c r="AC334" s="214">
        <v>2100</v>
      </c>
      <c r="AD334" s="216" t="s">
        <v>232</v>
      </c>
      <c r="AE334" s="214">
        <v>536</v>
      </c>
      <c r="AF334" s="214">
        <v>53.6</v>
      </c>
    </row>
    <row r="335" spans="1:32" x14ac:dyDescent="0.3">
      <c r="A335" s="216" t="s">
        <v>351</v>
      </c>
      <c r="B335" s="216" t="s">
        <v>279</v>
      </c>
      <c r="C335" s="216" t="s">
        <v>192</v>
      </c>
      <c r="D335" s="216" t="s">
        <v>310</v>
      </c>
      <c r="E335" s="216" t="s">
        <v>1155</v>
      </c>
      <c r="F335" s="15">
        <v>46253.346944444442</v>
      </c>
      <c r="G335" s="216" t="s">
        <v>404</v>
      </c>
      <c r="H335" s="214">
        <v>202</v>
      </c>
      <c r="I335" s="216" t="s">
        <v>1156</v>
      </c>
      <c r="J335" s="15">
        <v>46254.572916666664</v>
      </c>
      <c r="K335" s="15">
        <v>46261.461805555555</v>
      </c>
      <c r="L335" s="15"/>
      <c r="M335" s="214">
        <v>202</v>
      </c>
      <c r="N335" s="216"/>
      <c r="O335" s="214" t="s">
        <v>201</v>
      </c>
      <c r="P335" s="214" t="s">
        <v>513</v>
      </c>
      <c r="Q335" s="216"/>
      <c r="R335" s="214"/>
      <c r="S335" s="216" t="s">
        <v>358</v>
      </c>
      <c r="T335" s="216" t="s">
        <v>373</v>
      </c>
      <c r="U335" s="216" t="s">
        <v>239</v>
      </c>
      <c r="V335" s="214" t="s">
        <v>7</v>
      </c>
      <c r="W335" s="216" t="s">
        <v>7</v>
      </c>
      <c r="X335" s="216" t="s">
        <v>7</v>
      </c>
      <c r="Y335" s="214"/>
      <c r="Z335" s="214">
        <v>1</v>
      </c>
      <c r="AA335" s="216" t="s">
        <v>122</v>
      </c>
      <c r="AB335" s="216" t="s">
        <v>358</v>
      </c>
      <c r="AC335" s="214">
        <v>2100</v>
      </c>
      <c r="AD335" s="216" t="s">
        <v>232</v>
      </c>
      <c r="AE335" s="214">
        <v>202</v>
      </c>
      <c r="AF335" s="214">
        <v>20.2</v>
      </c>
    </row>
    <row r="336" spans="1:32" x14ac:dyDescent="0.3">
      <c r="A336" s="216" t="s">
        <v>351</v>
      </c>
      <c r="B336" s="216" t="s">
        <v>285</v>
      </c>
      <c r="C336" s="216" t="s">
        <v>95</v>
      </c>
      <c r="D336" s="216" t="s">
        <v>310</v>
      </c>
      <c r="E336" s="216" t="s">
        <v>1157</v>
      </c>
      <c r="F336" s="15">
        <v>46265.703425925924</v>
      </c>
      <c r="G336" s="216" t="s">
        <v>404</v>
      </c>
      <c r="H336" s="214">
        <v>1</v>
      </c>
      <c r="I336" s="216" t="s">
        <v>1158</v>
      </c>
      <c r="J336" s="15">
        <v>46266.618750000001</v>
      </c>
      <c r="K336" s="15">
        <v>46269.359027777777</v>
      </c>
      <c r="L336" s="15"/>
      <c r="M336" s="214">
        <v>1</v>
      </c>
      <c r="N336" s="216"/>
      <c r="O336" s="214" t="s">
        <v>201</v>
      </c>
      <c r="P336" s="214" t="s">
        <v>513</v>
      </c>
      <c r="Q336" s="216"/>
      <c r="R336" s="214"/>
      <c r="S336" s="216" t="s">
        <v>358</v>
      </c>
      <c r="T336" s="216" t="s">
        <v>373</v>
      </c>
      <c r="U336" s="216" t="s">
        <v>239</v>
      </c>
      <c r="V336" s="214" t="s">
        <v>7</v>
      </c>
      <c r="W336" s="216" t="s">
        <v>7</v>
      </c>
      <c r="X336" s="216" t="s">
        <v>7</v>
      </c>
      <c r="Y336" s="214"/>
      <c r="Z336" s="214"/>
      <c r="AA336" s="216" t="s">
        <v>96</v>
      </c>
      <c r="AB336" s="216" t="s">
        <v>358</v>
      </c>
      <c r="AC336" s="214">
        <v>2100</v>
      </c>
      <c r="AD336" s="216" t="s">
        <v>220</v>
      </c>
      <c r="AE336" s="214">
        <v>1</v>
      </c>
      <c r="AF336" s="214">
        <v>1</v>
      </c>
    </row>
    <row r="337" spans="1:32" x14ac:dyDescent="0.3">
      <c r="A337" s="216" t="s">
        <v>351</v>
      </c>
      <c r="B337" s="216" t="s">
        <v>285</v>
      </c>
      <c r="C337" s="216" t="s">
        <v>95</v>
      </c>
      <c r="D337" s="216" t="s">
        <v>310</v>
      </c>
      <c r="E337" s="216" t="s">
        <v>2303</v>
      </c>
      <c r="F337" s="15">
        <v>46253.675173611111</v>
      </c>
      <c r="G337" s="216" t="s">
        <v>404</v>
      </c>
      <c r="H337" s="214">
        <v>1</v>
      </c>
      <c r="I337" s="216" t="s">
        <v>2304</v>
      </c>
      <c r="J337" s="15">
        <v>46254.709722222222</v>
      </c>
      <c r="K337" s="15">
        <v>46259.767361111109</v>
      </c>
      <c r="L337" s="15"/>
      <c r="M337" s="214">
        <v>1</v>
      </c>
      <c r="N337" s="216"/>
      <c r="O337" s="214" t="s">
        <v>201</v>
      </c>
      <c r="P337" s="214" t="s">
        <v>513</v>
      </c>
      <c r="Q337" s="216"/>
      <c r="R337" s="214"/>
      <c r="S337" s="216" t="s">
        <v>358</v>
      </c>
      <c r="T337" s="216" t="s">
        <v>373</v>
      </c>
      <c r="U337" s="216" t="s">
        <v>239</v>
      </c>
      <c r="V337" s="214" t="s">
        <v>7</v>
      </c>
      <c r="W337" s="216" t="s">
        <v>7</v>
      </c>
      <c r="X337" s="216" t="s">
        <v>7</v>
      </c>
      <c r="Y337" s="214"/>
      <c r="Z337" s="214"/>
      <c r="AA337" s="216" t="s">
        <v>96</v>
      </c>
      <c r="AB337" s="216" t="s">
        <v>358</v>
      </c>
      <c r="AC337" s="214">
        <v>2100</v>
      </c>
      <c r="AD337" s="216" t="s">
        <v>220</v>
      </c>
      <c r="AE337" s="214">
        <v>1</v>
      </c>
      <c r="AF337" s="214">
        <v>1</v>
      </c>
    </row>
    <row r="338" spans="1:32" x14ac:dyDescent="0.3">
      <c r="A338" s="216" t="s">
        <v>351</v>
      </c>
      <c r="B338" s="216" t="s">
        <v>43</v>
      </c>
      <c r="C338" s="216" t="s">
        <v>105</v>
      </c>
      <c r="D338" s="216" t="s">
        <v>310</v>
      </c>
      <c r="E338" s="216" t="s">
        <v>1159</v>
      </c>
      <c r="F338" s="15">
        <v>46254.67765046296</v>
      </c>
      <c r="G338" s="216" t="s">
        <v>404</v>
      </c>
      <c r="H338" s="214">
        <v>22</v>
      </c>
      <c r="I338" s="216" t="s">
        <v>1160</v>
      </c>
      <c r="J338" s="15">
        <v>46255.688194444447</v>
      </c>
      <c r="K338" s="15">
        <v>46259.520833333336</v>
      </c>
      <c r="L338" s="15"/>
      <c r="M338" s="214">
        <v>22</v>
      </c>
      <c r="N338" s="216"/>
      <c r="O338" s="214" t="s">
        <v>201</v>
      </c>
      <c r="P338" s="214" t="s">
        <v>514</v>
      </c>
      <c r="Q338" s="216"/>
      <c r="R338" s="214"/>
      <c r="S338" s="216" t="s">
        <v>358</v>
      </c>
      <c r="T338" s="216" t="s">
        <v>373</v>
      </c>
      <c r="U338" s="216" t="s">
        <v>239</v>
      </c>
      <c r="V338" s="214" t="s">
        <v>351</v>
      </c>
      <c r="W338" s="216" t="s">
        <v>374</v>
      </c>
      <c r="X338" s="216" t="s">
        <v>239</v>
      </c>
      <c r="Y338" s="214"/>
      <c r="Z338" s="214"/>
      <c r="AA338" s="216" t="s">
        <v>67</v>
      </c>
      <c r="AB338" s="216" t="s">
        <v>358</v>
      </c>
      <c r="AC338" s="214">
        <v>2100</v>
      </c>
      <c r="AD338" s="216" t="s">
        <v>217</v>
      </c>
      <c r="AE338" s="214">
        <v>2.2000000000000002</v>
      </c>
      <c r="AF338" s="214"/>
    </row>
    <row r="339" spans="1:32" x14ac:dyDescent="0.3">
      <c r="A339" s="216" t="s">
        <v>351</v>
      </c>
      <c r="B339" s="216" t="s">
        <v>48</v>
      </c>
      <c r="C339" s="216" t="s">
        <v>68</v>
      </c>
      <c r="D339" s="216" t="s">
        <v>310</v>
      </c>
      <c r="E339" s="216" t="s">
        <v>1161</v>
      </c>
      <c r="F339" s="15">
        <v>46259.511863425927</v>
      </c>
      <c r="G339" s="216" t="s">
        <v>417</v>
      </c>
      <c r="H339" s="214">
        <v>7</v>
      </c>
      <c r="I339" s="216" t="s">
        <v>1162</v>
      </c>
      <c r="J339" s="15">
        <v>46261.634722222225</v>
      </c>
      <c r="K339" s="15">
        <v>46262.444444444445</v>
      </c>
      <c r="L339" s="15"/>
      <c r="M339" s="214">
        <v>7</v>
      </c>
      <c r="N339" s="216"/>
      <c r="O339" s="214" t="s">
        <v>201</v>
      </c>
      <c r="P339" s="214" t="s">
        <v>514</v>
      </c>
      <c r="Q339" s="216"/>
      <c r="R339" s="214"/>
      <c r="S339" s="216" t="s">
        <v>364</v>
      </c>
      <c r="T339" s="216" t="s">
        <v>373</v>
      </c>
      <c r="U339" s="216" t="s">
        <v>239</v>
      </c>
      <c r="V339" s="214" t="s">
        <v>351</v>
      </c>
      <c r="W339" s="216" t="s">
        <v>374</v>
      </c>
      <c r="X339" s="216" t="s">
        <v>239</v>
      </c>
      <c r="Y339" s="214">
        <v>93</v>
      </c>
      <c r="Z339" s="214"/>
      <c r="AA339" s="216" t="s">
        <v>90</v>
      </c>
      <c r="AB339" s="216" t="s">
        <v>470</v>
      </c>
      <c r="AC339" s="214">
        <v>289</v>
      </c>
      <c r="AD339" s="216" t="s">
        <v>217</v>
      </c>
      <c r="AE339" s="214">
        <v>1</v>
      </c>
      <c r="AF339" s="214">
        <v>1</v>
      </c>
    </row>
    <row r="340" spans="1:32" x14ac:dyDescent="0.3">
      <c r="A340" s="216" t="s">
        <v>351</v>
      </c>
      <c r="B340" s="216" t="s">
        <v>279</v>
      </c>
      <c r="C340" s="216" t="s">
        <v>192</v>
      </c>
      <c r="D340" s="216" t="s">
        <v>310</v>
      </c>
      <c r="E340" s="216" t="s">
        <v>1163</v>
      </c>
      <c r="F340" s="15">
        <v>46266.448576388888</v>
      </c>
      <c r="G340" s="216" t="s">
        <v>404</v>
      </c>
      <c r="H340" s="214">
        <v>235</v>
      </c>
      <c r="I340" s="216" t="s">
        <v>1164</v>
      </c>
      <c r="J340" s="15">
        <v>46274.696527777778</v>
      </c>
      <c r="K340" s="15">
        <v>46276.445833333331</v>
      </c>
      <c r="L340" s="15"/>
      <c r="M340" s="214">
        <v>235</v>
      </c>
      <c r="N340" s="216"/>
      <c r="O340" s="214" t="s">
        <v>201</v>
      </c>
      <c r="P340" s="214" t="s">
        <v>514</v>
      </c>
      <c r="Q340" s="216"/>
      <c r="R340" s="214"/>
      <c r="S340" s="216" t="s">
        <v>358</v>
      </c>
      <c r="T340" s="216" t="s">
        <v>373</v>
      </c>
      <c r="U340" s="216" t="s">
        <v>239</v>
      </c>
      <c r="V340" s="214" t="s">
        <v>7</v>
      </c>
      <c r="W340" s="216" t="s">
        <v>7</v>
      </c>
      <c r="X340" s="216" t="s">
        <v>7</v>
      </c>
      <c r="Y340" s="214"/>
      <c r="Z340" s="214">
        <v>1</v>
      </c>
      <c r="AA340" s="216" t="s">
        <v>122</v>
      </c>
      <c r="AB340" s="216" t="s">
        <v>358</v>
      </c>
      <c r="AC340" s="214">
        <v>2100</v>
      </c>
      <c r="AD340" s="216" t="s">
        <v>232</v>
      </c>
      <c r="AE340" s="214">
        <v>235</v>
      </c>
      <c r="AF340" s="214">
        <v>23.5</v>
      </c>
    </row>
    <row r="341" spans="1:32" x14ac:dyDescent="0.3">
      <c r="A341" s="216" t="s">
        <v>351</v>
      </c>
      <c r="B341" s="216" t="s">
        <v>45</v>
      </c>
      <c r="C341" s="216" t="s">
        <v>68</v>
      </c>
      <c r="D341" s="216" t="s">
        <v>310</v>
      </c>
      <c r="E341" s="216" t="s">
        <v>1165</v>
      </c>
      <c r="F341" s="15">
        <v>46288.517453703702</v>
      </c>
      <c r="G341" s="216" t="s">
        <v>403</v>
      </c>
      <c r="H341" s="214">
        <v>1</v>
      </c>
      <c r="I341" s="216" t="s">
        <v>1166</v>
      </c>
      <c r="J341" s="15">
        <v>46288.587106481478</v>
      </c>
      <c r="K341" s="15">
        <v>46290.541666666664</v>
      </c>
      <c r="L341" s="15"/>
      <c r="M341" s="214">
        <v>1</v>
      </c>
      <c r="N341" s="216"/>
      <c r="O341" s="214" t="s">
        <v>201</v>
      </c>
      <c r="P341" s="214" t="s">
        <v>514</v>
      </c>
      <c r="Q341" s="216"/>
      <c r="R341" s="214"/>
      <c r="S341" s="216" t="s">
        <v>358</v>
      </c>
      <c r="T341" s="216" t="s">
        <v>373</v>
      </c>
      <c r="U341" s="216" t="s">
        <v>239</v>
      </c>
      <c r="V341" s="214" t="s">
        <v>351</v>
      </c>
      <c r="W341" s="216" t="s">
        <v>374</v>
      </c>
      <c r="X341" s="216" t="s">
        <v>239</v>
      </c>
      <c r="Y341" s="214">
        <v>103</v>
      </c>
      <c r="Z341" s="214"/>
      <c r="AA341" s="216" t="s">
        <v>67</v>
      </c>
      <c r="AB341" s="216" t="s">
        <v>358</v>
      </c>
      <c r="AC341" s="214">
        <v>2100</v>
      </c>
      <c r="AD341" s="216" t="s">
        <v>217</v>
      </c>
      <c r="AE341" s="214">
        <v>1</v>
      </c>
      <c r="AF341" s="214">
        <v>1</v>
      </c>
    </row>
    <row r="342" spans="1:32" x14ac:dyDescent="0.3">
      <c r="A342" s="216" t="s">
        <v>351</v>
      </c>
      <c r="B342" s="216" t="s">
        <v>285</v>
      </c>
      <c r="C342" s="216" t="s">
        <v>95</v>
      </c>
      <c r="D342" s="216" t="s">
        <v>310</v>
      </c>
      <c r="E342" s="216" t="s">
        <v>1163</v>
      </c>
      <c r="F342" s="15">
        <v>46266.448576388888</v>
      </c>
      <c r="G342" s="216" t="s">
        <v>404</v>
      </c>
      <c r="H342" s="214">
        <v>1</v>
      </c>
      <c r="I342" s="216" t="s">
        <v>1164</v>
      </c>
      <c r="J342" s="15">
        <v>46274.696527777778</v>
      </c>
      <c r="K342" s="15">
        <v>46276.445833333331</v>
      </c>
      <c r="L342" s="15"/>
      <c r="M342" s="214">
        <v>1</v>
      </c>
      <c r="N342" s="216"/>
      <c r="O342" s="214" t="s">
        <v>201</v>
      </c>
      <c r="P342" s="214" t="s">
        <v>513</v>
      </c>
      <c r="Q342" s="216"/>
      <c r="R342" s="214"/>
      <c r="S342" s="216" t="s">
        <v>358</v>
      </c>
      <c r="T342" s="216" t="s">
        <v>373</v>
      </c>
      <c r="U342" s="216" t="s">
        <v>239</v>
      </c>
      <c r="V342" s="214" t="s">
        <v>7</v>
      </c>
      <c r="W342" s="216" t="s">
        <v>7</v>
      </c>
      <c r="X342" s="216" t="s">
        <v>7</v>
      </c>
      <c r="Y342" s="214"/>
      <c r="Z342" s="214"/>
      <c r="AA342" s="216" t="s">
        <v>96</v>
      </c>
      <c r="AB342" s="216" t="s">
        <v>358</v>
      </c>
      <c r="AC342" s="214">
        <v>2100</v>
      </c>
      <c r="AD342" s="216" t="s">
        <v>220</v>
      </c>
      <c r="AE342" s="214">
        <v>1</v>
      </c>
      <c r="AF342" s="214">
        <v>1</v>
      </c>
    </row>
    <row r="343" spans="1:32" x14ac:dyDescent="0.3">
      <c r="A343" s="216" t="s">
        <v>351</v>
      </c>
      <c r="B343" s="216" t="s">
        <v>57</v>
      </c>
      <c r="C343" s="216" t="s">
        <v>117</v>
      </c>
      <c r="D343" s="216" t="s">
        <v>310</v>
      </c>
      <c r="E343" s="216" t="s">
        <v>1167</v>
      </c>
      <c r="F343" s="15">
        <v>46280.338009259256</v>
      </c>
      <c r="G343" s="216" t="s">
        <v>404</v>
      </c>
      <c r="H343" s="214">
        <v>1</v>
      </c>
      <c r="I343" s="216" t="s">
        <v>1168</v>
      </c>
      <c r="J343" s="15">
        <v>46283.376388888886</v>
      </c>
      <c r="K343" s="15">
        <v>46283.659722222219</v>
      </c>
      <c r="L343" s="15">
        <v>46283.659722222219</v>
      </c>
      <c r="M343" s="214">
        <v>1</v>
      </c>
      <c r="N343" s="216"/>
      <c r="O343" s="214" t="s">
        <v>201</v>
      </c>
      <c r="P343" s="214" t="s">
        <v>514</v>
      </c>
      <c r="Q343" s="216"/>
      <c r="R343" s="214"/>
      <c r="S343" s="216" t="s">
        <v>358</v>
      </c>
      <c r="T343" s="216" t="s">
        <v>373</v>
      </c>
      <c r="U343" s="216" t="s">
        <v>239</v>
      </c>
      <c r="V343" s="214" t="s">
        <v>7</v>
      </c>
      <c r="W343" s="216" t="s">
        <v>7</v>
      </c>
      <c r="X343" s="216" t="s">
        <v>7</v>
      </c>
      <c r="Y343" s="214"/>
      <c r="Z343" s="214"/>
      <c r="AA343" s="216" t="s">
        <v>127</v>
      </c>
      <c r="AB343" s="216" t="s">
        <v>358</v>
      </c>
      <c r="AC343" s="214">
        <v>2100</v>
      </c>
      <c r="AD343" s="216" t="s">
        <v>233</v>
      </c>
      <c r="AE343" s="214">
        <v>1</v>
      </c>
      <c r="AF343" s="214"/>
    </row>
    <row r="344" spans="1:32" x14ac:dyDescent="0.3">
      <c r="A344" s="216" t="s">
        <v>351</v>
      </c>
      <c r="B344" s="216" t="s">
        <v>57</v>
      </c>
      <c r="C344" s="216" t="s">
        <v>117</v>
      </c>
      <c r="D344" s="216" t="s">
        <v>310</v>
      </c>
      <c r="E344" s="216" t="s">
        <v>1163</v>
      </c>
      <c r="F344" s="15">
        <v>46266.448576388888</v>
      </c>
      <c r="G344" s="216" t="s">
        <v>404</v>
      </c>
      <c r="H344" s="214">
        <v>1</v>
      </c>
      <c r="I344" s="216" t="s">
        <v>1164</v>
      </c>
      <c r="J344" s="15">
        <v>46274.696527777778</v>
      </c>
      <c r="K344" s="15">
        <v>46276.445833333331</v>
      </c>
      <c r="L344" s="15">
        <v>46276.445833333331</v>
      </c>
      <c r="M344" s="214">
        <v>1</v>
      </c>
      <c r="N344" s="216"/>
      <c r="O344" s="214" t="s">
        <v>201</v>
      </c>
      <c r="P344" s="214" t="s">
        <v>514</v>
      </c>
      <c r="Q344" s="216"/>
      <c r="R344" s="214"/>
      <c r="S344" s="216" t="s">
        <v>358</v>
      </c>
      <c r="T344" s="216" t="s">
        <v>373</v>
      </c>
      <c r="U344" s="216" t="s">
        <v>239</v>
      </c>
      <c r="V344" s="214" t="s">
        <v>7</v>
      </c>
      <c r="W344" s="216" t="s">
        <v>7</v>
      </c>
      <c r="X344" s="216" t="s">
        <v>7</v>
      </c>
      <c r="Y344" s="214"/>
      <c r="Z344" s="214"/>
      <c r="AA344" s="216" t="s">
        <v>127</v>
      </c>
      <c r="AB344" s="216" t="s">
        <v>358</v>
      </c>
      <c r="AC344" s="214">
        <v>2100</v>
      </c>
      <c r="AD344" s="216" t="s">
        <v>233</v>
      </c>
      <c r="AE344" s="214">
        <v>1</v>
      </c>
      <c r="AF344" s="214">
        <v>1</v>
      </c>
    </row>
    <row r="345" spans="1:32" x14ac:dyDescent="0.3">
      <c r="A345" s="216" t="s">
        <v>351</v>
      </c>
      <c r="B345" s="216" t="s">
        <v>285</v>
      </c>
      <c r="C345" s="216" t="s">
        <v>95</v>
      </c>
      <c r="D345" s="216" t="s">
        <v>310</v>
      </c>
      <c r="E345" s="216" t="s">
        <v>1169</v>
      </c>
      <c r="F345" s="15">
        <v>46279.337442129632</v>
      </c>
      <c r="G345" s="216" t="s">
        <v>404</v>
      </c>
      <c r="H345" s="214">
        <v>1</v>
      </c>
      <c r="I345" s="216" t="s">
        <v>1170</v>
      </c>
      <c r="J345" s="15">
        <v>46279.394444444442</v>
      </c>
      <c r="K345" s="15">
        <v>46282.333333333336</v>
      </c>
      <c r="L345" s="15"/>
      <c r="M345" s="214">
        <v>1</v>
      </c>
      <c r="N345" s="216"/>
      <c r="O345" s="214" t="s">
        <v>201</v>
      </c>
      <c r="P345" s="214" t="s">
        <v>513</v>
      </c>
      <c r="Q345" s="216"/>
      <c r="R345" s="214"/>
      <c r="S345" s="216" t="s">
        <v>358</v>
      </c>
      <c r="T345" s="216" t="s">
        <v>373</v>
      </c>
      <c r="U345" s="216" t="s">
        <v>239</v>
      </c>
      <c r="V345" s="214" t="s">
        <v>7</v>
      </c>
      <c r="W345" s="216" t="s">
        <v>7</v>
      </c>
      <c r="X345" s="216" t="s">
        <v>7</v>
      </c>
      <c r="Y345" s="214"/>
      <c r="Z345" s="214"/>
      <c r="AA345" s="216" t="s">
        <v>96</v>
      </c>
      <c r="AB345" s="216" t="s">
        <v>358</v>
      </c>
      <c r="AC345" s="214">
        <v>2100</v>
      </c>
      <c r="AD345" s="216" t="s">
        <v>220</v>
      </c>
      <c r="AE345" s="214">
        <v>1</v>
      </c>
      <c r="AF345" s="214"/>
    </row>
    <row r="346" spans="1:32" x14ac:dyDescent="0.3">
      <c r="A346" s="216" t="s">
        <v>351</v>
      </c>
      <c r="B346" s="216" t="s">
        <v>57</v>
      </c>
      <c r="C346" s="216" t="s">
        <v>117</v>
      </c>
      <c r="D346" s="216" t="s">
        <v>310</v>
      </c>
      <c r="E346" s="216" t="s">
        <v>1169</v>
      </c>
      <c r="F346" s="15">
        <v>46279.337442129632</v>
      </c>
      <c r="G346" s="216" t="s">
        <v>404</v>
      </c>
      <c r="H346" s="214">
        <v>1</v>
      </c>
      <c r="I346" s="216" t="s">
        <v>1170</v>
      </c>
      <c r="J346" s="15">
        <v>46279.394444444442</v>
      </c>
      <c r="K346" s="15">
        <v>46282.333333333336</v>
      </c>
      <c r="L346" s="15">
        <v>46282.333333333336</v>
      </c>
      <c r="M346" s="214">
        <v>1</v>
      </c>
      <c r="N346" s="216"/>
      <c r="O346" s="214" t="s">
        <v>201</v>
      </c>
      <c r="P346" s="214" t="s">
        <v>514</v>
      </c>
      <c r="Q346" s="216"/>
      <c r="R346" s="214"/>
      <c r="S346" s="216" t="s">
        <v>358</v>
      </c>
      <c r="T346" s="216" t="s">
        <v>373</v>
      </c>
      <c r="U346" s="216" t="s">
        <v>239</v>
      </c>
      <c r="V346" s="214" t="s">
        <v>7</v>
      </c>
      <c r="W346" s="216" t="s">
        <v>7</v>
      </c>
      <c r="X346" s="216" t="s">
        <v>7</v>
      </c>
      <c r="Y346" s="214"/>
      <c r="Z346" s="214"/>
      <c r="AA346" s="216" t="s">
        <v>127</v>
      </c>
      <c r="AB346" s="216" t="s">
        <v>358</v>
      </c>
      <c r="AC346" s="214">
        <v>2100</v>
      </c>
      <c r="AD346" s="216" t="s">
        <v>233</v>
      </c>
      <c r="AE346" s="214">
        <v>1</v>
      </c>
      <c r="AF346" s="214"/>
    </row>
    <row r="347" spans="1:32" x14ac:dyDescent="0.3">
      <c r="A347" s="216" t="s">
        <v>351</v>
      </c>
      <c r="B347" s="216" t="s">
        <v>285</v>
      </c>
      <c r="C347" s="216" t="s">
        <v>95</v>
      </c>
      <c r="D347" s="216" t="s">
        <v>310</v>
      </c>
      <c r="E347" s="216" t="s">
        <v>1167</v>
      </c>
      <c r="F347" s="15">
        <v>46280.338009259256</v>
      </c>
      <c r="G347" s="216" t="s">
        <v>404</v>
      </c>
      <c r="H347" s="214">
        <v>1</v>
      </c>
      <c r="I347" s="216" t="s">
        <v>1168</v>
      </c>
      <c r="J347" s="15">
        <v>46283.376388888886</v>
      </c>
      <c r="K347" s="15">
        <v>46286.334722222222</v>
      </c>
      <c r="L347" s="15"/>
      <c r="M347" s="214">
        <v>1</v>
      </c>
      <c r="N347" s="216"/>
      <c r="O347" s="214" t="s">
        <v>201</v>
      </c>
      <c r="P347" s="214" t="s">
        <v>514</v>
      </c>
      <c r="Q347" s="216"/>
      <c r="R347" s="214"/>
      <c r="S347" s="216" t="s">
        <v>358</v>
      </c>
      <c r="T347" s="216" t="s">
        <v>373</v>
      </c>
      <c r="U347" s="216" t="s">
        <v>239</v>
      </c>
      <c r="V347" s="214" t="s">
        <v>7</v>
      </c>
      <c r="W347" s="216" t="s">
        <v>7</v>
      </c>
      <c r="X347" s="216" t="s">
        <v>7</v>
      </c>
      <c r="Y347" s="214"/>
      <c r="Z347" s="214"/>
      <c r="AA347" s="216" t="s">
        <v>96</v>
      </c>
      <c r="AB347" s="216" t="s">
        <v>358</v>
      </c>
      <c r="AC347" s="214">
        <v>2100</v>
      </c>
      <c r="AD347" s="216" t="s">
        <v>220</v>
      </c>
      <c r="AE347" s="214">
        <v>1</v>
      </c>
      <c r="AF347" s="214">
        <v>1</v>
      </c>
    </row>
    <row r="348" spans="1:32" x14ac:dyDescent="0.3">
      <c r="A348" s="216" t="s">
        <v>351</v>
      </c>
      <c r="B348" s="216" t="s">
        <v>279</v>
      </c>
      <c r="C348" s="216" t="s">
        <v>192</v>
      </c>
      <c r="D348" s="216" t="s">
        <v>310</v>
      </c>
      <c r="E348" s="216" t="s">
        <v>1169</v>
      </c>
      <c r="F348" s="15">
        <v>46279.337442129632</v>
      </c>
      <c r="G348" s="216" t="s">
        <v>404</v>
      </c>
      <c r="H348" s="214">
        <v>512</v>
      </c>
      <c r="I348" s="216" t="s">
        <v>1170</v>
      </c>
      <c r="J348" s="15">
        <v>46279.394444444442</v>
      </c>
      <c r="K348" s="15">
        <v>46282.333333333336</v>
      </c>
      <c r="L348" s="15"/>
      <c r="M348" s="214">
        <v>512</v>
      </c>
      <c r="N348" s="216"/>
      <c r="O348" s="214" t="s">
        <v>201</v>
      </c>
      <c r="P348" s="214" t="s">
        <v>514</v>
      </c>
      <c r="Q348" s="216"/>
      <c r="R348" s="214"/>
      <c r="S348" s="216" t="s">
        <v>358</v>
      </c>
      <c r="T348" s="216" t="s">
        <v>373</v>
      </c>
      <c r="U348" s="216" t="s">
        <v>239</v>
      </c>
      <c r="V348" s="214" t="s">
        <v>7</v>
      </c>
      <c r="W348" s="216" t="s">
        <v>7</v>
      </c>
      <c r="X348" s="216" t="s">
        <v>7</v>
      </c>
      <c r="Y348" s="214"/>
      <c r="Z348" s="214">
        <v>1</v>
      </c>
      <c r="AA348" s="216" t="s">
        <v>122</v>
      </c>
      <c r="AB348" s="216" t="s">
        <v>358</v>
      </c>
      <c r="AC348" s="214">
        <v>2100</v>
      </c>
      <c r="AD348" s="216" t="s">
        <v>232</v>
      </c>
      <c r="AE348" s="214">
        <v>512</v>
      </c>
      <c r="AF348" s="214"/>
    </row>
    <row r="349" spans="1:32" x14ac:dyDescent="0.3">
      <c r="A349" s="216" t="s">
        <v>351</v>
      </c>
      <c r="B349" s="216" t="s">
        <v>279</v>
      </c>
      <c r="C349" s="216" t="s">
        <v>192</v>
      </c>
      <c r="D349" s="216" t="s">
        <v>310</v>
      </c>
      <c r="E349" s="216" t="s">
        <v>1167</v>
      </c>
      <c r="F349" s="15">
        <v>46280.338009259256</v>
      </c>
      <c r="G349" s="216" t="s">
        <v>404</v>
      </c>
      <c r="H349" s="214">
        <v>682</v>
      </c>
      <c r="I349" s="216" t="s">
        <v>1168</v>
      </c>
      <c r="J349" s="15">
        <v>46283.376388888886</v>
      </c>
      <c r="K349" s="15">
        <v>46286.334722222222</v>
      </c>
      <c r="L349" s="15"/>
      <c r="M349" s="214">
        <v>682</v>
      </c>
      <c r="N349" s="216"/>
      <c r="O349" s="214" t="s">
        <v>201</v>
      </c>
      <c r="P349" s="214" t="s">
        <v>514</v>
      </c>
      <c r="Q349" s="216"/>
      <c r="R349" s="214"/>
      <c r="S349" s="216" t="s">
        <v>358</v>
      </c>
      <c r="T349" s="216" t="s">
        <v>373</v>
      </c>
      <c r="U349" s="216" t="s">
        <v>239</v>
      </c>
      <c r="V349" s="214" t="s">
        <v>7</v>
      </c>
      <c r="W349" s="216" t="s">
        <v>7</v>
      </c>
      <c r="X349" s="216" t="s">
        <v>7</v>
      </c>
      <c r="Y349" s="214"/>
      <c r="Z349" s="214">
        <v>1</v>
      </c>
      <c r="AA349" s="216" t="s">
        <v>122</v>
      </c>
      <c r="AB349" s="216" t="s">
        <v>358</v>
      </c>
      <c r="AC349" s="214">
        <v>2100</v>
      </c>
      <c r="AD349" s="216" t="s">
        <v>232</v>
      </c>
      <c r="AE349" s="214">
        <v>682</v>
      </c>
      <c r="AF349" s="214">
        <v>68.2</v>
      </c>
    </row>
    <row r="350" spans="1:32" x14ac:dyDescent="0.3">
      <c r="A350" s="216" t="s">
        <v>351</v>
      </c>
      <c r="B350" s="216" t="s">
        <v>57</v>
      </c>
      <c r="C350" s="216" t="s">
        <v>117</v>
      </c>
      <c r="D350" s="216" t="s">
        <v>310</v>
      </c>
      <c r="E350" s="216" t="s">
        <v>1171</v>
      </c>
      <c r="F350" s="15">
        <v>46275.643576388888</v>
      </c>
      <c r="G350" s="216" t="s">
        <v>1172</v>
      </c>
      <c r="H350" s="214">
        <v>1</v>
      </c>
      <c r="I350" s="216" t="s">
        <v>1173</v>
      </c>
      <c r="J350" s="15">
        <v>46275.699305555558</v>
      </c>
      <c r="K350" s="15">
        <v>46280.45208333333</v>
      </c>
      <c r="L350" s="15">
        <v>46280.45208333333</v>
      </c>
      <c r="M350" s="214">
        <v>1</v>
      </c>
      <c r="N350" s="216"/>
      <c r="O350" s="214" t="s">
        <v>201</v>
      </c>
      <c r="P350" s="214" t="s">
        <v>514</v>
      </c>
      <c r="Q350" s="216"/>
      <c r="R350" s="214"/>
      <c r="S350" s="216" t="s">
        <v>358</v>
      </c>
      <c r="T350" s="216" t="s">
        <v>373</v>
      </c>
      <c r="U350" s="216" t="s">
        <v>239</v>
      </c>
      <c r="V350" s="214" t="s">
        <v>7</v>
      </c>
      <c r="W350" s="216" t="s">
        <v>7</v>
      </c>
      <c r="X350" s="216" t="s">
        <v>7</v>
      </c>
      <c r="Y350" s="214"/>
      <c r="Z350" s="214"/>
      <c r="AA350" s="216" t="s">
        <v>127</v>
      </c>
      <c r="AB350" s="216" t="s">
        <v>358</v>
      </c>
      <c r="AC350" s="214">
        <v>2100</v>
      </c>
      <c r="AD350" s="216" t="s">
        <v>233</v>
      </c>
      <c r="AE350" s="214">
        <v>1</v>
      </c>
      <c r="AF350" s="214"/>
    </row>
    <row r="351" spans="1:32" x14ac:dyDescent="0.3">
      <c r="A351" s="216" t="s">
        <v>351</v>
      </c>
      <c r="B351" s="216" t="s">
        <v>285</v>
      </c>
      <c r="C351" s="216" t="s">
        <v>95</v>
      </c>
      <c r="D351" s="216" t="s">
        <v>310</v>
      </c>
      <c r="E351" s="216" t="s">
        <v>1171</v>
      </c>
      <c r="F351" s="15">
        <v>46275.643576388888</v>
      </c>
      <c r="G351" s="216" t="s">
        <v>1172</v>
      </c>
      <c r="H351" s="214">
        <v>1</v>
      </c>
      <c r="I351" s="216" t="s">
        <v>1173</v>
      </c>
      <c r="J351" s="15">
        <v>46275.699305555558</v>
      </c>
      <c r="K351" s="15">
        <v>46280.45208333333</v>
      </c>
      <c r="L351" s="15"/>
      <c r="M351" s="214">
        <v>1</v>
      </c>
      <c r="N351" s="216"/>
      <c r="O351" s="214" t="s">
        <v>201</v>
      </c>
      <c r="P351" s="214" t="s">
        <v>513</v>
      </c>
      <c r="Q351" s="216"/>
      <c r="R351" s="214"/>
      <c r="S351" s="216" t="s">
        <v>358</v>
      </c>
      <c r="T351" s="216" t="s">
        <v>373</v>
      </c>
      <c r="U351" s="216" t="s">
        <v>239</v>
      </c>
      <c r="V351" s="214" t="s">
        <v>7</v>
      </c>
      <c r="W351" s="216" t="s">
        <v>7</v>
      </c>
      <c r="X351" s="216" t="s">
        <v>7</v>
      </c>
      <c r="Y351" s="214"/>
      <c r="Z351" s="214"/>
      <c r="AA351" s="216" t="s">
        <v>96</v>
      </c>
      <c r="AB351" s="216" t="s">
        <v>358</v>
      </c>
      <c r="AC351" s="214">
        <v>2100</v>
      </c>
      <c r="AD351" s="216" t="s">
        <v>220</v>
      </c>
      <c r="AE351" s="214">
        <v>1</v>
      </c>
      <c r="AF351" s="214"/>
    </row>
    <row r="352" spans="1:32" x14ac:dyDescent="0.3">
      <c r="A352" s="216" t="s">
        <v>351</v>
      </c>
      <c r="B352" s="216" t="s">
        <v>45</v>
      </c>
      <c r="C352" s="216" t="s">
        <v>68</v>
      </c>
      <c r="D352" s="216" t="s">
        <v>310</v>
      </c>
      <c r="E352" s="216" t="s">
        <v>1214</v>
      </c>
      <c r="F352" s="15">
        <v>46275.407488425924</v>
      </c>
      <c r="G352" s="216" t="s">
        <v>771</v>
      </c>
      <c r="H352" s="214">
        <v>17</v>
      </c>
      <c r="I352" s="216" t="s">
        <v>1215</v>
      </c>
      <c r="J352" s="15">
        <v>46276.539583333331</v>
      </c>
      <c r="K352" s="15">
        <v>46279.504166666666</v>
      </c>
      <c r="L352" s="15"/>
      <c r="M352" s="214">
        <v>17</v>
      </c>
      <c r="N352" s="216"/>
      <c r="O352" s="214" t="s">
        <v>201</v>
      </c>
      <c r="P352" s="214" t="s">
        <v>514</v>
      </c>
      <c r="Q352" s="216"/>
      <c r="R352" s="214"/>
      <c r="S352" s="216" t="s">
        <v>1216</v>
      </c>
      <c r="T352" s="216" t="s">
        <v>1217</v>
      </c>
      <c r="U352" s="216" t="s">
        <v>287</v>
      </c>
      <c r="V352" s="214" t="s">
        <v>351</v>
      </c>
      <c r="W352" s="216" t="s">
        <v>374</v>
      </c>
      <c r="X352" s="216" t="s">
        <v>239</v>
      </c>
      <c r="Y352" s="214">
        <v>329</v>
      </c>
      <c r="Z352" s="214"/>
      <c r="AA352" s="216" t="s">
        <v>67</v>
      </c>
      <c r="AB352" s="216" t="s">
        <v>1216</v>
      </c>
      <c r="AC352" s="214"/>
      <c r="AD352" s="216" t="s">
        <v>217</v>
      </c>
      <c r="AE352" s="214">
        <v>1.7</v>
      </c>
      <c r="AF352" s="214">
        <v>1</v>
      </c>
    </row>
    <row r="353" spans="1:32" x14ac:dyDescent="0.3">
      <c r="A353" s="216" t="s">
        <v>351</v>
      </c>
      <c r="B353" s="216" t="s">
        <v>48</v>
      </c>
      <c r="C353" s="216" t="s">
        <v>68</v>
      </c>
      <c r="D353" s="216" t="s">
        <v>310</v>
      </c>
      <c r="E353" s="216" t="s">
        <v>1022</v>
      </c>
      <c r="F353" s="15">
        <v>46269.621493055558</v>
      </c>
      <c r="G353" s="216" t="s">
        <v>407</v>
      </c>
      <c r="H353" s="214">
        <v>1</v>
      </c>
      <c r="I353" s="216" t="s">
        <v>1223</v>
      </c>
      <c r="J353" s="15">
        <v>46269.708333333336</v>
      </c>
      <c r="K353" s="15">
        <v>46274.413194444445</v>
      </c>
      <c r="L353" s="15"/>
      <c r="M353" s="214">
        <v>1</v>
      </c>
      <c r="N353" s="216"/>
      <c r="O353" s="214"/>
      <c r="P353" s="214"/>
      <c r="Q353" s="216"/>
      <c r="R353" s="214"/>
      <c r="S353" s="216" t="s">
        <v>360</v>
      </c>
      <c r="T353" s="216" t="s">
        <v>374</v>
      </c>
      <c r="U353" s="216" t="s">
        <v>239</v>
      </c>
      <c r="V353" s="214" t="s">
        <v>351</v>
      </c>
      <c r="W353" s="216" t="s">
        <v>374</v>
      </c>
      <c r="X353" s="216" t="s">
        <v>239</v>
      </c>
      <c r="Y353" s="214">
        <v>0</v>
      </c>
      <c r="Z353" s="214"/>
      <c r="AA353" s="216" t="s">
        <v>90</v>
      </c>
      <c r="AB353" s="216" t="s">
        <v>360</v>
      </c>
      <c r="AC353" s="214">
        <v>2200</v>
      </c>
      <c r="AD353" s="216" t="s">
        <v>217</v>
      </c>
      <c r="AE353" s="214">
        <v>1</v>
      </c>
      <c r="AF353" s="214"/>
    </row>
    <row r="354" spans="1:32" x14ac:dyDescent="0.3">
      <c r="A354" s="216" t="s">
        <v>351</v>
      </c>
      <c r="B354" s="216" t="s">
        <v>48</v>
      </c>
      <c r="C354" s="216" t="s">
        <v>68</v>
      </c>
      <c r="D354" s="216" t="s">
        <v>310</v>
      </c>
      <c r="E354" s="216" t="s">
        <v>1224</v>
      </c>
      <c r="F354" s="15">
        <v>46268.556805555556</v>
      </c>
      <c r="G354" s="216" t="s">
        <v>406</v>
      </c>
      <c r="H354" s="214">
        <v>1</v>
      </c>
      <c r="I354" s="216" t="s">
        <v>1225</v>
      </c>
      <c r="J354" s="15">
        <v>46268.646527777775</v>
      </c>
      <c r="K354" s="15">
        <v>46275.390277777777</v>
      </c>
      <c r="L354" s="15"/>
      <c r="M354" s="214">
        <v>1</v>
      </c>
      <c r="N354" s="216"/>
      <c r="O354" s="214" t="s">
        <v>201</v>
      </c>
      <c r="P354" s="214" t="s">
        <v>513</v>
      </c>
      <c r="Q354" s="216"/>
      <c r="R354" s="214"/>
      <c r="S354" s="216" t="s">
        <v>362</v>
      </c>
      <c r="T354" s="216" t="s">
        <v>374</v>
      </c>
      <c r="U354" s="216" t="s">
        <v>239</v>
      </c>
      <c r="V354" s="214" t="s">
        <v>351</v>
      </c>
      <c r="W354" s="216" t="s">
        <v>374</v>
      </c>
      <c r="X354" s="216" t="s">
        <v>239</v>
      </c>
      <c r="Y354" s="214">
        <v>0</v>
      </c>
      <c r="Z354" s="214"/>
      <c r="AA354" s="216" t="s">
        <v>90</v>
      </c>
      <c r="AB354" s="216" t="s">
        <v>362</v>
      </c>
      <c r="AC354" s="214">
        <v>101</v>
      </c>
      <c r="AD354" s="216" t="s">
        <v>217</v>
      </c>
      <c r="AE354" s="214">
        <v>1</v>
      </c>
      <c r="AF354" s="214">
        <v>1</v>
      </c>
    </row>
    <row r="355" spans="1:32" x14ac:dyDescent="0.3">
      <c r="A355" s="216" t="s">
        <v>351</v>
      </c>
      <c r="B355" s="216" t="s">
        <v>285</v>
      </c>
      <c r="C355" s="216" t="s">
        <v>95</v>
      </c>
      <c r="D355" s="216" t="s">
        <v>310</v>
      </c>
      <c r="E355" s="216" t="s">
        <v>1226</v>
      </c>
      <c r="F355" s="15">
        <v>46267.679398148146</v>
      </c>
      <c r="G355" s="216" t="s">
        <v>404</v>
      </c>
      <c r="H355" s="214">
        <v>1</v>
      </c>
      <c r="I355" s="216" t="s">
        <v>1227</v>
      </c>
      <c r="J355" s="15">
        <v>46267.697222222225</v>
      </c>
      <c r="K355" s="15">
        <v>46275.334722222222</v>
      </c>
      <c r="L355" s="15"/>
      <c r="M355" s="214">
        <v>1</v>
      </c>
      <c r="N355" s="216"/>
      <c r="O355" s="214" t="s">
        <v>201</v>
      </c>
      <c r="P355" s="214" t="s">
        <v>513</v>
      </c>
      <c r="Q355" s="216"/>
      <c r="R355" s="214"/>
      <c r="S355" s="216" t="s">
        <v>358</v>
      </c>
      <c r="T355" s="216" t="s">
        <v>373</v>
      </c>
      <c r="U355" s="216" t="s">
        <v>239</v>
      </c>
      <c r="V355" s="214" t="s">
        <v>7</v>
      </c>
      <c r="W355" s="216" t="s">
        <v>7</v>
      </c>
      <c r="X355" s="216" t="s">
        <v>7</v>
      </c>
      <c r="Y355" s="214"/>
      <c r="Z355" s="214"/>
      <c r="AA355" s="216" t="s">
        <v>96</v>
      </c>
      <c r="AB355" s="216" t="s">
        <v>358</v>
      </c>
      <c r="AC355" s="214">
        <v>2100</v>
      </c>
      <c r="AD355" s="216" t="s">
        <v>220</v>
      </c>
      <c r="AE355" s="214">
        <v>1</v>
      </c>
      <c r="AF355" s="214"/>
    </row>
    <row r="356" spans="1:32" x14ac:dyDescent="0.3">
      <c r="A356" s="216" t="s">
        <v>351</v>
      </c>
      <c r="B356" s="216" t="s">
        <v>48</v>
      </c>
      <c r="C356" s="216" t="s">
        <v>68</v>
      </c>
      <c r="D356" s="216" t="s">
        <v>310</v>
      </c>
      <c r="E356" s="216" t="s">
        <v>758</v>
      </c>
      <c r="F356" s="15">
        <v>46251.60728009259</v>
      </c>
      <c r="G356" s="216" t="s">
        <v>407</v>
      </c>
      <c r="H356" s="214">
        <v>2</v>
      </c>
      <c r="I356" s="216" t="s">
        <v>1228</v>
      </c>
      <c r="J356" s="15">
        <v>46258.670138888891</v>
      </c>
      <c r="K356" s="15">
        <v>46260.477777777778</v>
      </c>
      <c r="L356" s="15"/>
      <c r="M356" s="214">
        <v>2</v>
      </c>
      <c r="N356" s="216"/>
      <c r="O356" s="214" t="s">
        <v>201</v>
      </c>
      <c r="P356" s="214" t="s">
        <v>513</v>
      </c>
      <c r="Q356" s="216"/>
      <c r="R356" s="214"/>
      <c r="S356" s="216" t="s">
        <v>359</v>
      </c>
      <c r="T356" s="216" t="s">
        <v>374</v>
      </c>
      <c r="U356" s="216" t="s">
        <v>239</v>
      </c>
      <c r="V356" s="214" t="s">
        <v>351</v>
      </c>
      <c r="W356" s="216" t="s">
        <v>374</v>
      </c>
      <c r="X356" s="216" t="s">
        <v>239</v>
      </c>
      <c r="Y356" s="214"/>
      <c r="Z356" s="214"/>
      <c r="AA356" s="216" t="s">
        <v>90</v>
      </c>
      <c r="AB356" s="216" t="s">
        <v>359</v>
      </c>
      <c r="AC356" s="214">
        <v>50</v>
      </c>
      <c r="AD356" s="216" t="s">
        <v>217</v>
      </c>
      <c r="AE356" s="214">
        <v>1</v>
      </c>
      <c r="AF356" s="214">
        <v>1</v>
      </c>
    </row>
    <row r="357" spans="1:32" x14ac:dyDescent="0.3">
      <c r="A357" s="216" t="s">
        <v>351</v>
      </c>
      <c r="B357" s="216" t="s">
        <v>57</v>
      </c>
      <c r="C357" s="216" t="s">
        <v>117</v>
      </c>
      <c r="D357" s="216" t="s">
        <v>310</v>
      </c>
      <c r="E357" s="216" t="s">
        <v>1226</v>
      </c>
      <c r="F357" s="15">
        <v>46267.679398148146</v>
      </c>
      <c r="G357" s="216" t="s">
        <v>404</v>
      </c>
      <c r="H357" s="214">
        <v>1</v>
      </c>
      <c r="I357" s="216" t="s">
        <v>1227</v>
      </c>
      <c r="J357" s="15">
        <v>46267.697222222225</v>
      </c>
      <c r="K357" s="15">
        <v>46275.334722222222</v>
      </c>
      <c r="L357" s="15">
        <v>46275.334722222222</v>
      </c>
      <c r="M357" s="214">
        <v>1</v>
      </c>
      <c r="N357" s="216"/>
      <c r="O357" s="214" t="s">
        <v>201</v>
      </c>
      <c r="P357" s="214" t="s">
        <v>514</v>
      </c>
      <c r="Q357" s="216"/>
      <c r="R357" s="214"/>
      <c r="S357" s="216" t="s">
        <v>358</v>
      </c>
      <c r="T357" s="216" t="s">
        <v>373</v>
      </c>
      <c r="U357" s="216" t="s">
        <v>239</v>
      </c>
      <c r="V357" s="214" t="s">
        <v>7</v>
      </c>
      <c r="W357" s="216" t="s">
        <v>7</v>
      </c>
      <c r="X357" s="216" t="s">
        <v>7</v>
      </c>
      <c r="Y357" s="214"/>
      <c r="Z357" s="214"/>
      <c r="AA357" s="216" t="s">
        <v>127</v>
      </c>
      <c r="AB357" s="216" t="s">
        <v>358</v>
      </c>
      <c r="AC357" s="214">
        <v>2100</v>
      </c>
      <c r="AD357" s="216" t="s">
        <v>233</v>
      </c>
      <c r="AE357" s="214">
        <v>1</v>
      </c>
      <c r="AF357" s="214"/>
    </row>
    <row r="358" spans="1:32" x14ac:dyDescent="0.3">
      <c r="A358" s="216" t="s">
        <v>351</v>
      </c>
      <c r="B358" s="216" t="s">
        <v>43</v>
      </c>
      <c r="C358" s="216" t="s">
        <v>105</v>
      </c>
      <c r="D358" s="216" t="s">
        <v>310</v>
      </c>
      <c r="E358" s="216" t="s">
        <v>1229</v>
      </c>
      <c r="F358" s="15">
        <v>46267.421261574076</v>
      </c>
      <c r="G358" s="216" t="s">
        <v>407</v>
      </c>
      <c r="H358" s="214">
        <v>5</v>
      </c>
      <c r="I358" s="216" t="s">
        <v>1230</v>
      </c>
      <c r="J358" s="15">
        <v>46269.450694444444</v>
      </c>
      <c r="K358" s="15">
        <v>46273.685416666667</v>
      </c>
      <c r="L358" s="15"/>
      <c r="M358" s="214">
        <v>5</v>
      </c>
      <c r="N358" s="216"/>
      <c r="O358" s="214"/>
      <c r="P358" s="214"/>
      <c r="Q358" s="216"/>
      <c r="R358" s="214"/>
      <c r="S358" s="216" t="s">
        <v>360</v>
      </c>
      <c r="T358" s="216" t="s">
        <v>374</v>
      </c>
      <c r="U358" s="216" t="s">
        <v>239</v>
      </c>
      <c r="V358" s="214" t="s">
        <v>351</v>
      </c>
      <c r="W358" s="216" t="s">
        <v>374</v>
      </c>
      <c r="X358" s="216" t="s">
        <v>239</v>
      </c>
      <c r="Y358" s="214"/>
      <c r="Z358" s="214"/>
      <c r="AA358" s="216" t="s">
        <v>67</v>
      </c>
      <c r="AB358" s="216" t="s">
        <v>360</v>
      </c>
      <c r="AC358" s="214">
        <v>2200</v>
      </c>
      <c r="AD358" s="216" t="s">
        <v>217</v>
      </c>
      <c r="AE358" s="214">
        <v>1</v>
      </c>
      <c r="AF358" s="214"/>
    </row>
    <row r="359" spans="1:32" x14ac:dyDescent="0.3">
      <c r="A359" s="216" t="s">
        <v>351</v>
      </c>
      <c r="B359" s="216" t="s">
        <v>285</v>
      </c>
      <c r="C359" s="216" t="s">
        <v>95</v>
      </c>
      <c r="D359" s="216" t="s">
        <v>310</v>
      </c>
      <c r="E359" s="216" t="s">
        <v>1231</v>
      </c>
      <c r="F359" s="15">
        <v>46267.333148148151</v>
      </c>
      <c r="G359" s="216" t="s">
        <v>404</v>
      </c>
      <c r="H359" s="214">
        <v>1</v>
      </c>
      <c r="I359" s="216" t="s">
        <v>1232</v>
      </c>
      <c r="J359" s="15">
        <v>46267.630555555559</v>
      </c>
      <c r="K359" s="15">
        <v>46275.334722222222</v>
      </c>
      <c r="L359" s="15"/>
      <c r="M359" s="214">
        <v>1</v>
      </c>
      <c r="N359" s="216"/>
      <c r="O359" s="214" t="s">
        <v>201</v>
      </c>
      <c r="P359" s="214" t="s">
        <v>513</v>
      </c>
      <c r="Q359" s="216"/>
      <c r="R359" s="214"/>
      <c r="S359" s="216" t="s">
        <v>359</v>
      </c>
      <c r="T359" s="216" t="s">
        <v>374</v>
      </c>
      <c r="U359" s="216" t="s">
        <v>239</v>
      </c>
      <c r="V359" s="214" t="s">
        <v>7</v>
      </c>
      <c r="W359" s="216" t="s">
        <v>7</v>
      </c>
      <c r="X359" s="216" t="s">
        <v>7</v>
      </c>
      <c r="Y359" s="214"/>
      <c r="Z359" s="214"/>
      <c r="AA359" s="216" t="s">
        <v>96</v>
      </c>
      <c r="AB359" s="216" t="s">
        <v>359</v>
      </c>
      <c r="AC359" s="214">
        <v>50</v>
      </c>
      <c r="AD359" s="216" t="s">
        <v>220</v>
      </c>
      <c r="AE359" s="214">
        <v>1</v>
      </c>
      <c r="AF359" s="214"/>
    </row>
    <row r="360" spans="1:32" x14ac:dyDescent="0.3">
      <c r="A360" s="216" t="s">
        <v>351</v>
      </c>
      <c r="B360" s="216" t="s">
        <v>57</v>
      </c>
      <c r="C360" s="216" t="s">
        <v>117</v>
      </c>
      <c r="D360" s="216" t="s">
        <v>310</v>
      </c>
      <c r="E360" s="216" t="s">
        <v>1231</v>
      </c>
      <c r="F360" s="15">
        <v>46267.333148148151</v>
      </c>
      <c r="G360" s="216" t="s">
        <v>404</v>
      </c>
      <c r="H360" s="214">
        <v>1</v>
      </c>
      <c r="I360" s="216" t="s">
        <v>1232</v>
      </c>
      <c r="J360" s="15">
        <v>46267.630555555559</v>
      </c>
      <c r="K360" s="15">
        <v>46275.334722222222</v>
      </c>
      <c r="L360" s="15">
        <v>46275.334722222222</v>
      </c>
      <c r="M360" s="214">
        <v>1</v>
      </c>
      <c r="N360" s="216"/>
      <c r="O360" s="214" t="s">
        <v>201</v>
      </c>
      <c r="P360" s="214" t="s">
        <v>514</v>
      </c>
      <c r="Q360" s="216"/>
      <c r="R360" s="214"/>
      <c r="S360" s="216" t="s">
        <v>359</v>
      </c>
      <c r="T360" s="216" t="s">
        <v>374</v>
      </c>
      <c r="U360" s="216" t="s">
        <v>239</v>
      </c>
      <c r="V360" s="214" t="s">
        <v>7</v>
      </c>
      <c r="W360" s="216" t="s">
        <v>7</v>
      </c>
      <c r="X360" s="216" t="s">
        <v>7</v>
      </c>
      <c r="Y360" s="214"/>
      <c r="Z360" s="214"/>
      <c r="AA360" s="216" t="s">
        <v>127</v>
      </c>
      <c r="AB360" s="216" t="s">
        <v>359</v>
      </c>
      <c r="AC360" s="214">
        <v>50</v>
      </c>
      <c r="AD360" s="216" t="s">
        <v>233</v>
      </c>
      <c r="AE360" s="214">
        <v>1</v>
      </c>
      <c r="AF360" s="214"/>
    </row>
    <row r="361" spans="1:32" x14ac:dyDescent="0.3">
      <c r="A361" s="216" t="s">
        <v>351</v>
      </c>
      <c r="B361" s="216" t="s">
        <v>279</v>
      </c>
      <c r="C361" s="216" t="s">
        <v>192</v>
      </c>
      <c r="D361" s="216" t="s">
        <v>310</v>
      </c>
      <c r="E361" s="216" t="s">
        <v>1231</v>
      </c>
      <c r="F361" s="15">
        <v>46267.333148148151</v>
      </c>
      <c r="G361" s="216" t="s">
        <v>404</v>
      </c>
      <c r="H361" s="214">
        <v>411</v>
      </c>
      <c r="I361" s="216" t="s">
        <v>1232</v>
      </c>
      <c r="J361" s="15">
        <v>46267.630555555559</v>
      </c>
      <c r="K361" s="15">
        <v>46275.334722222222</v>
      </c>
      <c r="L361" s="15"/>
      <c r="M361" s="214">
        <v>411</v>
      </c>
      <c r="N361" s="216"/>
      <c r="O361" s="214"/>
      <c r="P361" s="214"/>
      <c r="Q361" s="216"/>
      <c r="R361" s="214"/>
      <c r="S361" s="216" t="s">
        <v>359</v>
      </c>
      <c r="T361" s="216" t="s">
        <v>374</v>
      </c>
      <c r="U361" s="216" t="s">
        <v>239</v>
      </c>
      <c r="V361" s="214" t="s">
        <v>7</v>
      </c>
      <c r="W361" s="216" t="s">
        <v>7</v>
      </c>
      <c r="X361" s="216" t="s">
        <v>7</v>
      </c>
      <c r="Y361" s="214"/>
      <c r="Z361" s="214">
        <v>1</v>
      </c>
      <c r="AA361" s="216" t="s">
        <v>122</v>
      </c>
      <c r="AB361" s="216" t="s">
        <v>359</v>
      </c>
      <c r="AC361" s="214">
        <v>50</v>
      </c>
      <c r="AD361" s="216" t="s">
        <v>232</v>
      </c>
      <c r="AE361" s="214">
        <v>411</v>
      </c>
      <c r="AF361" s="214"/>
    </row>
    <row r="362" spans="1:32" x14ac:dyDescent="0.3">
      <c r="A362" s="216" t="s">
        <v>351</v>
      </c>
      <c r="B362" s="216" t="s">
        <v>43</v>
      </c>
      <c r="C362" s="216" t="s">
        <v>105</v>
      </c>
      <c r="D362" s="216" t="s">
        <v>310</v>
      </c>
      <c r="E362" s="216" t="s">
        <v>1233</v>
      </c>
      <c r="F362" s="15">
        <v>46266.665439814817</v>
      </c>
      <c r="G362" s="216" t="s">
        <v>407</v>
      </c>
      <c r="H362" s="214">
        <v>5</v>
      </c>
      <c r="I362" s="216" t="s">
        <v>1234</v>
      </c>
      <c r="J362" s="15">
        <v>46267.401388888888</v>
      </c>
      <c r="K362" s="15">
        <v>46268.379166666666</v>
      </c>
      <c r="L362" s="15"/>
      <c r="M362" s="214">
        <v>5</v>
      </c>
      <c r="N362" s="216"/>
      <c r="O362" s="214" t="s">
        <v>201</v>
      </c>
      <c r="P362" s="214" t="s">
        <v>514</v>
      </c>
      <c r="Q362" s="216"/>
      <c r="R362" s="214"/>
      <c r="S362" s="216" t="s">
        <v>359</v>
      </c>
      <c r="T362" s="216" t="s">
        <v>374</v>
      </c>
      <c r="U362" s="216" t="s">
        <v>239</v>
      </c>
      <c r="V362" s="214" t="s">
        <v>351</v>
      </c>
      <c r="W362" s="216" t="s">
        <v>374</v>
      </c>
      <c r="X362" s="216" t="s">
        <v>239</v>
      </c>
      <c r="Y362" s="214">
        <v>0</v>
      </c>
      <c r="Z362" s="214"/>
      <c r="AA362" s="216" t="s">
        <v>67</v>
      </c>
      <c r="AB362" s="216" t="s">
        <v>359</v>
      </c>
      <c r="AC362" s="214">
        <v>50</v>
      </c>
      <c r="AD362" s="216" t="s">
        <v>217</v>
      </c>
      <c r="AE362" s="214">
        <v>1</v>
      </c>
      <c r="AF362" s="214"/>
    </row>
    <row r="363" spans="1:32" x14ac:dyDescent="0.3">
      <c r="A363" s="216" t="s">
        <v>351</v>
      </c>
      <c r="B363" s="216" t="s">
        <v>43</v>
      </c>
      <c r="C363" s="216" t="s">
        <v>105</v>
      </c>
      <c r="D363" s="216" t="s">
        <v>310</v>
      </c>
      <c r="E363" s="216" t="s">
        <v>1235</v>
      </c>
      <c r="F363" s="15">
        <v>46266.59578703704</v>
      </c>
      <c r="G363" s="216" t="s">
        <v>406</v>
      </c>
      <c r="H363" s="214">
        <v>16</v>
      </c>
      <c r="I363" s="216" t="s">
        <v>1236</v>
      </c>
      <c r="J363" s="15">
        <v>46269.445833333331</v>
      </c>
      <c r="K363" s="15">
        <v>46273.418749999997</v>
      </c>
      <c r="L363" s="15"/>
      <c r="M363" s="214">
        <v>16</v>
      </c>
      <c r="N363" s="216"/>
      <c r="O363" s="214"/>
      <c r="P363" s="214"/>
      <c r="Q363" s="216"/>
      <c r="R363" s="214"/>
      <c r="S363" s="216" t="s">
        <v>362</v>
      </c>
      <c r="T363" s="216" t="s">
        <v>374</v>
      </c>
      <c r="U363" s="216" t="s">
        <v>239</v>
      </c>
      <c r="V363" s="214" t="s">
        <v>351</v>
      </c>
      <c r="W363" s="216" t="s">
        <v>374</v>
      </c>
      <c r="X363" s="216" t="s">
        <v>239</v>
      </c>
      <c r="Y363" s="214">
        <v>0</v>
      </c>
      <c r="Z363" s="214"/>
      <c r="AA363" s="216" t="s">
        <v>67</v>
      </c>
      <c r="AB363" s="216" t="s">
        <v>362</v>
      </c>
      <c r="AC363" s="214">
        <v>101</v>
      </c>
      <c r="AD363" s="216" t="s">
        <v>217</v>
      </c>
      <c r="AE363" s="214">
        <v>1.6</v>
      </c>
      <c r="AF363" s="214">
        <v>1</v>
      </c>
    </row>
    <row r="364" spans="1:32" x14ac:dyDescent="0.3">
      <c r="A364" s="216" t="s">
        <v>351</v>
      </c>
      <c r="B364" s="216" t="s">
        <v>279</v>
      </c>
      <c r="C364" s="216" t="s">
        <v>192</v>
      </c>
      <c r="D364" s="216" t="s">
        <v>310</v>
      </c>
      <c r="E364" s="216" t="s">
        <v>1226</v>
      </c>
      <c r="F364" s="15">
        <v>46267.679398148146</v>
      </c>
      <c r="G364" s="216" t="s">
        <v>404</v>
      </c>
      <c r="H364" s="214">
        <v>796</v>
      </c>
      <c r="I364" s="216" t="s">
        <v>1227</v>
      </c>
      <c r="J364" s="15">
        <v>46267.697222222225</v>
      </c>
      <c r="K364" s="15">
        <v>46275.334722222222</v>
      </c>
      <c r="L364" s="15"/>
      <c r="M364" s="214">
        <v>796</v>
      </c>
      <c r="N364" s="216"/>
      <c r="O364" s="214"/>
      <c r="P364" s="214"/>
      <c r="Q364" s="216"/>
      <c r="R364" s="214"/>
      <c r="S364" s="216" t="s">
        <v>358</v>
      </c>
      <c r="T364" s="216" t="s">
        <v>373</v>
      </c>
      <c r="U364" s="216" t="s">
        <v>239</v>
      </c>
      <c r="V364" s="214" t="s">
        <v>7</v>
      </c>
      <c r="W364" s="216" t="s">
        <v>7</v>
      </c>
      <c r="X364" s="216" t="s">
        <v>7</v>
      </c>
      <c r="Y364" s="214"/>
      <c r="Z364" s="214">
        <v>1</v>
      </c>
      <c r="AA364" s="216" t="s">
        <v>122</v>
      </c>
      <c r="AB364" s="216" t="s">
        <v>358</v>
      </c>
      <c r="AC364" s="214">
        <v>2100</v>
      </c>
      <c r="AD364" s="216" t="s">
        <v>232</v>
      </c>
      <c r="AE364" s="214">
        <v>796</v>
      </c>
      <c r="AF364" s="214"/>
    </row>
    <row r="365" spans="1:32" x14ac:dyDescent="0.3">
      <c r="A365" s="216" t="s">
        <v>351</v>
      </c>
      <c r="B365" s="216" t="s">
        <v>279</v>
      </c>
      <c r="C365" s="216" t="s">
        <v>198</v>
      </c>
      <c r="D365" s="216" t="s">
        <v>310</v>
      </c>
      <c r="E365" s="216" t="s">
        <v>1237</v>
      </c>
      <c r="F365" s="15">
        <v>46273.649363425924</v>
      </c>
      <c r="G365" s="216" t="s">
        <v>407</v>
      </c>
      <c r="H365" s="214">
        <v>8</v>
      </c>
      <c r="I365" s="216" t="s">
        <v>1238</v>
      </c>
      <c r="J365" s="15">
        <v>46274.363194444442</v>
      </c>
      <c r="K365" s="15">
        <v>46279.402777777781</v>
      </c>
      <c r="L365" s="15"/>
      <c r="M365" s="214">
        <v>8</v>
      </c>
      <c r="N365" s="216"/>
      <c r="O365" s="214" t="s">
        <v>201</v>
      </c>
      <c r="P365" s="214" t="s">
        <v>513</v>
      </c>
      <c r="Q365" s="216"/>
      <c r="R365" s="214"/>
      <c r="S365" s="216" t="s">
        <v>358</v>
      </c>
      <c r="T365" s="216" t="s">
        <v>373</v>
      </c>
      <c r="U365" s="216" t="s">
        <v>239</v>
      </c>
      <c r="V365" s="214" t="s">
        <v>7</v>
      </c>
      <c r="W365" s="216" t="s">
        <v>7</v>
      </c>
      <c r="X365" s="216" t="s">
        <v>7</v>
      </c>
      <c r="Y365" s="214"/>
      <c r="Z365" s="214">
        <v>13.45</v>
      </c>
      <c r="AA365" s="216" t="s">
        <v>122</v>
      </c>
      <c r="AB365" s="216" t="s">
        <v>358</v>
      </c>
      <c r="AC365" s="214">
        <v>2100</v>
      </c>
      <c r="AD365" s="216" t="s">
        <v>232</v>
      </c>
      <c r="AE365" s="214">
        <v>107.6</v>
      </c>
      <c r="AF365" s="214">
        <v>10.76</v>
      </c>
    </row>
    <row r="366" spans="1:32" x14ac:dyDescent="0.3">
      <c r="A366" s="216" t="s">
        <v>351</v>
      </c>
      <c r="B366" s="216" t="s">
        <v>48</v>
      </c>
      <c r="C366" s="216" t="s">
        <v>68</v>
      </c>
      <c r="D366" s="216" t="s">
        <v>310</v>
      </c>
      <c r="E366" s="216" t="s">
        <v>759</v>
      </c>
      <c r="F366" s="15">
        <v>46252.576365740744</v>
      </c>
      <c r="G366" s="216" t="s">
        <v>754</v>
      </c>
      <c r="H366" s="214">
        <v>1</v>
      </c>
      <c r="I366" s="216" t="s">
        <v>1239</v>
      </c>
      <c r="J366" s="15">
        <v>46255.648611111108</v>
      </c>
      <c r="K366" s="15">
        <v>46259.454861111109</v>
      </c>
      <c r="L366" s="15"/>
      <c r="M366" s="214">
        <v>1</v>
      </c>
      <c r="N366" s="216"/>
      <c r="O366" s="214" t="s">
        <v>201</v>
      </c>
      <c r="P366" s="214" t="s">
        <v>513</v>
      </c>
      <c r="Q366" s="216"/>
      <c r="R366" s="214"/>
      <c r="S366" s="216" t="s">
        <v>361</v>
      </c>
      <c r="T366" s="216" t="s">
        <v>374</v>
      </c>
      <c r="U366" s="216" t="s">
        <v>239</v>
      </c>
      <c r="V366" s="214" t="s">
        <v>351</v>
      </c>
      <c r="W366" s="216" t="s">
        <v>374</v>
      </c>
      <c r="X366" s="216" t="s">
        <v>239</v>
      </c>
      <c r="Y366" s="214"/>
      <c r="Z366" s="214"/>
      <c r="AA366" s="216" t="s">
        <v>90</v>
      </c>
      <c r="AB366" s="216" t="s">
        <v>361</v>
      </c>
      <c r="AC366" s="214">
        <v>109</v>
      </c>
      <c r="AD366" s="216" t="s">
        <v>217</v>
      </c>
      <c r="AE366" s="214">
        <v>1</v>
      </c>
      <c r="AF366" s="214">
        <v>1</v>
      </c>
    </row>
    <row r="367" spans="1:32" x14ac:dyDescent="0.3">
      <c r="A367" s="216" t="s">
        <v>351</v>
      </c>
      <c r="B367" s="216" t="s">
        <v>285</v>
      </c>
      <c r="C367" s="216" t="s">
        <v>95</v>
      </c>
      <c r="D367" s="216" t="s">
        <v>310</v>
      </c>
      <c r="E367" s="216" t="s">
        <v>1237</v>
      </c>
      <c r="F367" s="15">
        <v>46273.649363425924</v>
      </c>
      <c r="G367" s="216" t="s">
        <v>407</v>
      </c>
      <c r="H367" s="214">
        <v>8</v>
      </c>
      <c r="I367" s="216" t="s">
        <v>1238</v>
      </c>
      <c r="J367" s="15">
        <v>46274.363194444442</v>
      </c>
      <c r="K367" s="15">
        <v>46279.402777777781</v>
      </c>
      <c r="L367" s="15"/>
      <c r="M367" s="214">
        <v>8</v>
      </c>
      <c r="N367" s="216"/>
      <c r="O367" s="214" t="s">
        <v>201</v>
      </c>
      <c r="P367" s="214" t="s">
        <v>513</v>
      </c>
      <c r="Q367" s="216"/>
      <c r="R367" s="214"/>
      <c r="S367" s="216" t="s">
        <v>358</v>
      </c>
      <c r="T367" s="216" t="s">
        <v>373</v>
      </c>
      <c r="U367" s="216" t="s">
        <v>239</v>
      </c>
      <c r="V367" s="214" t="s">
        <v>7</v>
      </c>
      <c r="W367" s="216" t="s">
        <v>7</v>
      </c>
      <c r="X367" s="216" t="s">
        <v>7</v>
      </c>
      <c r="Y367" s="214"/>
      <c r="Z367" s="214"/>
      <c r="AA367" s="216" t="s">
        <v>96</v>
      </c>
      <c r="AB367" s="216" t="s">
        <v>358</v>
      </c>
      <c r="AC367" s="214">
        <v>2100</v>
      </c>
      <c r="AD367" s="216" t="s">
        <v>220</v>
      </c>
      <c r="AE367" s="214">
        <v>8</v>
      </c>
      <c r="AF367" s="214">
        <v>1</v>
      </c>
    </row>
    <row r="368" spans="1:32" x14ac:dyDescent="0.3">
      <c r="A368" s="216" t="s">
        <v>351</v>
      </c>
      <c r="B368" s="216" t="s">
        <v>285</v>
      </c>
      <c r="C368" s="216" t="s">
        <v>95</v>
      </c>
      <c r="D368" s="216" t="s">
        <v>310</v>
      </c>
      <c r="E368" s="216" t="s">
        <v>753</v>
      </c>
      <c r="F368" s="15">
        <v>46248.437847222223</v>
      </c>
      <c r="G368" s="216" t="s">
        <v>406</v>
      </c>
      <c r="H368" s="214">
        <v>1</v>
      </c>
      <c r="I368" s="216" t="s">
        <v>2332</v>
      </c>
      <c r="J368" s="15">
        <v>46265.670138888891</v>
      </c>
      <c r="K368" s="15">
        <v>46269.378472222219</v>
      </c>
      <c r="L368" s="15"/>
      <c r="M368" s="214">
        <v>1</v>
      </c>
      <c r="N368" s="216"/>
      <c r="O368" s="214" t="s">
        <v>201</v>
      </c>
      <c r="P368" s="214" t="s">
        <v>513</v>
      </c>
      <c r="Q368" s="216"/>
      <c r="R368" s="214"/>
      <c r="S368" s="216" t="s">
        <v>362</v>
      </c>
      <c r="T368" s="216" t="s">
        <v>374</v>
      </c>
      <c r="U368" s="216" t="s">
        <v>239</v>
      </c>
      <c r="V368" s="214" t="s">
        <v>7</v>
      </c>
      <c r="W368" s="216" t="s">
        <v>7</v>
      </c>
      <c r="X368" s="216" t="s">
        <v>7</v>
      </c>
      <c r="Y368" s="214"/>
      <c r="Z368" s="214"/>
      <c r="AA368" s="216" t="s">
        <v>96</v>
      </c>
      <c r="AB368" s="216" t="s">
        <v>362</v>
      </c>
      <c r="AC368" s="214">
        <v>101</v>
      </c>
      <c r="AD368" s="216" t="s">
        <v>220</v>
      </c>
      <c r="AE368" s="214">
        <v>1</v>
      </c>
      <c r="AF368" s="214"/>
    </row>
    <row r="369" spans="1:32" x14ac:dyDescent="0.3">
      <c r="A369" s="216" t="s">
        <v>351</v>
      </c>
      <c r="B369" s="216" t="s">
        <v>57</v>
      </c>
      <c r="C369" s="216" t="s">
        <v>117</v>
      </c>
      <c r="D369" s="216" t="s">
        <v>310</v>
      </c>
      <c r="E369" s="216" t="s">
        <v>1237</v>
      </c>
      <c r="F369" s="15">
        <v>46273.649363425924</v>
      </c>
      <c r="G369" s="216" t="s">
        <v>407</v>
      </c>
      <c r="H369" s="214">
        <v>8</v>
      </c>
      <c r="I369" s="216" t="s">
        <v>1238</v>
      </c>
      <c r="J369" s="15">
        <v>46274.363194444442</v>
      </c>
      <c r="K369" s="15">
        <v>46279.402777777781</v>
      </c>
      <c r="L369" s="15">
        <v>46279.402777777781</v>
      </c>
      <c r="M369" s="214">
        <v>8</v>
      </c>
      <c r="N369" s="216"/>
      <c r="O369" s="214" t="s">
        <v>201</v>
      </c>
      <c r="P369" s="214" t="s">
        <v>514</v>
      </c>
      <c r="Q369" s="216"/>
      <c r="R369" s="214"/>
      <c r="S369" s="216" t="s">
        <v>358</v>
      </c>
      <c r="T369" s="216" t="s">
        <v>373</v>
      </c>
      <c r="U369" s="216" t="s">
        <v>239</v>
      </c>
      <c r="V369" s="214" t="s">
        <v>7</v>
      </c>
      <c r="W369" s="216" t="s">
        <v>7</v>
      </c>
      <c r="X369" s="216" t="s">
        <v>7</v>
      </c>
      <c r="Y369" s="214"/>
      <c r="Z369" s="214"/>
      <c r="AA369" s="216" t="s">
        <v>127</v>
      </c>
      <c r="AB369" s="216" t="s">
        <v>358</v>
      </c>
      <c r="AC369" s="214">
        <v>2100</v>
      </c>
      <c r="AD369" s="216" t="s">
        <v>233</v>
      </c>
      <c r="AE369" s="214">
        <v>1</v>
      </c>
      <c r="AF369" s="214">
        <v>1</v>
      </c>
    </row>
    <row r="370" spans="1:32" x14ac:dyDescent="0.3">
      <c r="A370" s="216" t="s">
        <v>351</v>
      </c>
      <c r="B370" s="216" t="s">
        <v>279</v>
      </c>
      <c r="C370" s="216" t="s">
        <v>192</v>
      </c>
      <c r="D370" s="216" t="s">
        <v>310</v>
      </c>
      <c r="E370" s="216" t="s">
        <v>1171</v>
      </c>
      <c r="F370" s="15">
        <v>46275.643576388888</v>
      </c>
      <c r="G370" s="216" t="s">
        <v>1172</v>
      </c>
      <c r="H370" s="214">
        <v>158</v>
      </c>
      <c r="I370" s="216" t="s">
        <v>1173</v>
      </c>
      <c r="J370" s="15">
        <v>46275.699305555558</v>
      </c>
      <c r="K370" s="15">
        <v>46280.45208333333</v>
      </c>
      <c r="L370" s="15"/>
      <c r="M370" s="214">
        <v>158</v>
      </c>
      <c r="N370" s="216"/>
      <c r="O370" s="214" t="s">
        <v>201</v>
      </c>
      <c r="P370" s="214" t="s">
        <v>514</v>
      </c>
      <c r="Q370" s="216"/>
      <c r="R370" s="214"/>
      <c r="S370" s="216" t="s">
        <v>358</v>
      </c>
      <c r="T370" s="216" t="s">
        <v>373</v>
      </c>
      <c r="U370" s="216" t="s">
        <v>239</v>
      </c>
      <c r="V370" s="214" t="s">
        <v>7</v>
      </c>
      <c r="W370" s="216" t="s">
        <v>7</v>
      </c>
      <c r="X370" s="216" t="s">
        <v>7</v>
      </c>
      <c r="Y370" s="214"/>
      <c r="Z370" s="214">
        <v>1</v>
      </c>
      <c r="AA370" s="216" t="s">
        <v>122</v>
      </c>
      <c r="AB370" s="216" t="s">
        <v>358</v>
      </c>
      <c r="AC370" s="214">
        <v>2100</v>
      </c>
      <c r="AD370" s="216" t="s">
        <v>232</v>
      </c>
      <c r="AE370" s="214">
        <v>158</v>
      </c>
      <c r="AF370" s="214"/>
    </row>
    <row r="371" spans="1:32" x14ac:dyDescent="0.3">
      <c r="A371" s="216" t="s">
        <v>351</v>
      </c>
      <c r="B371" s="216" t="s">
        <v>285</v>
      </c>
      <c r="C371" s="216" t="s">
        <v>95</v>
      </c>
      <c r="D371" s="216" t="s">
        <v>310</v>
      </c>
      <c r="E371" s="216" t="s">
        <v>1240</v>
      </c>
      <c r="F371" s="15">
        <v>46275.567615740743</v>
      </c>
      <c r="G371" s="216" t="s">
        <v>410</v>
      </c>
      <c r="H371" s="214">
        <v>1</v>
      </c>
      <c r="I371" s="216" t="s">
        <v>1241</v>
      </c>
      <c r="J371" s="15">
        <v>46275.690972222219</v>
      </c>
      <c r="K371" s="15">
        <v>46280.446527777778</v>
      </c>
      <c r="L371" s="15"/>
      <c r="M371" s="214">
        <v>1</v>
      </c>
      <c r="N371" s="216"/>
      <c r="O371" s="214" t="s">
        <v>201</v>
      </c>
      <c r="P371" s="214" t="s">
        <v>513</v>
      </c>
      <c r="Q371" s="216"/>
      <c r="R371" s="214"/>
      <c r="S371" s="216" t="s">
        <v>361</v>
      </c>
      <c r="T371" s="216" t="s">
        <v>374</v>
      </c>
      <c r="U371" s="216" t="s">
        <v>239</v>
      </c>
      <c r="V371" s="214" t="s">
        <v>7</v>
      </c>
      <c r="W371" s="216" t="s">
        <v>7</v>
      </c>
      <c r="X371" s="216" t="s">
        <v>7</v>
      </c>
      <c r="Y371" s="214"/>
      <c r="Z371" s="214"/>
      <c r="AA371" s="216" t="s">
        <v>96</v>
      </c>
      <c r="AB371" s="216" t="s">
        <v>361</v>
      </c>
      <c r="AC371" s="214">
        <v>109</v>
      </c>
      <c r="AD371" s="216" t="s">
        <v>220</v>
      </c>
      <c r="AE371" s="214">
        <v>1</v>
      </c>
      <c r="AF371" s="214">
        <v>1</v>
      </c>
    </row>
    <row r="372" spans="1:32" x14ac:dyDescent="0.3">
      <c r="A372" s="216" t="s">
        <v>351</v>
      </c>
      <c r="B372" s="216" t="s">
        <v>57</v>
      </c>
      <c r="C372" s="216" t="s">
        <v>117</v>
      </c>
      <c r="D372" s="216" t="s">
        <v>310</v>
      </c>
      <c r="E372" s="216" t="s">
        <v>1240</v>
      </c>
      <c r="F372" s="15">
        <v>46275.567615740743</v>
      </c>
      <c r="G372" s="216" t="s">
        <v>410</v>
      </c>
      <c r="H372" s="214">
        <v>1</v>
      </c>
      <c r="I372" s="216" t="s">
        <v>1241</v>
      </c>
      <c r="J372" s="15">
        <v>46275.690972222219</v>
      </c>
      <c r="K372" s="15">
        <v>46280.446527777778</v>
      </c>
      <c r="L372" s="15">
        <v>46280.446527777778</v>
      </c>
      <c r="M372" s="214">
        <v>1</v>
      </c>
      <c r="N372" s="216"/>
      <c r="O372" s="214" t="s">
        <v>201</v>
      </c>
      <c r="P372" s="214" t="s">
        <v>514</v>
      </c>
      <c r="Q372" s="216"/>
      <c r="R372" s="214"/>
      <c r="S372" s="216" t="s">
        <v>361</v>
      </c>
      <c r="T372" s="216" t="s">
        <v>374</v>
      </c>
      <c r="U372" s="216" t="s">
        <v>239</v>
      </c>
      <c r="V372" s="214" t="s">
        <v>7</v>
      </c>
      <c r="W372" s="216" t="s">
        <v>7</v>
      </c>
      <c r="X372" s="216" t="s">
        <v>7</v>
      </c>
      <c r="Y372" s="214"/>
      <c r="Z372" s="214"/>
      <c r="AA372" s="216" t="s">
        <v>127</v>
      </c>
      <c r="AB372" s="216" t="s">
        <v>361</v>
      </c>
      <c r="AC372" s="214">
        <v>109</v>
      </c>
      <c r="AD372" s="216" t="s">
        <v>233</v>
      </c>
      <c r="AE372" s="214">
        <v>1</v>
      </c>
      <c r="AF372" s="214">
        <v>1</v>
      </c>
    </row>
    <row r="373" spans="1:32" x14ac:dyDescent="0.3">
      <c r="A373" s="216" t="s">
        <v>351</v>
      </c>
      <c r="B373" s="216" t="s">
        <v>279</v>
      </c>
      <c r="C373" s="216" t="s">
        <v>192</v>
      </c>
      <c r="D373" s="216" t="s">
        <v>310</v>
      </c>
      <c r="E373" s="216" t="s">
        <v>1240</v>
      </c>
      <c r="F373" s="15">
        <v>46275.567615740743</v>
      </c>
      <c r="G373" s="216" t="s">
        <v>410</v>
      </c>
      <c r="H373" s="214">
        <v>317</v>
      </c>
      <c r="I373" s="216" t="s">
        <v>1241</v>
      </c>
      <c r="J373" s="15">
        <v>46275.690972222219</v>
      </c>
      <c r="K373" s="15">
        <v>46280.446527777778</v>
      </c>
      <c r="L373" s="15"/>
      <c r="M373" s="214">
        <v>317</v>
      </c>
      <c r="N373" s="216"/>
      <c r="O373" s="214" t="s">
        <v>201</v>
      </c>
      <c r="P373" s="214" t="s">
        <v>514</v>
      </c>
      <c r="Q373" s="216"/>
      <c r="R373" s="214"/>
      <c r="S373" s="216" t="s">
        <v>361</v>
      </c>
      <c r="T373" s="216" t="s">
        <v>374</v>
      </c>
      <c r="U373" s="216" t="s">
        <v>239</v>
      </c>
      <c r="V373" s="214" t="s">
        <v>7</v>
      </c>
      <c r="W373" s="216" t="s">
        <v>7</v>
      </c>
      <c r="X373" s="216" t="s">
        <v>7</v>
      </c>
      <c r="Y373" s="214"/>
      <c r="Z373" s="214">
        <v>1</v>
      </c>
      <c r="AA373" s="216" t="s">
        <v>122</v>
      </c>
      <c r="AB373" s="216" t="s">
        <v>361</v>
      </c>
      <c r="AC373" s="214">
        <v>109</v>
      </c>
      <c r="AD373" s="216" t="s">
        <v>232</v>
      </c>
      <c r="AE373" s="214">
        <v>317</v>
      </c>
      <c r="AF373" s="214">
        <v>31.7</v>
      </c>
    </row>
    <row r="374" spans="1:32" x14ac:dyDescent="0.3">
      <c r="A374" s="216" t="s">
        <v>351</v>
      </c>
      <c r="B374" s="216" t="s">
        <v>43</v>
      </c>
      <c r="C374" s="216" t="s">
        <v>105</v>
      </c>
      <c r="D374" s="216" t="s">
        <v>310</v>
      </c>
      <c r="E374" s="216" t="s">
        <v>1242</v>
      </c>
      <c r="F374" s="15">
        <v>46275.423680555556</v>
      </c>
      <c r="G374" s="216" t="s">
        <v>406</v>
      </c>
      <c r="H374" s="214">
        <v>4</v>
      </c>
      <c r="I374" s="216" t="s">
        <v>1243</v>
      </c>
      <c r="J374" s="15">
        <v>46276.354166666664</v>
      </c>
      <c r="K374" s="15">
        <v>46279.618055555555</v>
      </c>
      <c r="L374" s="15"/>
      <c r="M374" s="214">
        <v>4</v>
      </c>
      <c r="N374" s="216"/>
      <c r="O374" s="214" t="s">
        <v>201</v>
      </c>
      <c r="P374" s="214" t="s">
        <v>514</v>
      </c>
      <c r="Q374" s="216"/>
      <c r="R374" s="214"/>
      <c r="S374" s="216" t="s">
        <v>362</v>
      </c>
      <c r="T374" s="216" t="s">
        <v>374</v>
      </c>
      <c r="U374" s="216" t="s">
        <v>239</v>
      </c>
      <c r="V374" s="214" t="s">
        <v>351</v>
      </c>
      <c r="W374" s="216" t="s">
        <v>374</v>
      </c>
      <c r="X374" s="216" t="s">
        <v>239</v>
      </c>
      <c r="Y374" s="214">
        <v>0</v>
      </c>
      <c r="Z374" s="214"/>
      <c r="AA374" s="216" t="s">
        <v>67</v>
      </c>
      <c r="AB374" s="216" t="s">
        <v>362</v>
      </c>
      <c r="AC374" s="214">
        <v>101</v>
      </c>
      <c r="AD374" s="216" t="s">
        <v>217</v>
      </c>
      <c r="AE374" s="214">
        <v>1</v>
      </c>
      <c r="AF374" s="214">
        <v>1</v>
      </c>
    </row>
    <row r="375" spans="1:32" x14ac:dyDescent="0.3">
      <c r="A375" s="216" t="s">
        <v>351</v>
      </c>
      <c r="B375" s="216" t="s">
        <v>285</v>
      </c>
      <c r="C375" s="216" t="s">
        <v>95</v>
      </c>
      <c r="D375" s="216" t="s">
        <v>310</v>
      </c>
      <c r="E375" s="216" t="s">
        <v>1244</v>
      </c>
      <c r="F375" s="15">
        <v>46274.454826388886</v>
      </c>
      <c r="G375" s="216" t="s">
        <v>404</v>
      </c>
      <c r="H375" s="214">
        <v>1</v>
      </c>
      <c r="I375" s="216" t="s">
        <v>1245</v>
      </c>
      <c r="J375" s="15">
        <v>46274.526388888888</v>
      </c>
      <c r="K375" s="15">
        <v>46282.334027777775</v>
      </c>
      <c r="L375" s="15"/>
      <c r="M375" s="214">
        <v>1</v>
      </c>
      <c r="N375" s="216"/>
      <c r="O375" s="214" t="s">
        <v>201</v>
      </c>
      <c r="P375" s="214" t="s">
        <v>513</v>
      </c>
      <c r="Q375" s="216"/>
      <c r="R375" s="214"/>
      <c r="S375" s="216" t="s">
        <v>358</v>
      </c>
      <c r="T375" s="216" t="s">
        <v>373</v>
      </c>
      <c r="U375" s="216" t="s">
        <v>239</v>
      </c>
      <c r="V375" s="214" t="s">
        <v>7</v>
      </c>
      <c r="W375" s="216" t="s">
        <v>7</v>
      </c>
      <c r="X375" s="216" t="s">
        <v>7</v>
      </c>
      <c r="Y375" s="214"/>
      <c r="Z375" s="214"/>
      <c r="AA375" s="216" t="s">
        <v>96</v>
      </c>
      <c r="AB375" s="216" t="s">
        <v>358</v>
      </c>
      <c r="AC375" s="214">
        <v>2100</v>
      </c>
      <c r="AD375" s="216" t="s">
        <v>220</v>
      </c>
      <c r="AE375" s="214">
        <v>1</v>
      </c>
      <c r="AF375" s="214"/>
    </row>
    <row r="376" spans="1:32" x14ac:dyDescent="0.3">
      <c r="A376" s="216" t="s">
        <v>351</v>
      </c>
      <c r="B376" s="216" t="s">
        <v>57</v>
      </c>
      <c r="C376" s="216" t="s">
        <v>117</v>
      </c>
      <c r="D376" s="216" t="s">
        <v>310</v>
      </c>
      <c r="E376" s="216" t="s">
        <v>1244</v>
      </c>
      <c r="F376" s="15">
        <v>46274.454826388886</v>
      </c>
      <c r="G376" s="216" t="s">
        <v>404</v>
      </c>
      <c r="H376" s="214">
        <v>1</v>
      </c>
      <c r="I376" s="216" t="s">
        <v>1245</v>
      </c>
      <c r="J376" s="15">
        <v>46274.526388888888</v>
      </c>
      <c r="K376" s="15">
        <v>46282.334027777775</v>
      </c>
      <c r="L376" s="15">
        <v>46282.334027777775</v>
      </c>
      <c r="M376" s="214">
        <v>1</v>
      </c>
      <c r="N376" s="216"/>
      <c r="O376" s="214" t="s">
        <v>201</v>
      </c>
      <c r="P376" s="214" t="s">
        <v>514</v>
      </c>
      <c r="Q376" s="216"/>
      <c r="R376" s="214"/>
      <c r="S376" s="216" t="s">
        <v>358</v>
      </c>
      <c r="T376" s="216" t="s">
        <v>373</v>
      </c>
      <c r="U376" s="216" t="s">
        <v>239</v>
      </c>
      <c r="V376" s="214" t="s">
        <v>7</v>
      </c>
      <c r="W376" s="216" t="s">
        <v>7</v>
      </c>
      <c r="X376" s="216" t="s">
        <v>7</v>
      </c>
      <c r="Y376" s="214"/>
      <c r="Z376" s="214"/>
      <c r="AA376" s="216" t="s">
        <v>127</v>
      </c>
      <c r="AB376" s="216" t="s">
        <v>358</v>
      </c>
      <c r="AC376" s="214">
        <v>2100</v>
      </c>
      <c r="AD376" s="216" t="s">
        <v>233</v>
      </c>
      <c r="AE376" s="214">
        <v>1</v>
      </c>
      <c r="AF376" s="214"/>
    </row>
    <row r="377" spans="1:32" x14ac:dyDescent="0.3">
      <c r="A377" s="216" t="s">
        <v>351</v>
      </c>
      <c r="B377" s="216" t="s">
        <v>279</v>
      </c>
      <c r="C377" s="216" t="s">
        <v>192</v>
      </c>
      <c r="D377" s="216" t="s">
        <v>310</v>
      </c>
      <c r="E377" s="216" t="s">
        <v>752</v>
      </c>
      <c r="F377" s="15">
        <v>46253.600624999999</v>
      </c>
      <c r="G377" s="216" t="s">
        <v>406</v>
      </c>
      <c r="H377" s="214">
        <v>1</v>
      </c>
      <c r="I377" s="216" t="s">
        <v>964</v>
      </c>
      <c r="J377" s="15">
        <v>46258.65625</v>
      </c>
      <c r="K377" s="15">
        <v>46261.456944444442</v>
      </c>
      <c r="L377" s="15"/>
      <c r="M377" s="214">
        <v>1</v>
      </c>
      <c r="N377" s="216"/>
      <c r="O377" s="214" t="s">
        <v>201</v>
      </c>
      <c r="P377" s="214" t="s">
        <v>514</v>
      </c>
      <c r="Q377" s="216"/>
      <c r="R377" s="214"/>
      <c r="S377" s="216" t="s">
        <v>362</v>
      </c>
      <c r="T377" s="216" t="s">
        <v>374</v>
      </c>
      <c r="U377" s="216" t="s">
        <v>239</v>
      </c>
      <c r="V377" s="214" t="s">
        <v>7</v>
      </c>
      <c r="W377" s="216" t="s">
        <v>7</v>
      </c>
      <c r="X377" s="216" t="s">
        <v>7</v>
      </c>
      <c r="Y377" s="214"/>
      <c r="Z377" s="214">
        <v>1</v>
      </c>
      <c r="AA377" s="216" t="s">
        <v>122</v>
      </c>
      <c r="AB377" s="216" t="s">
        <v>362</v>
      </c>
      <c r="AC377" s="214">
        <v>101</v>
      </c>
      <c r="AD377" s="216" t="s">
        <v>232</v>
      </c>
      <c r="AE377" s="214">
        <v>1</v>
      </c>
      <c r="AF377" s="214"/>
    </row>
    <row r="378" spans="1:32" x14ac:dyDescent="0.3">
      <c r="A378" s="216" t="s">
        <v>351</v>
      </c>
      <c r="B378" s="216" t="s">
        <v>279</v>
      </c>
      <c r="C378" s="216" t="s">
        <v>192</v>
      </c>
      <c r="D378" s="216" t="s">
        <v>310</v>
      </c>
      <c r="E378" s="216" t="s">
        <v>1244</v>
      </c>
      <c r="F378" s="15">
        <v>46274.454826388886</v>
      </c>
      <c r="G378" s="216" t="s">
        <v>404</v>
      </c>
      <c r="H378" s="214">
        <v>739</v>
      </c>
      <c r="I378" s="216" t="s">
        <v>1245</v>
      </c>
      <c r="J378" s="15">
        <v>46274.526388888888</v>
      </c>
      <c r="K378" s="15">
        <v>46282.334027777775</v>
      </c>
      <c r="L378" s="15"/>
      <c r="M378" s="214">
        <v>739</v>
      </c>
      <c r="N378" s="216"/>
      <c r="O378" s="214" t="s">
        <v>201</v>
      </c>
      <c r="P378" s="214" t="s">
        <v>513</v>
      </c>
      <c r="Q378" s="216"/>
      <c r="R378" s="214"/>
      <c r="S378" s="216" t="s">
        <v>358</v>
      </c>
      <c r="T378" s="216" t="s">
        <v>373</v>
      </c>
      <c r="U378" s="216" t="s">
        <v>239</v>
      </c>
      <c r="V378" s="214" t="s">
        <v>7</v>
      </c>
      <c r="W378" s="216" t="s">
        <v>7</v>
      </c>
      <c r="X378" s="216" t="s">
        <v>7</v>
      </c>
      <c r="Y378" s="214"/>
      <c r="Z378" s="214">
        <v>1</v>
      </c>
      <c r="AA378" s="216" t="s">
        <v>122</v>
      </c>
      <c r="AB378" s="216" t="s">
        <v>358</v>
      </c>
      <c r="AC378" s="214">
        <v>2100</v>
      </c>
      <c r="AD378" s="216" t="s">
        <v>232</v>
      </c>
      <c r="AE378" s="214">
        <v>739</v>
      </c>
      <c r="AF378" s="21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772</v>
      </c>
      <c r="D1" t="s">
        <v>726</v>
      </c>
      <c r="E1" t="s">
        <v>40</v>
      </c>
      <c r="F1" t="s">
        <v>727</v>
      </c>
      <c r="H1" t="s">
        <v>282</v>
      </c>
      <c r="I1" t="s">
        <v>39</v>
      </c>
      <c r="J1" t="s">
        <v>772</v>
      </c>
      <c r="K1" t="s">
        <v>726</v>
      </c>
      <c r="L1" t="s">
        <v>40</v>
      </c>
      <c r="M1" t="s">
        <v>727</v>
      </c>
    </row>
    <row r="2" spans="1:13" x14ac:dyDescent="0.3">
      <c r="A2" t="s">
        <v>348</v>
      </c>
      <c r="B2" t="s">
        <v>66</v>
      </c>
      <c r="C2" t="s">
        <v>211</v>
      </c>
      <c r="D2" t="s">
        <v>728</v>
      </c>
      <c r="E2" t="s">
        <v>67</v>
      </c>
      <c r="F2" s="161">
        <v>0.6</v>
      </c>
      <c r="H2" t="s">
        <v>349</v>
      </c>
      <c r="I2" t="s">
        <v>66</v>
      </c>
      <c r="J2" t="s">
        <v>211</v>
      </c>
      <c r="K2" t="s">
        <v>728</v>
      </c>
      <c r="L2" t="s">
        <v>67</v>
      </c>
      <c r="M2">
        <v>0.9</v>
      </c>
    </row>
    <row r="3" spans="1:13" x14ac:dyDescent="0.3">
      <c r="A3" t="s">
        <v>348</v>
      </c>
      <c r="B3" t="s">
        <v>72</v>
      </c>
      <c r="C3" t="s">
        <v>212</v>
      </c>
      <c r="D3" t="s">
        <v>729</v>
      </c>
      <c r="E3" t="s">
        <v>67</v>
      </c>
      <c r="F3" s="161">
        <v>3.55</v>
      </c>
      <c r="H3" t="s">
        <v>349</v>
      </c>
      <c r="I3" t="s">
        <v>72</v>
      </c>
      <c r="J3" t="s">
        <v>212</v>
      </c>
      <c r="K3" t="s">
        <v>729</v>
      </c>
      <c r="L3" t="s">
        <v>67</v>
      </c>
      <c r="M3">
        <v>0.9</v>
      </c>
    </row>
    <row r="4" spans="1:13" x14ac:dyDescent="0.3">
      <c r="A4" t="s">
        <v>348</v>
      </c>
      <c r="B4" t="s">
        <v>75</v>
      </c>
      <c r="C4" t="s">
        <v>213</v>
      </c>
      <c r="D4" t="s">
        <v>730</v>
      </c>
      <c r="E4" t="s">
        <v>67</v>
      </c>
      <c r="F4" s="161">
        <v>0.74</v>
      </c>
      <c r="H4" t="s">
        <v>349</v>
      </c>
      <c r="I4" t="s">
        <v>75</v>
      </c>
      <c r="J4" t="s">
        <v>213</v>
      </c>
      <c r="K4" t="s">
        <v>730</v>
      </c>
      <c r="L4" t="s">
        <v>67</v>
      </c>
      <c r="M4">
        <v>0.9</v>
      </c>
    </row>
    <row r="5" spans="1:13" x14ac:dyDescent="0.3">
      <c r="A5" t="s">
        <v>348</v>
      </c>
      <c r="B5" t="s">
        <v>77</v>
      </c>
      <c r="C5" t="s">
        <v>214</v>
      </c>
      <c r="D5" t="s">
        <v>731</v>
      </c>
      <c r="E5" t="s">
        <v>67</v>
      </c>
      <c r="F5" s="161">
        <v>56.11</v>
      </c>
      <c r="H5" t="s">
        <v>349</v>
      </c>
      <c r="I5" t="s">
        <v>77</v>
      </c>
      <c r="J5" t="s">
        <v>214</v>
      </c>
      <c r="K5" t="s">
        <v>731</v>
      </c>
      <c r="L5" t="s">
        <v>67</v>
      </c>
      <c r="M5">
        <v>70</v>
      </c>
    </row>
    <row r="6" spans="1:13" x14ac:dyDescent="0.3">
      <c r="A6" t="s">
        <v>348</v>
      </c>
      <c r="B6" t="s">
        <v>84</v>
      </c>
      <c r="C6" t="s">
        <v>215</v>
      </c>
      <c r="D6" t="s">
        <v>732</v>
      </c>
      <c r="E6" t="s">
        <v>67</v>
      </c>
      <c r="F6" s="161">
        <v>0.08</v>
      </c>
      <c r="H6" t="s">
        <v>349</v>
      </c>
      <c r="I6" t="s">
        <v>84</v>
      </c>
      <c r="J6" t="s">
        <v>215</v>
      </c>
      <c r="K6" t="s">
        <v>732</v>
      </c>
      <c r="L6" t="s">
        <v>67</v>
      </c>
      <c r="M6">
        <v>0.1</v>
      </c>
    </row>
    <row r="7" spans="1:13" x14ac:dyDescent="0.3">
      <c r="A7" t="s">
        <v>348</v>
      </c>
      <c r="B7" t="s">
        <v>87</v>
      </c>
      <c r="C7" t="s">
        <v>216</v>
      </c>
      <c r="D7" t="s">
        <v>733</v>
      </c>
      <c r="E7" t="s">
        <v>67</v>
      </c>
      <c r="F7" s="161">
        <v>0.08</v>
      </c>
      <c r="H7" t="s">
        <v>349</v>
      </c>
      <c r="I7" t="s">
        <v>87</v>
      </c>
      <c r="J7" t="s">
        <v>216</v>
      </c>
      <c r="K7" t="s">
        <v>733</v>
      </c>
      <c r="L7" t="s">
        <v>67</v>
      </c>
      <c r="M7">
        <v>0.1</v>
      </c>
    </row>
    <row r="8" spans="1:13" x14ac:dyDescent="0.3">
      <c r="A8" t="s">
        <v>348</v>
      </c>
      <c r="B8" t="s">
        <v>89</v>
      </c>
      <c r="C8" t="s">
        <v>217</v>
      </c>
      <c r="D8" t="s">
        <v>734</v>
      </c>
      <c r="E8" t="s">
        <v>90</v>
      </c>
      <c r="F8" s="161">
        <v>125.89</v>
      </c>
      <c r="H8" t="s">
        <v>349</v>
      </c>
      <c r="I8" t="s">
        <v>89</v>
      </c>
      <c r="J8" t="s">
        <v>217</v>
      </c>
      <c r="K8" t="s">
        <v>734</v>
      </c>
      <c r="L8" t="s">
        <v>90</v>
      </c>
      <c r="M8">
        <v>50</v>
      </c>
    </row>
    <row r="9" spans="1:13" x14ac:dyDescent="0.3">
      <c r="A9" t="s">
        <v>348</v>
      </c>
      <c r="B9" t="s">
        <v>93</v>
      </c>
      <c r="C9" t="s">
        <v>218</v>
      </c>
      <c r="D9" t="s">
        <v>735</v>
      </c>
      <c r="E9" t="s">
        <v>90</v>
      </c>
      <c r="F9" s="161">
        <v>200</v>
      </c>
      <c r="H9" t="s">
        <v>349</v>
      </c>
      <c r="I9" t="s">
        <v>93</v>
      </c>
      <c r="J9" t="s">
        <v>218</v>
      </c>
      <c r="K9" t="s">
        <v>735</v>
      </c>
      <c r="L9" t="s">
        <v>90</v>
      </c>
      <c r="M9">
        <v>100</v>
      </c>
    </row>
    <row r="10" spans="1:13" x14ac:dyDescent="0.3">
      <c r="A10" t="s">
        <v>348</v>
      </c>
      <c r="B10" t="s">
        <v>661</v>
      </c>
      <c r="C10" t="s">
        <v>703</v>
      </c>
      <c r="D10" t="s">
        <v>736</v>
      </c>
      <c r="E10" t="s">
        <v>662</v>
      </c>
      <c r="F10" s="161">
        <v>0.5</v>
      </c>
      <c r="H10" t="s">
        <v>349</v>
      </c>
      <c r="I10" t="s">
        <v>661</v>
      </c>
      <c r="J10" t="s">
        <v>703</v>
      </c>
      <c r="K10" t="s">
        <v>736</v>
      </c>
      <c r="L10" t="s">
        <v>662</v>
      </c>
      <c r="M10">
        <v>1</v>
      </c>
    </row>
    <row r="11" spans="1:13" x14ac:dyDescent="0.3">
      <c r="A11" t="s">
        <v>348</v>
      </c>
      <c r="B11" t="s">
        <v>94</v>
      </c>
      <c r="C11" t="s">
        <v>220</v>
      </c>
      <c r="D11" t="s">
        <v>737</v>
      </c>
      <c r="E11" t="s">
        <v>663</v>
      </c>
      <c r="F11" s="161">
        <v>1.96</v>
      </c>
      <c r="H11" t="s">
        <v>349</v>
      </c>
      <c r="I11" t="s">
        <v>94</v>
      </c>
      <c r="J11" t="s">
        <v>220</v>
      </c>
      <c r="K11" t="s">
        <v>737</v>
      </c>
      <c r="L11" t="s">
        <v>663</v>
      </c>
      <c r="M11">
        <v>3</v>
      </c>
    </row>
    <row r="12" spans="1:13" x14ac:dyDescent="0.3">
      <c r="A12" t="s">
        <v>348</v>
      </c>
      <c r="B12" t="s">
        <v>103</v>
      </c>
      <c r="C12" t="s">
        <v>221</v>
      </c>
      <c r="D12" t="s">
        <v>738</v>
      </c>
      <c r="E12" t="s">
        <v>105</v>
      </c>
      <c r="F12" s="161">
        <v>1.35</v>
      </c>
      <c r="H12" t="s">
        <v>349</v>
      </c>
      <c r="I12" t="s">
        <v>103</v>
      </c>
      <c r="J12" t="s">
        <v>221</v>
      </c>
      <c r="K12" t="s">
        <v>738</v>
      </c>
      <c r="L12" t="s">
        <v>105</v>
      </c>
      <c r="M12">
        <v>3</v>
      </c>
    </row>
    <row r="13" spans="1:13" x14ac:dyDescent="0.3">
      <c r="A13" t="s">
        <v>348</v>
      </c>
      <c r="B13" t="s">
        <v>104</v>
      </c>
      <c r="C13" t="s">
        <v>222</v>
      </c>
      <c r="D13" t="s">
        <v>739</v>
      </c>
      <c r="E13" t="s">
        <v>108</v>
      </c>
      <c r="F13" s="161">
        <v>594488.34</v>
      </c>
      <c r="H13" t="s">
        <v>349</v>
      </c>
      <c r="I13" t="s">
        <v>104</v>
      </c>
      <c r="J13" t="s">
        <v>222</v>
      </c>
      <c r="K13" t="s">
        <v>739</v>
      </c>
      <c r="L13" t="s">
        <v>108</v>
      </c>
      <c r="M13">
        <v>100000</v>
      </c>
    </row>
    <row r="14" spans="1:13" x14ac:dyDescent="0.3">
      <c r="A14" t="s">
        <v>348</v>
      </c>
      <c r="B14" t="s">
        <v>106</v>
      </c>
      <c r="C14" t="s">
        <v>223</v>
      </c>
      <c r="D14" t="s">
        <v>740</v>
      </c>
      <c r="E14" t="s">
        <v>67</v>
      </c>
      <c r="F14" s="161">
        <v>1.01</v>
      </c>
      <c r="H14" t="s">
        <v>349</v>
      </c>
      <c r="I14" t="s">
        <v>106</v>
      </c>
      <c r="J14" t="s">
        <v>223</v>
      </c>
      <c r="K14" t="s">
        <v>740</v>
      </c>
      <c r="L14" t="s">
        <v>67</v>
      </c>
      <c r="M14">
        <v>7.5</v>
      </c>
    </row>
    <row r="15" spans="1:13" x14ac:dyDescent="0.3">
      <c r="A15" t="s">
        <v>348</v>
      </c>
      <c r="B15" t="s">
        <v>110</v>
      </c>
      <c r="C15" t="s">
        <v>225</v>
      </c>
      <c r="D15" t="s">
        <v>741</v>
      </c>
      <c r="E15" t="s">
        <v>708</v>
      </c>
      <c r="F15" s="161">
        <v>0.44</v>
      </c>
      <c r="H15" t="s">
        <v>349</v>
      </c>
      <c r="I15" t="s">
        <v>110</v>
      </c>
      <c r="J15" t="s">
        <v>225</v>
      </c>
      <c r="K15" t="s">
        <v>741</v>
      </c>
      <c r="L15" t="s">
        <v>708</v>
      </c>
      <c r="M15">
        <v>0.2</v>
      </c>
    </row>
    <row r="16" spans="1:13" x14ac:dyDescent="0.3">
      <c r="A16" t="s">
        <v>348</v>
      </c>
      <c r="B16" t="s">
        <v>111</v>
      </c>
      <c r="C16" t="s">
        <v>226</v>
      </c>
      <c r="D16" t="s">
        <v>742</v>
      </c>
      <c r="E16" t="s">
        <v>67</v>
      </c>
      <c r="F16" s="161">
        <v>1.44</v>
      </c>
      <c r="H16" t="s">
        <v>349</v>
      </c>
      <c r="I16" t="s">
        <v>111</v>
      </c>
      <c r="J16" t="s">
        <v>226</v>
      </c>
      <c r="K16" t="s">
        <v>742</v>
      </c>
      <c r="L16" t="s">
        <v>67</v>
      </c>
      <c r="M16">
        <v>10</v>
      </c>
    </row>
    <row r="17" spans="1:13" x14ac:dyDescent="0.3">
      <c r="A17" t="s">
        <v>348</v>
      </c>
      <c r="B17" t="s">
        <v>112</v>
      </c>
      <c r="C17" t="s">
        <v>230</v>
      </c>
      <c r="D17" t="s">
        <v>743</v>
      </c>
      <c r="E17" t="s">
        <v>122</v>
      </c>
      <c r="F17" s="161">
        <v>0.05</v>
      </c>
      <c r="H17" t="s">
        <v>349</v>
      </c>
      <c r="I17" t="s">
        <v>112</v>
      </c>
      <c r="J17" t="s">
        <v>230</v>
      </c>
      <c r="K17" t="s">
        <v>743</v>
      </c>
      <c r="L17" t="s">
        <v>122</v>
      </c>
      <c r="M17">
        <v>0.05</v>
      </c>
    </row>
    <row r="18" spans="1:13" x14ac:dyDescent="0.3">
      <c r="A18" t="s">
        <v>348</v>
      </c>
      <c r="B18" t="s">
        <v>118</v>
      </c>
      <c r="C18" t="s">
        <v>231</v>
      </c>
      <c r="D18" t="s">
        <v>744</v>
      </c>
      <c r="E18" t="s">
        <v>122</v>
      </c>
      <c r="F18" s="161">
        <v>0.06</v>
      </c>
      <c r="H18" t="s">
        <v>349</v>
      </c>
      <c r="I18" t="s">
        <v>118</v>
      </c>
      <c r="J18" t="s">
        <v>231</v>
      </c>
      <c r="K18" t="s">
        <v>744</v>
      </c>
      <c r="L18" t="s">
        <v>122</v>
      </c>
      <c r="M18">
        <v>0.05</v>
      </c>
    </row>
    <row r="19" spans="1:13" x14ac:dyDescent="0.3">
      <c r="A19" t="s">
        <v>348</v>
      </c>
      <c r="B19" t="s">
        <v>119</v>
      </c>
      <c r="C19" t="s">
        <v>232</v>
      </c>
      <c r="D19" t="s">
        <v>745</v>
      </c>
      <c r="E19" t="s">
        <v>122</v>
      </c>
      <c r="F19" s="161">
        <v>0.1</v>
      </c>
      <c r="H19" t="s">
        <v>349</v>
      </c>
      <c r="I19" t="s">
        <v>119</v>
      </c>
      <c r="J19" t="s">
        <v>232</v>
      </c>
      <c r="K19" t="s">
        <v>745</v>
      </c>
      <c r="L19" t="s">
        <v>122</v>
      </c>
      <c r="M19">
        <v>0.11</v>
      </c>
    </row>
    <row r="20" spans="1:13" x14ac:dyDescent="0.3">
      <c r="A20" t="s">
        <v>348</v>
      </c>
      <c r="B20" t="s">
        <v>120</v>
      </c>
      <c r="C20" t="s">
        <v>233</v>
      </c>
      <c r="D20" t="s">
        <v>746</v>
      </c>
      <c r="E20" t="s">
        <v>122</v>
      </c>
      <c r="F20" s="161">
        <v>0.23</v>
      </c>
      <c r="H20" t="s">
        <v>349</v>
      </c>
      <c r="I20" t="s">
        <v>120</v>
      </c>
      <c r="J20" t="s">
        <v>233</v>
      </c>
      <c r="K20" t="s">
        <v>746</v>
      </c>
      <c r="L20" t="s">
        <v>122</v>
      </c>
      <c r="M20">
        <v>0.1</v>
      </c>
    </row>
    <row r="21" spans="1:13" x14ac:dyDescent="0.3">
      <c r="A21" t="s">
        <v>348</v>
      </c>
      <c r="B21" t="s">
        <v>123</v>
      </c>
      <c r="C21" t="s">
        <v>234</v>
      </c>
      <c r="D21" t="s">
        <v>747</v>
      </c>
      <c r="E21" t="s">
        <v>92</v>
      </c>
      <c r="F21" s="161">
        <v>68.27</v>
      </c>
      <c r="H21" t="s">
        <v>349</v>
      </c>
      <c r="I21" t="s">
        <v>123</v>
      </c>
      <c r="J21" t="s">
        <v>234</v>
      </c>
      <c r="K21" t="s">
        <v>747</v>
      </c>
      <c r="L21" t="s">
        <v>92</v>
      </c>
      <c r="M21">
        <v>40</v>
      </c>
    </row>
    <row r="22" spans="1:13" x14ac:dyDescent="0.3">
      <c r="A22" t="s">
        <v>348</v>
      </c>
      <c r="B22" t="s">
        <v>124</v>
      </c>
      <c r="C22" t="s">
        <v>235</v>
      </c>
      <c r="D22" t="s">
        <v>748</v>
      </c>
      <c r="E22" t="s">
        <v>92</v>
      </c>
      <c r="F22" s="161">
        <v>39</v>
      </c>
      <c r="H22" t="s">
        <v>349</v>
      </c>
      <c r="I22" t="s">
        <v>124</v>
      </c>
      <c r="J22" t="s">
        <v>235</v>
      </c>
      <c r="K22" t="s">
        <v>748</v>
      </c>
      <c r="L22" t="s">
        <v>92</v>
      </c>
      <c r="M22">
        <v>40</v>
      </c>
    </row>
    <row r="23" spans="1:13" x14ac:dyDescent="0.3">
      <c r="A23" t="s">
        <v>348</v>
      </c>
      <c r="B23" t="s">
        <v>125</v>
      </c>
      <c r="C23" t="s">
        <v>236</v>
      </c>
      <c r="D23" t="s">
        <v>749</v>
      </c>
      <c r="E23" t="s">
        <v>92</v>
      </c>
      <c r="F23" s="161">
        <v>11.72</v>
      </c>
      <c r="H23" t="s">
        <v>349</v>
      </c>
      <c r="I23" t="s">
        <v>125</v>
      </c>
      <c r="J23" t="s">
        <v>236</v>
      </c>
      <c r="K23" t="s">
        <v>749</v>
      </c>
      <c r="L23" t="s">
        <v>92</v>
      </c>
      <c r="M23">
        <v>5</v>
      </c>
    </row>
    <row r="24" spans="1:13" x14ac:dyDescent="0.3">
      <c r="A24" t="s">
        <v>348</v>
      </c>
      <c r="B24" t="s">
        <v>126</v>
      </c>
      <c r="C24" t="s">
        <v>237</v>
      </c>
      <c r="D24" t="s">
        <v>750</v>
      </c>
      <c r="E24" t="s">
        <v>92</v>
      </c>
      <c r="F24" s="161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515</v>
      </c>
      <c r="C1" t="s">
        <v>2</v>
      </c>
      <c r="D1" t="s">
        <v>516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638</v>
      </c>
      <c r="K1" t="s">
        <v>210</v>
      </c>
    </row>
    <row r="2" spans="1:11" x14ac:dyDescent="0.3">
      <c r="A2" t="s">
        <v>352</v>
      </c>
      <c r="B2" t="s">
        <v>439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439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428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429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430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431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432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433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434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775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436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519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430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437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438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437</v>
      </c>
      <c r="C17" t="s">
        <v>520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431</v>
      </c>
      <c r="C18" t="s">
        <v>774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428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433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521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434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433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521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6" t="s">
        <v>351</v>
      </c>
      <c r="B2" s="216" t="s">
        <v>45</v>
      </c>
      <c r="C2" s="216" t="s">
        <v>68</v>
      </c>
      <c r="D2" s="216" t="s">
        <v>310</v>
      </c>
      <c r="E2" s="216" t="s">
        <v>811</v>
      </c>
      <c r="F2" s="15">
        <v>46262.375451388885</v>
      </c>
      <c r="G2" s="216" t="s">
        <v>812</v>
      </c>
      <c r="H2">
        <v>1</v>
      </c>
      <c r="I2" s="216" t="s">
        <v>813</v>
      </c>
      <c r="J2" s="15">
        <v>46265.613194444442</v>
      </c>
      <c r="K2" s="15">
        <v>46267.659722222219</v>
      </c>
      <c r="L2" s="15"/>
      <c r="M2">
        <v>1</v>
      </c>
      <c r="N2" s="216"/>
      <c r="O2" t="s">
        <v>201</v>
      </c>
      <c r="P2" t="s">
        <v>513</v>
      </c>
      <c r="Q2" s="216"/>
      <c r="S2" s="216" t="s">
        <v>361</v>
      </c>
      <c r="T2" s="216" t="s">
        <v>374</v>
      </c>
      <c r="U2" s="216" t="s">
        <v>239</v>
      </c>
      <c r="V2" t="s">
        <v>351</v>
      </c>
      <c r="W2" s="216" t="s">
        <v>374</v>
      </c>
      <c r="X2" s="216" t="s">
        <v>239</v>
      </c>
      <c r="Y2">
        <v>0</v>
      </c>
      <c r="AA2" s="216" t="s">
        <v>67</v>
      </c>
      <c r="AB2" s="216" t="s">
        <v>361</v>
      </c>
      <c r="AC2">
        <v>109</v>
      </c>
      <c r="AD2" s="216" t="s">
        <v>217</v>
      </c>
      <c r="AE2">
        <v>1</v>
      </c>
      <c r="AF2">
        <v>1.2</v>
      </c>
    </row>
    <row r="3" spans="1:32" x14ac:dyDescent="0.3">
      <c r="A3" s="216" t="s">
        <v>351</v>
      </c>
      <c r="B3" s="216" t="s">
        <v>45</v>
      </c>
      <c r="C3" s="216" t="s">
        <v>68</v>
      </c>
      <c r="D3" s="216" t="s">
        <v>310</v>
      </c>
      <c r="E3" s="216" t="s">
        <v>814</v>
      </c>
      <c r="F3" s="15">
        <v>46262.378229166665</v>
      </c>
      <c r="G3" s="216" t="s">
        <v>812</v>
      </c>
      <c r="H3">
        <v>1</v>
      </c>
      <c r="I3" s="216" t="s">
        <v>813</v>
      </c>
      <c r="J3" s="15">
        <v>46265.613194444442</v>
      </c>
      <c r="K3" s="15">
        <v>46267.659722222219</v>
      </c>
      <c r="L3" s="15"/>
      <c r="M3">
        <v>1</v>
      </c>
      <c r="N3" s="216"/>
      <c r="O3" t="s">
        <v>201</v>
      </c>
      <c r="P3" t="s">
        <v>513</v>
      </c>
      <c r="Q3" s="216"/>
      <c r="S3" s="216" t="s">
        <v>361</v>
      </c>
      <c r="T3" s="216" t="s">
        <v>374</v>
      </c>
      <c r="U3" s="216" t="s">
        <v>239</v>
      </c>
      <c r="V3" t="s">
        <v>351</v>
      </c>
      <c r="W3" s="216" t="s">
        <v>374</v>
      </c>
      <c r="X3" s="216" t="s">
        <v>239</v>
      </c>
      <c r="AA3" s="216" t="s">
        <v>67</v>
      </c>
      <c r="AB3" s="216" t="s">
        <v>361</v>
      </c>
      <c r="AC3">
        <v>109</v>
      </c>
      <c r="AD3" s="216" t="s">
        <v>217</v>
      </c>
      <c r="AE3">
        <v>1</v>
      </c>
    </row>
    <row r="4" spans="1:32" x14ac:dyDescent="0.3">
      <c r="A4" s="216" t="s">
        <v>351</v>
      </c>
      <c r="B4" s="216" t="s">
        <v>45</v>
      </c>
      <c r="C4" s="216" t="s">
        <v>68</v>
      </c>
      <c r="D4" s="216" t="s">
        <v>310</v>
      </c>
      <c r="E4" s="216" t="s">
        <v>815</v>
      </c>
      <c r="F4" s="15">
        <v>46262.375717592593</v>
      </c>
      <c r="G4" s="216" t="s">
        <v>812</v>
      </c>
      <c r="H4">
        <v>1</v>
      </c>
      <c r="I4" s="216" t="s">
        <v>813</v>
      </c>
      <c r="J4" s="15">
        <v>46265.613194444442</v>
      </c>
      <c r="K4" s="15">
        <v>46267.659722222219</v>
      </c>
      <c r="L4" s="15"/>
      <c r="M4">
        <v>1</v>
      </c>
      <c r="N4" s="216"/>
      <c r="O4" t="s">
        <v>201</v>
      </c>
      <c r="P4" t="s">
        <v>513</v>
      </c>
      <c r="Q4" s="216"/>
      <c r="S4" s="216" t="s">
        <v>361</v>
      </c>
      <c r="T4" s="216" t="s">
        <v>374</v>
      </c>
      <c r="U4" s="216" t="s">
        <v>239</v>
      </c>
      <c r="V4" t="s">
        <v>351</v>
      </c>
      <c r="W4" s="216" t="s">
        <v>374</v>
      </c>
      <c r="X4" s="216" t="s">
        <v>239</v>
      </c>
      <c r="AA4" s="216" t="s">
        <v>67</v>
      </c>
      <c r="AB4" s="216" t="s">
        <v>361</v>
      </c>
      <c r="AC4">
        <v>109</v>
      </c>
      <c r="AD4" s="216" t="s">
        <v>217</v>
      </c>
      <c r="AE4">
        <v>1</v>
      </c>
    </row>
    <row r="5" spans="1:32" x14ac:dyDescent="0.3">
      <c r="A5" s="216" t="s">
        <v>351</v>
      </c>
      <c r="B5" s="216" t="s">
        <v>45</v>
      </c>
      <c r="C5" s="216" t="s">
        <v>68</v>
      </c>
      <c r="D5" s="216" t="s">
        <v>310</v>
      </c>
      <c r="E5" s="216" t="s">
        <v>816</v>
      </c>
      <c r="F5" s="15">
        <v>46262.376458333332</v>
      </c>
      <c r="G5" s="216" t="s">
        <v>812</v>
      </c>
      <c r="H5">
        <v>1</v>
      </c>
      <c r="I5" s="216" t="s">
        <v>813</v>
      </c>
      <c r="J5" s="15">
        <v>46265.613194444442</v>
      </c>
      <c r="K5" s="15">
        <v>46267.659722222219</v>
      </c>
      <c r="L5" s="15"/>
      <c r="M5">
        <v>1</v>
      </c>
      <c r="N5" s="216"/>
      <c r="O5" t="s">
        <v>201</v>
      </c>
      <c r="P5" t="s">
        <v>513</v>
      </c>
      <c r="Q5" s="216"/>
      <c r="S5" s="216" t="s">
        <v>361</v>
      </c>
      <c r="T5" s="216" t="s">
        <v>374</v>
      </c>
      <c r="U5" s="216" t="s">
        <v>239</v>
      </c>
      <c r="V5" t="s">
        <v>351</v>
      </c>
      <c r="W5" s="216" t="s">
        <v>374</v>
      </c>
      <c r="X5" s="216" t="s">
        <v>239</v>
      </c>
      <c r="AA5" s="216" t="s">
        <v>67</v>
      </c>
      <c r="AB5" s="216" t="s">
        <v>361</v>
      </c>
      <c r="AC5">
        <v>109</v>
      </c>
      <c r="AD5" s="216" t="s">
        <v>217</v>
      </c>
      <c r="AE5">
        <v>1</v>
      </c>
    </row>
    <row r="6" spans="1:32" x14ac:dyDescent="0.3">
      <c r="A6" s="216" t="s">
        <v>351</v>
      </c>
      <c r="B6" s="216" t="s">
        <v>45</v>
      </c>
      <c r="C6" s="216" t="s">
        <v>68</v>
      </c>
      <c r="D6" s="216" t="s">
        <v>310</v>
      </c>
      <c r="E6" s="216" t="s">
        <v>817</v>
      </c>
      <c r="F6" s="15">
        <v>46262.377500000002</v>
      </c>
      <c r="G6" s="216" t="s">
        <v>812</v>
      </c>
      <c r="H6">
        <v>1</v>
      </c>
      <c r="I6" s="216" t="s">
        <v>813</v>
      </c>
      <c r="J6" s="15">
        <v>46265.613194444442</v>
      </c>
      <c r="K6" s="15">
        <v>46267.659722222219</v>
      </c>
      <c r="L6" s="15"/>
      <c r="M6">
        <v>1</v>
      </c>
      <c r="N6" s="216"/>
      <c r="O6" t="s">
        <v>201</v>
      </c>
      <c r="P6" t="s">
        <v>513</v>
      </c>
      <c r="Q6" s="216"/>
      <c r="S6" s="216" t="s">
        <v>361</v>
      </c>
      <c r="T6" s="216" t="s">
        <v>374</v>
      </c>
      <c r="U6" s="216" t="s">
        <v>239</v>
      </c>
      <c r="V6" t="s">
        <v>351</v>
      </c>
      <c r="W6" s="216" t="s">
        <v>374</v>
      </c>
      <c r="X6" s="216" t="s">
        <v>239</v>
      </c>
      <c r="AA6" s="216" t="s">
        <v>67</v>
      </c>
      <c r="AB6" s="216" t="s">
        <v>361</v>
      </c>
      <c r="AC6">
        <v>109</v>
      </c>
      <c r="AD6" s="216" t="s">
        <v>217</v>
      </c>
      <c r="AE6">
        <v>1</v>
      </c>
    </row>
    <row r="7" spans="1:32" x14ac:dyDescent="0.3">
      <c r="A7" s="216" t="s">
        <v>351</v>
      </c>
      <c r="B7" s="216" t="s">
        <v>45</v>
      </c>
      <c r="C7" s="216" t="s">
        <v>68</v>
      </c>
      <c r="D7" s="216" t="s">
        <v>310</v>
      </c>
      <c r="E7" s="216" t="s">
        <v>818</v>
      </c>
      <c r="F7" s="15">
        <v>46262.377812500003</v>
      </c>
      <c r="G7" s="216" t="s">
        <v>812</v>
      </c>
      <c r="H7">
        <v>1</v>
      </c>
      <c r="I7" s="216" t="s">
        <v>813</v>
      </c>
      <c r="J7" s="15">
        <v>46265.613194444442</v>
      </c>
      <c r="K7" s="15">
        <v>46267.659722222219</v>
      </c>
      <c r="L7" s="15"/>
      <c r="M7">
        <v>1</v>
      </c>
      <c r="N7" s="216"/>
      <c r="O7" t="s">
        <v>201</v>
      </c>
      <c r="P7" t="s">
        <v>513</v>
      </c>
      <c r="Q7" s="216"/>
      <c r="S7" s="216" t="s">
        <v>361</v>
      </c>
      <c r="T7" s="216" t="s">
        <v>374</v>
      </c>
      <c r="U7" s="216" t="s">
        <v>239</v>
      </c>
      <c r="V7" t="s">
        <v>351</v>
      </c>
      <c r="W7" s="216" t="s">
        <v>374</v>
      </c>
      <c r="X7" s="216" t="s">
        <v>239</v>
      </c>
      <c r="AA7" s="216" t="s">
        <v>67</v>
      </c>
      <c r="AB7" s="216" t="s">
        <v>361</v>
      </c>
      <c r="AC7">
        <v>109</v>
      </c>
      <c r="AD7" s="216" t="s">
        <v>217</v>
      </c>
      <c r="AE7">
        <v>1</v>
      </c>
    </row>
    <row r="8" spans="1:32" x14ac:dyDescent="0.3">
      <c r="A8" s="216" t="s">
        <v>351</v>
      </c>
      <c r="B8" s="216" t="s">
        <v>45</v>
      </c>
      <c r="C8" s="216" t="s">
        <v>68</v>
      </c>
      <c r="D8" s="216" t="s">
        <v>310</v>
      </c>
      <c r="E8" s="216" t="s">
        <v>819</v>
      </c>
      <c r="F8" s="15">
        <v>46262.377175925925</v>
      </c>
      <c r="G8" s="216" t="s">
        <v>812</v>
      </c>
      <c r="H8">
        <v>1</v>
      </c>
      <c r="I8" s="216" t="s">
        <v>813</v>
      </c>
      <c r="J8" s="15">
        <v>46265.613194444442</v>
      </c>
      <c r="K8" s="15">
        <v>46267.659722222219</v>
      </c>
      <c r="L8" s="15"/>
      <c r="M8">
        <v>1</v>
      </c>
      <c r="N8" s="216"/>
      <c r="O8" t="s">
        <v>201</v>
      </c>
      <c r="P8" t="s">
        <v>513</v>
      </c>
      <c r="Q8" s="216"/>
      <c r="S8" s="216" t="s">
        <v>361</v>
      </c>
      <c r="T8" s="216" t="s">
        <v>374</v>
      </c>
      <c r="U8" s="216" t="s">
        <v>239</v>
      </c>
      <c r="V8" t="s">
        <v>351</v>
      </c>
      <c r="W8" s="216" t="s">
        <v>374</v>
      </c>
      <c r="X8" s="216" t="s">
        <v>239</v>
      </c>
      <c r="AA8" s="216" t="s">
        <v>67</v>
      </c>
      <c r="AB8" s="216" t="s">
        <v>361</v>
      </c>
      <c r="AC8">
        <v>109</v>
      </c>
      <c r="AD8" s="216" t="s">
        <v>217</v>
      </c>
      <c r="AE8">
        <v>1</v>
      </c>
    </row>
    <row r="9" spans="1:32" x14ac:dyDescent="0.3">
      <c r="A9" s="216" t="s">
        <v>351</v>
      </c>
      <c r="B9" s="216" t="s">
        <v>45</v>
      </c>
      <c r="C9" s="216" t="s">
        <v>68</v>
      </c>
      <c r="D9" s="216" t="s">
        <v>310</v>
      </c>
      <c r="E9" s="216" t="s">
        <v>820</v>
      </c>
      <c r="F9" s="15">
        <v>46262.376747685186</v>
      </c>
      <c r="G9" s="216" t="s">
        <v>812</v>
      </c>
      <c r="H9">
        <v>1</v>
      </c>
      <c r="I9" s="216" t="s">
        <v>813</v>
      </c>
      <c r="J9" s="15">
        <v>46265.613194444442</v>
      </c>
      <c r="K9" s="15">
        <v>46267.659722222219</v>
      </c>
      <c r="L9" s="15"/>
      <c r="M9">
        <v>1</v>
      </c>
      <c r="N9" s="216"/>
      <c r="O9" t="s">
        <v>201</v>
      </c>
      <c r="P9" t="s">
        <v>513</v>
      </c>
      <c r="Q9" s="216"/>
      <c r="S9" s="216" t="s">
        <v>361</v>
      </c>
      <c r="T9" s="216" t="s">
        <v>374</v>
      </c>
      <c r="U9" s="216" t="s">
        <v>239</v>
      </c>
      <c r="V9" t="s">
        <v>351</v>
      </c>
      <c r="W9" s="216" t="s">
        <v>374</v>
      </c>
      <c r="X9" s="216" t="s">
        <v>239</v>
      </c>
      <c r="AA9" s="216" t="s">
        <v>67</v>
      </c>
      <c r="AB9" s="216" t="s">
        <v>361</v>
      </c>
      <c r="AC9">
        <v>109</v>
      </c>
      <c r="AD9" s="216" t="s">
        <v>217</v>
      </c>
      <c r="AE9">
        <v>1</v>
      </c>
    </row>
    <row r="10" spans="1:32" x14ac:dyDescent="0.3">
      <c r="A10" s="216" t="s">
        <v>351</v>
      </c>
      <c r="B10" s="216" t="s">
        <v>45</v>
      </c>
      <c r="C10" s="216" t="s">
        <v>68</v>
      </c>
      <c r="D10" s="216" t="s">
        <v>310</v>
      </c>
      <c r="E10" s="216" t="s">
        <v>821</v>
      </c>
      <c r="F10" s="15">
        <v>46262.376180555555</v>
      </c>
      <c r="G10" s="216" t="s">
        <v>812</v>
      </c>
      <c r="H10">
        <v>1</v>
      </c>
      <c r="I10" s="216" t="s">
        <v>813</v>
      </c>
      <c r="J10" s="15">
        <v>46265.613194444442</v>
      </c>
      <c r="K10" s="15">
        <v>46267.659722222219</v>
      </c>
      <c r="L10" s="15"/>
      <c r="M10">
        <v>1</v>
      </c>
      <c r="N10" s="216"/>
      <c r="O10" t="s">
        <v>201</v>
      </c>
      <c r="P10" t="s">
        <v>513</v>
      </c>
      <c r="Q10" s="216"/>
      <c r="S10" s="216" t="s">
        <v>361</v>
      </c>
      <c r="T10" s="216" t="s">
        <v>374</v>
      </c>
      <c r="U10" s="216" t="s">
        <v>239</v>
      </c>
      <c r="V10" t="s">
        <v>351</v>
      </c>
      <c r="W10" s="216" t="s">
        <v>374</v>
      </c>
      <c r="X10" s="216" t="s">
        <v>239</v>
      </c>
      <c r="AA10" s="216" t="s">
        <v>67</v>
      </c>
      <c r="AB10" s="216" t="s">
        <v>361</v>
      </c>
      <c r="AC10">
        <v>109</v>
      </c>
      <c r="AD10" s="216" t="s">
        <v>217</v>
      </c>
      <c r="AE10">
        <v>1</v>
      </c>
    </row>
    <row r="11" spans="1:32" x14ac:dyDescent="0.3">
      <c r="A11" s="216" t="s">
        <v>351</v>
      </c>
      <c r="B11" s="216" t="s">
        <v>45</v>
      </c>
      <c r="C11" s="216" t="s">
        <v>68</v>
      </c>
      <c r="D11" s="216" t="s">
        <v>310</v>
      </c>
      <c r="E11" s="216" t="s">
        <v>822</v>
      </c>
      <c r="F11" s="15">
        <v>46262.375092592592</v>
      </c>
      <c r="G11" s="216" t="s">
        <v>812</v>
      </c>
      <c r="H11">
        <v>1</v>
      </c>
      <c r="I11" s="216" t="s">
        <v>813</v>
      </c>
      <c r="J11" s="15">
        <v>46265.613194444442</v>
      </c>
      <c r="K11" s="15">
        <v>46267.659722222219</v>
      </c>
      <c r="L11" s="15"/>
      <c r="M11">
        <v>1</v>
      </c>
      <c r="N11" s="216"/>
      <c r="O11" t="s">
        <v>201</v>
      </c>
      <c r="P11" t="s">
        <v>513</v>
      </c>
      <c r="Q11" s="216"/>
      <c r="S11" s="216" t="s">
        <v>361</v>
      </c>
      <c r="T11" s="216" t="s">
        <v>374</v>
      </c>
      <c r="U11" s="216" t="s">
        <v>239</v>
      </c>
      <c r="V11" t="s">
        <v>351</v>
      </c>
      <c r="W11" s="216" t="s">
        <v>374</v>
      </c>
      <c r="X11" s="216" t="s">
        <v>239</v>
      </c>
      <c r="AA11" s="216" t="s">
        <v>67</v>
      </c>
      <c r="AB11" s="216" t="s">
        <v>361</v>
      </c>
      <c r="AC11">
        <v>109</v>
      </c>
      <c r="AD11" s="216" t="s">
        <v>217</v>
      </c>
      <c r="AE11">
        <v>1</v>
      </c>
    </row>
    <row r="12" spans="1:32" x14ac:dyDescent="0.3">
      <c r="A12" s="216" t="s">
        <v>351</v>
      </c>
      <c r="B12" s="216" t="s">
        <v>45</v>
      </c>
      <c r="C12" s="216" t="s">
        <v>68</v>
      </c>
      <c r="D12" s="216" t="s">
        <v>310</v>
      </c>
      <c r="E12" s="216" t="s">
        <v>823</v>
      </c>
      <c r="F12" s="15">
        <v>46262.374409722222</v>
      </c>
      <c r="G12" s="216" t="s">
        <v>812</v>
      </c>
      <c r="H12">
        <v>1</v>
      </c>
      <c r="I12" s="216" t="s">
        <v>813</v>
      </c>
      <c r="J12" s="15">
        <v>46265.613194444442</v>
      </c>
      <c r="K12" s="15">
        <v>46267.659722222219</v>
      </c>
      <c r="L12" s="15"/>
      <c r="M12">
        <v>1</v>
      </c>
      <c r="N12" s="216"/>
      <c r="O12" t="s">
        <v>201</v>
      </c>
      <c r="P12" t="s">
        <v>513</v>
      </c>
      <c r="Q12" s="216"/>
      <c r="S12" s="216" t="s">
        <v>361</v>
      </c>
      <c r="T12" s="216" t="s">
        <v>374</v>
      </c>
      <c r="U12" s="216" t="s">
        <v>239</v>
      </c>
      <c r="V12" t="s">
        <v>351</v>
      </c>
      <c r="W12" s="216" t="s">
        <v>374</v>
      </c>
      <c r="X12" s="216" t="s">
        <v>239</v>
      </c>
      <c r="AA12" s="216" t="s">
        <v>67</v>
      </c>
      <c r="AB12" s="216" t="s">
        <v>361</v>
      </c>
      <c r="AC12">
        <v>109</v>
      </c>
      <c r="AD12" s="216" t="s">
        <v>217</v>
      </c>
      <c r="AE12">
        <v>1</v>
      </c>
    </row>
    <row r="13" spans="1:32" x14ac:dyDescent="0.3">
      <c r="A13" s="216" t="s">
        <v>351</v>
      </c>
      <c r="B13" s="216" t="s">
        <v>45</v>
      </c>
      <c r="C13" s="216" t="s">
        <v>68</v>
      </c>
      <c r="D13" s="216" t="s">
        <v>310</v>
      </c>
      <c r="E13" s="216" t="s">
        <v>824</v>
      </c>
      <c r="F13" s="15">
        <v>46262.378576388888</v>
      </c>
      <c r="G13" s="216" t="s">
        <v>812</v>
      </c>
      <c r="H13">
        <v>1</v>
      </c>
      <c r="I13" s="216" t="s">
        <v>813</v>
      </c>
      <c r="J13" s="15">
        <v>46265.613194444442</v>
      </c>
      <c r="K13" s="15">
        <v>46267.659722222219</v>
      </c>
      <c r="L13" s="15"/>
      <c r="M13">
        <v>1</v>
      </c>
      <c r="N13" s="216"/>
      <c r="O13" t="s">
        <v>201</v>
      </c>
      <c r="P13" t="s">
        <v>513</v>
      </c>
      <c r="Q13" s="216"/>
      <c r="S13" s="216" t="s">
        <v>361</v>
      </c>
      <c r="T13" s="216" t="s">
        <v>374</v>
      </c>
      <c r="U13" s="216" t="s">
        <v>239</v>
      </c>
      <c r="V13" t="s">
        <v>351</v>
      </c>
      <c r="W13" s="216" t="s">
        <v>374</v>
      </c>
      <c r="X13" s="216" t="s">
        <v>239</v>
      </c>
      <c r="AA13" s="216" t="s">
        <v>67</v>
      </c>
      <c r="AB13" s="216" t="s">
        <v>361</v>
      </c>
      <c r="AC13">
        <v>109</v>
      </c>
      <c r="AD13" s="216" t="s">
        <v>217</v>
      </c>
      <c r="AE13">
        <v>1</v>
      </c>
    </row>
    <row r="14" spans="1:32" x14ac:dyDescent="0.3">
      <c r="A14" s="216" t="s">
        <v>351</v>
      </c>
      <c r="B14" s="216" t="s">
        <v>48</v>
      </c>
      <c r="C14" s="216" t="s">
        <v>68</v>
      </c>
      <c r="D14" s="216" t="s">
        <v>310</v>
      </c>
      <c r="E14" s="216" t="s">
        <v>825</v>
      </c>
      <c r="F14" s="15">
        <v>46262.452870370369</v>
      </c>
      <c r="G14" s="216" t="s">
        <v>408</v>
      </c>
      <c r="H14">
        <v>36</v>
      </c>
      <c r="I14" s="216" t="s">
        <v>826</v>
      </c>
      <c r="J14" s="15">
        <v>46265.588888888888</v>
      </c>
      <c r="K14" s="15">
        <v>46269.442361111112</v>
      </c>
      <c r="L14" s="15"/>
      <c r="M14">
        <v>36</v>
      </c>
      <c r="N14" s="216"/>
      <c r="O14" t="s">
        <v>201</v>
      </c>
      <c r="P14" t="s">
        <v>513</v>
      </c>
      <c r="Q14" s="216"/>
      <c r="S14" s="216" t="s">
        <v>361</v>
      </c>
      <c r="T14" s="216" t="s">
        <v>374</v>
      </c>
      <c r="U14" s="216" t="s">
        <v>239</v>
      </c>
      <c r="V14" t="s">
        <v>351</v>
      </c>
      <c r="W14" s="216" t="s">
        <v>374</v>
      </c>
      <c r="X14" s="216" t="s">
        <v>239</v>
      </c>
      <c r="AA14" s="216" t="s">
        <v>90</v>
      </c>
      <c r="AB14" s="216" t="s">
        <v>361</v>
      </c>
      <c r="AC14">
        <v>109</v>
      </c>
      <c r="AD14" s="216" t="s">
        <v>217</v>
      </c>
      <c r="AE14">
        <v>3.6</v>
      </c>
      <c r="AF14">
        <v>1</v>
      </c>
    </row>
    <row r="15" spans="1:32" x14ac:dyDescent="0.3">
      <c r="A15" s="216" t="s">
        <v>351</v>
      </c>
      <c r="B15" s="216" t="s">
        <v>45</v>
      </c>
      <c r="C15" s="216" t="s">
        <v>68</v>
      </c>
      <c r="D15" s="216" t="s">
        <v>310</v>
      </c>
      <c r="E15" s="216" t="s">
        <v>827</v>
      </c>
      <c r="F15" s="15">
        <v>46267.685034722221</v>
      </c>
      <c r="G15" s="216" t="s">
        <v>754</v>
      </c>
      <c r="H15">
        <v>17</v>
      </c>
      <c r="I15" s="216" t="s">
        <v>828</v>
      </c>
      <c r="J15" s="15">
        <v>46268.34375</v>
      </c>
      <c r="K15" s="15">
        <v>46269.59652777778</v>
      </c>
      <c r="L15" s="15"/>
      <c r="M15">
        <v>17</v>
      </c>
      <c r="N15" s="216"/>
      <c r="O15" t="s">
        <v>201</v>
      </c>
      <c r="P15" t="s">
        <v>513</v>
      </c>
      <c r="Q15" s="216"/>
      <c r="S15" s="216" t="s">
        <v>361</v>
      </c>
      <c r="T15" s="216" t="s">
        <v>374</v>
      </c>
      <c r="U15" s="216" t="s">
        <v>239</v>
      </c>
      <c r="V15" t="s">
        <v>351</v>
      </c>
      <c r="W15" s="216" t="s">
        <v>374</v>
      </c>
      <c r="X15" s="216" t="s">
        <v>239</v>
      </c>
      <c r="Y15">
        <v>0</v>
      </c>
      <c r="AA15" s="216" t="s">
        <v>67</v>
      </c>
      <c r="AB15" s="216" t="s">
        <v>361</v>
      </c>
      <c r="AC15">
        <v>109</v>
      </c>
      <c r="AD15" s="216" t="s">
        <v>217</v>
      </c>
      <c r="AE15">
        <v>1.7</v>
      </c>
    </row>
    <row r="16" spans="1:32" x14ac:dyDescent="0.3">
      <c r="A16" s="216" t="s">
        <v>351</v>
      </c>
      <c r="B16" s="216" t="s">
        <v>48</v>
      </c>
      <c r="C16" s="216" t="s">
        <v>68</v>
      </c>
      <c r="D16" s="216" t="s">
        <v>310</v>
      </c>
      <c r="E16" s="216" t="s">
        <v>829</v>
      </c>
      <c r="F16" s="15">
        <v>46267.345937500002</v>
      </c>
      <c r="G16" s="216" t="s">
        <v>754</v>
      </c>
      <c r="H16">
        <v>46</v>
      </c>
      <c r="I16" s="216" t="s">
        <v>830</v>
      </c>
      <c r="J16" s="15">
        <v>46267.381249999999</v>
      </c>
      <c r="K16" s="15">
        <v>46269.442361111112</v>
      </c>
      <c r="L16" s="15"/>
      <c r="M16">
        <v>46</v>
      </c>
      <c r="N16" s="216"/>
      <c r="O16" t="s">
        <v>201</v>
      </c>
      <c r="P16" t="s">
        <v>513</v>
      </c>
      <c r="Q16" s="216"/>
      <c r="S16" s="216" t="s">
        <v>361</v>
      </c>
      <c r="T16" s="216" t="s">
        <v>374</v>
      </c>
      <c r="U16" s="216" t="s">
        <v>239</v>
      </c>
      <c r="V16" t="s">
        <v>351</v>
      </c>
      <c r="W16" s="216" t="s">
        <v>374</v>
      </c>
      <c r="X16" s="216" t="s">
        <v>239</v>
      </c>
      <c r="Y16">
        <v>0</v>
      </c>
      <c r="AA16" s="216" t="s">
        <v>90</v>
      </c>
      <c r="AB16" s="216" t="s">
        <v>361</v>
      </c>
      <c r="AC16">
        <v>109</v>
      </c>
      <c r="AD16" s="216" t="s">
        <v>217</v>
      </c>
      <c r="AE16">
        <v>4.5999999999999996</v>
      </c>
    </row>
    <row r="17" spans="1:32" x14ac:dyDescent="0.3">
      <c r="A17" s="216" t="s">
        <v>351</v>
      </c>
      <c r="B17" s="216" t="s">
        <v>45</v>
      </c>
      <c r="C17" s="216" t="s">
        <v>68</v>
      </c>
      <c r="D17" s="216" t="s">
        <v>310</v>
      </c>
      <c r="E17" s="216" t="s">
        <v>831</v>
      </c>
      <c r="F17" s="15">
        <v>46281.411724537036</v>
      </c>
      <c r="G17" s="216" t="s">
        <v>408</v>
      </c>
      <c r="H17">
        <v>18</v>
      </c>
      <c r="I17" s="216" t="s">
        <v>832</v>
      </c>
      <c r="J17" s="15">
        <v>46281.598611111112</v>
      </c>
      <c r="K17" s="15">
        <v>46282.482638888891</v>
      </c>
      <c r="L17" s="15"/>
      <c r="M17">
        <v>18</v>
      </c>
      <c r="N17" s="216"/>
      <c r="O17" t="s">
        <v>201</v>
      </c>
      <c r="P17" t="s">
        <v>514</v>
      </c>
      <c r="Q17" s="216"/>
      <c r="S17" s="216" t="s">
        <v>361</v>
      </c>
      <c r="T17" s="216" t="s">
        <v>374</v>
      </c>
      <c r="U17" s="216" t="s">
        <v>239</v>
      </c>
      <c r="V17" t="s">
        <v>351</v>
      </c>
      <c r="W17" s="216" t="s">
        <v>374</v>
      </c>
      <c r="X17" s="216" t="s">
        <v>239</v>
      </c>
      <c r="Y17">
        <v>0</v>
      </c>
      <c r="AA17" s="216" t="s">
        <v>67</v>
      </c>
      <c r="AB17" s="216" t="s">
        <v>361</v>
      </c>
      <c r="AC17">
        <v>109</v>
      </c>
      <c r="AD17" s="216" t="s">
        <v>217</v>
      </c>
      <c r="AE17">
        <v>1.8</v>
      </c>
      <c r="AF17">
        <v>1</v>
      </c>
    </row>
    <row r="18" spans="1:32" x14ac:dyDescent="0.3">
      <c r="A18" s="216" t="s">
        <v>351</v>
      </c>
      <c r="B18" s="216" t="s">
        <v>45</v>
      </c>
      <c r="C18" s="216" t="s">
        <v>68</v>
      </c>
      <c r="D18" s="216" t="s">
        <v>310</v>
      </c>
      <c r="E18" s="216" t="s">
        <v>833</v>
      </c>
      <c r="F18" s="15">
        <v>46281.402002314811</v>
      </c>
      <c r="G18" s="216" t="s">
        <v>408</v>
      </c>
      <c r="H18">
        <v>18</v>
      </c>
      <c r="I18" s="216" t="s">
        <v>834</v>
      </c>
      <c r="J18" s="15">
        <v>46281.595138888886</v>
      </c>
      <c r="K18" s="15">
        <v>46282.482638888891</v>
      </c>
      <c r="L18" s="15"/>
      <c r="M18">
        <v>18</v>
      </c>
      <c r="N18" s="216"/>
      <c r="O18" t="s">
        <v>201</v>
      </c>
      <c r="P18" t="s">
        <v>514</v>
      </c>
      <c r="Q18" s="216"/>
      <c r="S18" s="216" t="s">
        <v>361</v>
      </c>
      <c r="T18" s="216" t="s">
        <v>374</v>
      </c>
      <c r="U18" s="216" t="s">
        <v>239</v>
      </c>
      <c r="V18" t="s">
        <v>351</v>
      </c>
      <c r="W18" s="216" t="s">
        <v>374</v>
      </c>
      <c r="X18" s="216" t="s">
        <v>239</v>
      </c>
      <c r="AA18" s="216" t="s">
        <v>67</v>
      </c>
      <c r="AB18" s="216" t="s">
        <v>361</v>
      </c>
      <c r="AC18">
        <v>109</v>
      </c>
      <c r="AD18" s="216" t="s">
        <v>217</v>
      </c>
      <c r="AE18">
        <v>1.8</v>
      </c>
    </row>
    <row r="19" spans="1:32" x14ac:dyDescent="0.3">
      <c r="A19" s="216" t="s">
        <v>351</v>
      </c>
      <c r="B19" s="216" t="s">
        <v>45</v>
      </c>
      <c r="C19" s="216" t="s">
        <v>68</v>
      </c>
      <c r="D19" s="216" t="s">
        <v>310</v>
      </c>
      <c r="E19" s="216" t="s">
        <v>835</v>
      </c>
      <c r="F19" s="15">
        <v>46255.515949074077</v>
      </c>
      <c r="G19" s="216" t="s">
        <v>754</v>
      </c>
      <c r="H19">
        <v>18</v>
      </c>
      <c r="I19" s="216" t="s">
        <v>836</v>
      </c>
      <c r="J19" s="15">
        <v>46255.62222222222</v>
      </c>
      <c r="K19" s="15">
        <v>46258.696527777778</v>
      </c>
      <c r="L19" s="15"/>
      <c r="M19">
        <v>18</v>
      </c>
      <c r="N19" s="216"/>
      <c r="O19" t="s">
        <v>201</v>
      </c>
      <c r="P19" t="s">
        <v>513</v>
      </c>
      <c r="Q19" s="216"/>
      <c r="S19" s="216" t="s">
        <v>361</v>
      </c>
      <c r="T19" s="216" t="s">
        <v>374</v>
      </c>
      <c r="U19" s="216" t="s">
        <v>239</v>
      </c>
      <c r="V19" t="s">
        <v>351</v>
      </c>
      <c r="W19" s="216" t="s">
        <v>374</v>
      </c>
      <c r="X19" s="216" t="s">
        <v>239</v>
      </c>
      <c r="Y19">
        <v>0</v>
      </c>
      <c r="AA19" s="216" t="s">
        <v>67</v>
      </c>
      <c r="AB19" s="216" t="s">
        <v>361</v>
      </c>
      <c r="AC19">
        <v>109</v>
      </c>
      <c r="AD19" s="216" t="s">
        <v>217</v>
      </c>
      <c r="AE19">
        <v>1.8</v>
      </c>
      <c r="AF19">
        <v>1</v>
      </c>
    </row>
    <row r="20" spans="1:32" x14ac:dyDescent="0.3">
      <c r="A20" s="216" t="s">
        <v>351</v>
      </c>
      <c r="B20" s="216" t="s">
        <v>45</v>
      </c>
      <c r="C20" s="216" t="s">
        <v>68</v>
      </c>
      <c r="D20" s="216" t="s">
        <v>310</v>
      </c>
      <c r="E20" s="216" t="s">
        <v>837</v>
      </c>
      <c r="F20" s="15">
        <v>46255.513298611113</v>
      </c>
      <c r="G20" s="216" t="s">
        <v>754</v>
      </c>
      <c r="H20">
        <v>12</v>
      </c>
      <c r="I20" s="216" t="s">
        <v>836</v>
      </c>
      <c r="J20" s="15">
        <v>46255.62222222222</v>
      </c>
      <c r="K20" s="15">
        <v>46258.696527777778</v>
      </c>
      <c r="L20" s="15"/>
      <c r="M20">
        <v>12</v>
      </c>
      <c r="N20" s="216"/>
      <c r="O20" t="s">
        <v>201</v>
      </c>
      <c r="P20" t="s">
        <v>513</v>
      </c>
      <c r="Q20" s="216"/>
      <c r="S20" s="216" t="s">
        <v>361</v>
      </c>
      <c r="T20" s="216" t="s">
        <v>374</v>
      </c>
      <c r="U20" s="216" t="s">
        <v>239</v>
      </c>
      <c r="V20" t="s">
        <v>351</v>
      </c>
      <c r="W20" s="216" t="s">
        <v>374</v>
      </c>
      <c r="X20" s="216" t="s">
        <v>239</v>
      </c>
      <c r="AA20" s="216" t="s">
        <v>67</v>
      </c>
      <c r="AB20" s="216" t="s">
        <v>361</v>
      </c>
      <c r="AC20">
        <v>109</v>
      </c>
      <c r="AD20" s="216" t="s">
        <v>217</v>
      </c>
      <c r="AE20">
        <v>1.2</v>
      </c>
    </row>
    <row r="21" spans="1:32" x14ac:dyDescent="0.3">
      <c r="A21" s="216" t="s">
        <v>351</v>
      </c>
      <c r="B21" s="216" t="s">
        <v>45</v>
      </c>
      <c r="C21" s="216" t="s">
        <v>68</v>
      </c>
      <c r="D21" s="216" t="s">
        <v>310</v>
      </c>
      <c r="E21" s="216" t="s">
        <v>838</v>
      </c>
      <c r="F21" s="15">
        <v>46273.876631944448</v>
      </c>
      <c r="G21" s="216" t="s">
        <v>754</v>
      </c>
      <c r="H21">
        <v>20</v>
      </c>
      <c r="I21" s="216" t="s">
        <v>839</v>
      </c>
      <c r="J21" s="15">
        <v>46280.615972222222</v>
      </c>
      <c r="K21" s="15">
        <v>46283.534722222219</v>
      </c>
      <c r="L21" s="15"/>
      <c r="M21">
        <v>20</v>
      </c>
      <c r="N21" s="216"/>
      <c r="O21" t="s">
        <v>201</v>
      </c>
      <c r="P21" t="s">
        <v>513</v>
      </c>
      <c r="Q21" s="216"/>
      <c r="S21" s="216" t="s">
        <v>361</v>
      </c>
      <c r="T21" s="216" t="s">
        <v>374</v>
      </c>
      <c r="U21" s="216" t="s">
        <v>239</v>
      </c>
      <c r="V21" t="s">
        <v>351</v>
      </c>
      <c r="W21" s="216" t="s">
        <v>374</v>
      </c>
      <c r="X21" s="216" t="s">
        <v>239</v>
      </c>
      <c r="Y21">
        <v>0</v>
      </c>
      <c r="AA21" s="216" t="s">
        <v>67</v>
      </c>
      <c r="AB21" s="216" t="s">
        <v>361</v>
      </c>
      <c r="AC21">
        <v>109</v>
      </c>
      <c r="AD21" s="216" t="s">
        <v>217</v>
      </c>
      <c r="AE21">
        <v>2</v>
      </c>
      <c r="AF21">
        <v>1</v>
      </c>
    </row>
    <row r="22" spans="1:32" x14ac:dyDescent="0.3">
      <c r="A22" s="216" t="s">
        <v>351</v>
      </c>
      <c r="B22" s="216" t="s">
        <v>48</v>
      </c>
      <c r="C22" s="216" t="s">
        <v>68</v>
      </c>
      <c r="D22" s="216" t="s">
        <v>310</v>
      </c>
      <c r="E22" s="216" t="s">
        <v>840</v>
      </c>
      <c r="F22" s="15">
        <v>46281.450682870367</v>
      </c>
      <c r="G22" s="216" t="s">
        <v>408</v>
      </c>
      <c r="H22">
        <v>8</v>
      </c>
      <c r="I22" s="216" t="s">
        <v>841</v>
      </c>
      <c r="J22" s="15">
        <v>46282.620833333334</v>
      </c>
      <c r="K22" s="15">
        <v>46283.424305555556</v>
      </c>
      <c r="L22" s="15"/>
      <c r="M22">
        <v>8</v>
      </c>
      <c r="N22" s="216"/>
      <c r="O22" t="s">
        <v>201</v>
      </c>
      <c r="P22" t="s">
        <v>514</v>
      </c>
      <c r="Q22" s="216"/>
      <c r="S22" s="216" t="s">
        <v>361</v>
      </c>
      <c r="T22" s="216" t="s">
        <v>374</v>
      </c>
      <c r="U22" s="216" t="s">
        <v>239</v>
      </c>
      <c r="V22" t="s">
        <v>351</v>
      </c>
      <c r="W22" s="216" t="s">
        <v>374</v>
      </c>
      <c r="X22" s="216" t="s">
        <v>239</v>
      </c>
      <c r="Y22">
        <v>0</v>
      </c>
      <c r="AA22" s="216" t="s">
        <v>90</v>
      </c>
      <c r="AB22" s="216" t="s">
        <v>361</v>
      </c>
      <c r="AC22">
        <v>109</v>
      </c>
      <c r="AD22" s="216" t="s">
        <v>217</v>
      </c>
      <c r="AE22">
        <v>1</v>
      </c>
    </row>
    <row r="23" spans="1:32" x14ac:dyDescent="0.3">
      <c r="A23" s="216" t="s">
        <v>351</v>
      </c>
      <c r="B23" s="216" t="s">
        <v>45</v>
      </c>
      <c r="C23" s="216" t="s">
        <v>68</v>
      </c>
      <c r="D23" s="216" t="s">
        <v>310</v>
      </c>
      <c r="E23" s="216" t="s">
        <v>842</v>
      </c>
      <c r="F23" s="15">
        <v>46266.505057870374</v>
      </c>
      <c r="G23" s="216" t="s">
        <v>843</v>
      </c>
      <c r="H23">
        <v>4</v>
      </c>
      <c r="I23" s="216" t="s">
        <v>844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6"/>
      <c r="O23" t="s">
        <v>201</v>
      </c>
      <c r="P23" t="s">
        <v>513</v>
      </c>
      <c r="Q23" s="216"/>
      <c r="S23" s="216" t="s">
        <v>361</v>
      </c>
      <c r="T23" s="216" t="s">
        <v>374</v>
      </c>
      <c r="U23" s="216" t="s">
        <v>239</v>
      </c>
      <c r="V23" t="s">
        <v>351</v>
      </c>
      <c r="W23" s="216" t="s">
        <v>374</v>
      </c>
      <c r="X23" s="216" t="s">
        <v>239</v>
      </c>
      <c r="Y23">
        <v>0</v>
      </c>
      <c r="AA23" s="216" t="s">
        <v>67</v>
      </c>
      <c r="AB23" s="216" t="s">
        <v>361</v>
      </c>
      <c r="AC23">
        <v>109</v>
      </c>
      <c r="AD23" s="216" t="s">
        <v>217</v>
      </c>
      <c r="AE23">
        <v>1</v>
      </c>
      <c r="AF23">
        <v>1</v>
      </c>
    </row>
    <row r="24" spans="1:32" x14ac:dyDescent="0.3">
      <c r="A24" s="216" t="s">
        <v>351</v>
      </c>
      <c r="B24" s="216" t="s">
        <v>45</v>
      </c>
      <c r="C24" s="216" t="s">
        <v>68</v>
      </c>
      <c r="D24" s="216" t="s">
        <v>310</v>
      </c>
      <c r="E24" s="216" t="s">
        <v>845</v>
      </c>
      <c r="F24" s="15">
        <v>46266.501099537039</v>
      </c>
      <c r="G24" s="216" t="s">
        <v>843</v>
      </c>
      <c r="H24">
        <v>7</v>
      </c>
      <c r="I24" s="216" t="s">
        <v>844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6"/>
      <c r="O24" t="s">
        <v>201</v>
      </c>
      <c r="P24" t="s">
        <v>513</v>
      </c>
      <c r="Q24" s="216"/>
      <c r="S24" s="216" t="s">
        <v>361</v>
      </c>
      <c r="T24" s="216" t="s">
        <v>374</v>
      </c>
      <c r="U24" s="216" t="s">
        <v>239</v>
      </c>
      <c r="V24" t="s">
        <v>351</v>
      </c>
      <c r="W24" s="216" t="s">
        <v>374</v>
      </c>
      <c r="X24" s="216" t="s">
        <v>239</v>
      </c>
      <c r="AA24" s="216" t="s">
        <v>67</v>
      </c>
      <c r="AB24" s="216" t="s">
        <v>361</v>
      </c>
      <c r="AC24">
        <v>109</v>
      </c>
      <c r="AD24" s="216" t="s">
        <v>217</v>
      </c>
      <c r="AE24">
        <v>1</v>
      </c>
    </row>
    <row r="25" spans="1:32" x14ac:dyDescent="0.3">
      <c r="A25" s="216" t="s">
        <v>351</v>
      </c>
      <c r="B25" s="216" t="s">
        <v>48</v>
      </c>
      <c r="C25" s="216" t="s">
        <v>68</v>
      </c>
      <c r="D25" s="216" t="s">
        <v>310</v>
      </c>
      <c r="E25" s="216" t="s">
        <v>846</v>
      </c>
      <c r="F25" s="15">
        <v>46275.489664351851</v>
      </c>
      <c r="G25" s="216" t="s">
        <v>754</v>
      </c>
      <c r="H25">
        <v>25</v>
      </c>
      <c r="I25" s="216" t="s">
        <v>847</v>
      </c>
      <c r="J25" s="15">
        <v>46275.620138888888</v>
      </c>
      <c r="K25" s="15">
        <v>46279.60833333333</v>
      </c>
      <c r="L25" s="15"/>
      <c r="M25">
        <v>25</v>
      </c>
      <c r="N25" s="216"/>
      <c r="O25" t="s">
        <v>201</v>
      </c>
      <c r="P25" t="s">
        <v>513</v>
      </c>
      <c r="Q25" s="216"/>
      <c r="S25" s="216" t="s">
        <v>361</v>
      </c>
      <c r="T25" s="216" t="s">
        <v>374</v>
      </c>
      <c r="U25" s="216" t="s">
        <v>239</v>
      </c>
      <c r="V25" t="s">
        <v>351</v>
      </c>
      <c r="W25" s="216" t="s">
        <v>374</v>
      </c>
      <c r="X25" s="216" t="s">
        <v>239</v>
      </c>
      <c r="Y25">
        <v>0</v>
      </c>
      <c r="AA25" s="216" t="s">
        <v>90</v>
      </c>
      <c r="AB25" s="216" t="s">
        <v>361</v>
      </c>
      <c r="AC25">
        <v>109</v>
      </c>
      <c r="AD25" s="216" t="s">
        <v>217</v>
      </c>
      <c r="AE25">
        <v>2.5</v>
      </c>
    </row>
    <row r="26" spans="1:32" x14ac:dyDescent="0.3">
      <c r="A26" s="216" t="s">
        <v>351</v>
      </c>
      <c r="B26" s="216" t="s">
        <v>43</v>
      </c>
      <c r="C26" s="216" t="s">
        <v>105</v>
      </c>
      <c r="D26" s="216" t="s">
        <v>310</v>
      </c>
      <c r="E26" s="216" t="s">
        <v>848</v>
      </c>
      <c r="F26" s="15">
        <v>46266.510185185187</v>
      </c>
      <c r="G26" s="216" t="s">
        <v>843</v>
      </c>
      <c r="H26">
        <v>7</v>
      </c>
      <c r="I26" s="216" t="s">
        <v>849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6"/>
      <c r="O26" t="s">
        <v>201</v>
      </c>
      <c r="P26" t="s">
        <v>514</v>
      </c>
      <c r="Q26" s="216"/>
      <c r="S26" s="216" t="s">
        <v>361</v>
      </c>
      <c r="T26" s="216" t="s">
        <v>374</v>
      </c>
      <c r="U26" s="216" t="s">
        <v>239</v>
      </c>
      <c r="V26" t="s">
        <v>351</v>
      </c>
      <c r="W26" s="216" t="s">
        <v>374</v>
      </c>
      <c r="X26" s="216" t="s">
        <v>239</v>
      </c>
      <c r="AA26" s="216" t="s">
        <v>67</v>
      </c>
      <c r="AB26" s="216" t="s">
        <v>361</v>
      </c>
      <c r="AC26">
        <v>109</v>
      </c>
      <c r="AD26" s="216" t="s">
        <v>217</v>
      </c>
      <c r="AE26">
        <v>1</v>
      </c>
    </row>
    <row r="27" spans="1:32" x14ac:dyDescent="0.3">
      <c r="A27" s="216" t="s">
        <v>351</v>
      </c>
      <c r="B27" s="216" t="s">
        <v>48</v>
      </c>
      <c r="C27" s="216" t="s">
        <v>68</v>
      </c>
      <c r="D27" s="216" t="s">
        <v>310</v>
      </c>
      <c r="E27" s="216" t="s">
        <v>760</v>
      </c>
      <c r="F27" s="15">
        <v>46252.581203703703</v>
      </c>
      <c r="G27" s="216" t="s">
        <v>754</v>
      </c>
      <c r="H27">
        <v>1</v>
      </c>
      <c r="I27" s="216" t="s">
        <v>850</v>
      </c>
      <c r="J27" s="15">
        <v>46259.660416666666</v>
      </c>
      <c r="K27" s="15">
        <v>46261.472222222219</v>
      </c>
      <c r="L27" s="15"/>
      <c r="M27">
        <v>1</v>
      </c>
      <c r="N27" s="216"/>
      <c r="O27" t="s">
        <v>201</v>
      </c>
      <c r="P27" t="s">
        <v>513</v>
      </c>
      <c r="Q27" s="216"/>
      <c r="S27" s="216" t="s">
        <v>361</v>
      </c>
      <c r="T27" s="216" t="s">
        <v>374</v>
      </c>
      <c r="U27" s="216" t="s">
        <v>239</v>
      </c>
      <c r="V27" t="s">
        <v>351</v>
      </c>
      <c r="W27" s="216" t="s">
        <v>374</v>
      </c>
      <c r="X27" s="216" t="s">
        <v>239</v>
      </c>
      <c r="Y27">
        <v>0</v>
      </c>
      <c r="AA27" s="216" t="s">
        <v>90</v>
      </c>
      <c r="AB27" s="216" t="s">
        <v>361</v>
      </c>
      <c r="AC27">
        <v>109</v>
      </c>
      <c r="AD27" s="216" t="s">
        <v>217</v>
      </c>
      <c r="AE27">
        <v>1</v>
      </c>
      <c r="AF27">
        <v>1</v>
      </c>
    </row>
    <row r="28" spans="1:32" x14ac:dyDescent="0.3">
      <c r="A28" s="216" t="s">
        <v>351</v>
      </c>
      <c r="B28" s="216" t="s">
        <v>48</v>
      </c>
      <c r="C28" s="216" t="s">
        <v>68</v>
      </c>
      <c r="D28" s="216" t="s">
        <v>310</v>
      </c>
      <c r="E28" s="216" t="s">
        <v>829</v>
      </c>
      <c r="F28" s="15">
        <v>46267.345937500002</v>
      </c>
      <c r="G28" s="216" t="s">
        <v>754</v>
      </c>
      <c r="H28">
        <v>1</v>
      </c>
      <c r="I28" s="216" t="s">
        <v>851</v>
      </c>
      <c r="J28" s="15">
        <v>46279.561111111114</v>
      </c>
      <c r="K28" s="15">
        <v>46280.623611111114</v>
      </c>
      <c r="L28" s="15"/>
      <c r="M28">
        <v>1</v>
      </c>
      <c r="N28" s="216"/>
      <c r="O28" t="s">
        <v>201</v>
      </c>
      <c r="P28" t="s">
        <v>513</v>
      </c>
      <c r="Q28" s="216"/>
      <c r="S28" s="216" t="s">
        <v>361</v>
      </c>
      <c r="T28" s="216" t="s">
        <v>374</v>
      </c>
      <c r="U28" s="216" t="s">
        <v>239</v>
      </c>
      <c r="V28" t="s">
        <v>351</v>
      </c>
      <c r="W28" s="216" t="s">
        <v>374</v>
      </c>
      <c r="X28" s="216" t="s">
        <v>239</v>
      </c>
      <c r="Y28">
        <v>0</v>
      </c>
      <c r="AA28" s="216" t="s">
        <v>90</v>
      </c>
      <c r="AB28" s="216" t="s">
        <v>361</v>
      </c>
      <c r="AC28">
        <v>109</v>
      </c>
      <c r="AD28" s="216" t="s">
        <v>217</v>
      </c>
      <c r="AE28">
        <v>1</v>
      </c>
      <c r="AF28">
        <v>1</v>
      </c>
    </row>
    <row r="29" spans="1:32" x14ac:dyDescent="0.3">
      <c r="A29" s="216" t="s">
        <v>351</v>
      </c>
      <c r="B29" s="216" t="s">
        <v>48</v>
      </c>
      <c r="C29" s="216" t="s">
        <v>68</v>
      </c>
      <c r="D29" s="216" t="s">
        <v>310</v>
      </c>
      <c r="E29" s="216" t="s">
        <v>825</v>
      </c>
      <c r="F29" s="15">
        <v>46262.452870370369</v>
      </c>
      <c r="G29" s="216" t="s">
        <v>408</v>
      </c>
      <c r="H29">
        <v>14</v>
      </c>
      <c r="I29" s="216" t="s">
        <v>852</v>
      </c>
      <c r="J29" s="15">
        <v>46269.426388888889</v>
      </c>
      <c r="K29" s="15">
        <v>46280.613194444442</v>
      </c>
      <c r="L29" s="15"/>
      <c r="M29">
        <v>14</v>
      </c>
      <c r="N29" s="216"/>
      <c r="Q29" s="216"/>
      <c r="S29" s="216" t="s">
        <v>361</v>
      </c>
      <c r="T29" s="216" t="s">
        <v>374</v>
      </c>
      <c r="U29" s="216" t="s">
        <v>239</v>
      </c>
      <c r="V29" t="s">
        <v>351</v>
      </c>
      <c r="W29" s="216" t="s">
        <v>374</v>
      </c>
      <c r="X29" s="216" t="s">
        <v>239</v>
      </c>
      <c r="Y29">
        <v>0</v>
      </c>
      <c r="AA29" s="216" t="s">
        <v>90</v>
      </c>
      <c r="AB29" s="216" t="s">
        <v>361</v>
      </c>
      <c r="AC29">
        <v>109</v>
      </c>
      <c r="AD29" s="216" t="s">
        <v>217</v>
      </c>
      <c r="AE29">
        <v>1.4</v>
      </c>
    </row>
    <row r="30" spans="1:32" x14ac:dyDescent="0.3">
      <c r="A30" s="216" t="s">
        <v>351</v>
      </c>
      <c r="B30" s="216" t="s">
        <v>48</v>
      </c>
      <c r="C30" s="216" t="s">
        <v>68</v>
      </c>
      <c r="D30" s="216" t="s">
        <v>310</v>
      </c>
      <c r="E30" s="216" t="s">
        <v>829</v>
      </c>
      <c r="F30" s="15">
        <v>46267.345937500002</v>
      </c>
      <c r="G30" s="216" t="s">
        <v>754</v>
      </c>
      <c r="H30">
        <v>3</v>
      </c>
      <c r="I30" s="216" t="s">
        <v>853</v>
      </c>
      <c r="J30" s="15">
        <v>46275.379861111112</v>
      </c>
      <c r="K30" s="15">
        <v>46276.498611111114</v>
      </c>
      <c r="L30" s="15"/>
      <c r="M30">
        <v>3</v>
      </c>
      <c r="N30" s="216"/>
      <c r="O30" t="s">
        <v>201</v>
      </c>
      <c r="P30" t="s">
        <v>513</v>
      </c>
      <c r="Q30" s="216"/>
      <c r="S30" s="216" t="s">
        <v>361</v>
      </c>
      <c r="T30" s="216" t="s">
        <v>374</v>
      </c>
      <c r="U30" s="216" t="s">
        <v>239</v>
      </c>
      <c r="V30" t="s">
        <v>351</v>
      </c>
      <c r="W30" s="216" t="s">
        <v>374</v>
      </c>
      <c r="X30" s="216" t="s">
        <v>239</v>
      </c>
      <c r="AA30" s="216" t="s">
        <v>90</v>
      </c>
      <c r="AB30" s="216" t="s">
        <v>361</v>
      </c>
      <c r="AC30">
        <v>109</v>
      </c>
      <c r="AD30" s="216" t="s">
        <v>217</v>
      </c>
      <c r="AE30">
        <v>1</v>
      </c>
      <c r="AF30">
        <v>1</v>
      </c>
    </row>
    <row r="31" spans="1:32" x14ac:dyDescent="0.3">
      <c r="A31" s="216" t="s">
        <v>351</v>
      </c>
      <c r="B31" s="216" t="s">
        <v>43</v>
      </c>
      <c r="C31" s="216" t="s">
        <v>105</v>
      </c>
      <c r="D31" s="216" t="s">
        <v>310</v>
      </c>
      <c r="E31" s="216" t="s">
        <v>854</v>
      </c>
      <c r="F31" s="15">
        <v>46267.54859953704</v>
      </c>
      <c r="G31" s="216" t="s">
        <v>408</v>
      </c>
      <c r="H31">
        <v>16</v>
      </c>
      <c r="I31" s="216" t="s">
        <v>855</v>
      </c>
      <c r="J31" s="15">
        <v>46275.699305555558</v>
      </c>
      <c r="K31" s="15">
        <v>46276.684027777781</v>
      </c>
      <c r="L31" s="15"/>
      <c r="M31">
        <v>16</v>
      </c>
      <c r="N31" s="216"/>
      <c r="O31" t="s">
        <v>201</v>
      </c>
      <c r="P31" t="s">
        <v>514</v>
      </c>
      <c r="Q31" s="216"/>
      <c r="S31" s="216" t="s">
        <v>361</v>
      </c>
      <c r="T31" s="216" t="s">
        <v>374</v>
      </c>
      <c r="U31" s="216" t="s">
        <v>239</v>
      </c>
      <c r="V31" t="s">
        <v>351</v>
      </c>
      <c r="W31" s="216" t="s">
        <v>374</v>
      </c>
      <c r="X31" s="216" t="s">
        <v>239</v>
      </c>
      <c r="AA31" s="216" t="s">
        <v>67</v>
      </c>
      <c r="AB31" s="216" t="s">
        <v>361</v>
      </c>
      <c r="AC31">
        <v>109</v>
      </c>
      <c r="AD31" s="216" t="s">
        <v>217</v>
      </c>
      <c r="AE31">
        <v>1.6</v>
      </c>
    </row>
    <row r="32" spans="1:32" x14ac:dyDescent="0.3">
      <c r="A32" s="216" t="s">
        <v>351</v>
      </c>
      <c r="B32" s="216" t="s">
        <v>48</v>
      </c>
      <c r="C32" s="216" t="s">
        <v>68</v>
      </c>
      <c r="D32" s="216" t="s">
        <v>310</v>
      </c>
      <c r="E32" s="216" t="s">
        <v>840</v>
      </c>
      <c r="F32" s="15">
        <v>46281.450682870367</v>
      </c>
      <c r="G32" s="216" t="s">
        <v>408</v>
      </c>
      <c r="H32">
        <v>2</v>
      </c>
      <c r="I32" s="216" t="s">
        <v>856</v>
      </c>
      <c r="J32" s="15">
        <v>46286.667916666665</v>
      </c>
      <c r="K32" s="15">
        <v>46288.619444444441</v>
      </c>
      <c r="L32" s="15"/>
      <c r="M32">
        <v>2</v>
      </c>
      <c r="N32" s="216"/>
      <c r="O32" t="s">
        <v>201</v>
      </c>
      <c r="P32" t="s">
        <v>513</v>
      </c>
      <c r="Q32" s="216"/>
      <c r="S32" s="216" t="s">
        <v>361</v>
      </c>
      <c r="T32" s="216" t="s">
        <v>374</v>
      </c>
      <c r="U32" s="216" t="s">
        <v>239</v>
      </c>
      <c r="V32" t="s">
        <v>351</v>
      </c>
      <c r="W32" s="216" t="s">
        <v>374</v>
      </c>
      <c r="X32" s="216" t="s">
        <v>239</v>
      </c>
      <c r="Y32">
        <v>0</v>
      </c>
      <c r="AA32" s="216" t="s">
        <v>90</v>
      </c>
      <c r="AB32" s="216" t="s">
        <v>361</v>
      </c>
      <c r="AC32">
        <v>109</v>
      </c>
      <c r="AD32" s="216" t="s">
        <v>217</v>
      </c>
      <c r="AE32">
        <v>1</v>
      </c>
      <c r="AF32">
        <v>1</v>
      </c>
    </row>
    <row r="33" spans="1:32" x14ac:dyDescent="0.3">
      <c r="A33" s="216" t="s">
        <v>351</v>
      </c>
      <c r="B33" s="216" t="s">
        <v>45</v>
      </c>
      <c r="C33" s="216" t="s">
        <v>68</v>
      </c>
      <c r="D33" s="216" t="s">
        <v>310</v>
      </c>
      <c r="E33" s="216" t="s">
        <v>857</v>
      </c>
      <c r="F33" s="15">
        <v>46288.312847222223</v>
      </c>
      <c r="G33" s="216" t="s">
        <v>404</v>
      </c>
      <c r="H33">
        <v>3</v>
      </c>
      <c r="I33" s="216" t="s">
        <v>858</v>
      </c>
      <c r="J33" s="15">
        <v>46288.406944444447</v>
      </c>
      <c r="K33" s="15">
        <v>46289.408333333333</v>
      </c>
      <c r="L33" s="15"/>
      <c r="M33">
        <v>3</v>
      </c>
      <c r="N33" s="216"/>
      <c r="O33" t="s">
        <v>201</v>
      </c>
      <c r="P33" t="s">
        <v>513</v>
      </c>
      <c r="Q33" s="216"/>
      <c r="S33" s="216" t="s">
        <v>359</v>
      </c>
      <c r="T33" s="216" t="s">
        <v>374</v>
      </c>
      <c r="U33" s="216" t="s">
        <v>239</v>
      </c>
      <c r="V33" t="s">
        <v>351</v>
      </c>
      <c r="W33" s="216" t="s">
        <v>374</v>
      </c>
      <c r="X33" s="216" t="s">
        <v>239</v>
      </c>
      <c r="Y33">
        <v>0</v>
      </c>
      <c r="AA33" s="216" t="s">
        <v>67</v>
      </c>
      <c r="AB33" s="216" t="s">
        <v>359</v>
      </c>
      <c r="AC33">
        <v>50</v>
      </c>
      <c r="AD33" s="216" t="s">
        <v>217</v>
      </c>
      <c r="AE33">
        <v>1</v>
      </c>
      <c r="AF33">
        <v>1</v>
      </c>
    </row>
    <row r="34" spans="1:32" x14ac:dyDescent="0.3">
      <c r="A34" s="216" t="s">
        <v>351</v>
      </c>
      <c r="B34" s="216" t="s">
        <v>45</v>
      </c>
      <c r="C34" s="216" t="s">
        <v>68</v>
      </c>
      <c r="D34" s="216" t="s">
        <v>310</v>
      </c>
      <c r="E34" s="216" t="s">
        <v>859</v>
      </c>
      <c r="F34" s="15">
        <v>46288.312060185184</v>
      </c>
      <c r="G34" s="216" t="s">
        <v>404</v>
      </c>
      <c r="H34">
        <v>5</v>
      </c>
      <c r="I34" s="216" t="s">
        <v>858</v>
      </c>
      <c r="J34" s="15">
        <v>46288.406944444447</v>
      </c>
      <c r="K34" s="15">
        <v>46289.408333333333</v>
      </c>
      <c r="L34" s="15"/>
      <c r="M34">
        <v>5</v>
      </c>
      <c r="N34" s="216"/>
      <c r="O34" t="s">
        <v>201</v>
      </c>
      <c r="P34" t="s">
        <v>513</v>
      </c>
      <c r="Q34" s="216"/>
      <c r="S34" s="216" t="s">
        <v>359</v>
      </c>
      <c r="T34" s="216" t="s">
        <v>374</v>
      </c>
      <c r="U34" s="216" t="s">
        <v>239</v>
      </c>
      <c r="V34" t="s">
        <v>351</v>
      </c>
      <c r="W34" s="216" t="s">
        <v>374</v>
      </c>
      <c r="X34" s="216" t="s">
        <v>239</v>
      </c>
      <c r="AA34" s="216" t="s">
        <v>67</v>
      </c>
      <c r="AB34" s="216" t="s">
        <v>359</v>
      </c>
      <c r="AC34">
        <v>50</v>
      </c>
      <c r="AD34" s="216" t="s">
        <v>217</v>
      </c>
      <c r="AE34">
        <v>1</v>
      </c>
    </row>
    <row r="35" spans="1:32" x14ac:dyDescent="0.3">
      <c r="A35" s="216" t="s">
        <v>351</v>
      </c>
      <c r="B35" s="216" t="s">
        <v>48</v>
      </c>
      <c r="C35" s="216" t="s">
        <v>68</v>
      </c>
      <c r="D35" s="216" t="s">
        <v>310</v>
      </c>
      <c r="E35" s="216" t="s">
        <v>860</v>
      </c>
      <c r="F35" s="15">
        <v>46287.523993055554</v>
      </c>
      <c r="G35" s="216" t="s">
        <v>407</v>
      </c>
      <c r="H35">
        <v>1</v>
      </c>
      <c r="I35" s="216" t="s">
        <v>861</v>
      </c>
      <c r="J35" s="15">
        <v>46288.615277777775</v>
      </c>
      <c r="K35" s="15">
        <v>46289.408333333333</v>
      </c>
      <c r="L35" s="15"/>
      <c r="M35">
        <v>1</v>
      </c>
      <c r="N35" s="216"/>
      <c r="O35" t="s">
        <v>201</v>
      </c>
      <c r="P35" t="s">
        <v>514</v>
      </c>
      <c r="Q35" s="216"/>
      <c r="S35" s="216" t="s">
        <v>359</v>
      </c>
      <c r="T35" s="216" t="s">
        <v>374</v>
      </c>
      <c r="U35" s="216" t="s">
        <v>239</v>
      </c>
      <c r="V35" t="s">
        <v>351</v>
      </c>
      <c r="W35" s="216" t="s">
        <v>374</v>
      </c>
      <c r="X35" s="216" t="s">
        <v>239</v>
      </c>
      <c r="AA35" s="216" t="s">
        <v>90</v>
      </c>
      <c r="AB35" s="216" t="s">
        <v>359</v>
      </c>
      <c r="AC35">
        <v>50</v>
      </c>
      <c r="AD35" s="216" t="s">
        <v>217</v>
      </c>
      <c r="AE35">
        <v>1</v>
      </c>
    </row>
    <row r="36" spans="1:32" x14ac:dyDescent="0.3">
      <c r="A36" s="216" t="s">
        <v>351</v>
      </c>
      <c r="B36" s="216" t="s">
        <v>45</v>
      </c>
      <c r="C36" s="216" t="s">
        <v>68</v>
      </c>
      <c r="D36" s="216" t="s">
        <v>310</v>
      </c>
      <c r="E36" s="216" t="s">
        <v>862</v>
      </c>
      <c r="F36" s="15">
        <v>46258.334432870368</v>
      </c>
      <c r="G36" s="216" t="s">
        <v>404</v>
      </c>
      <c r="H36">
        <v>3</v>
      </c>
      <c r="I36" s="216" t="s">
        <v>863</v>
      </c>
      <c r="J36" s="15">
        <v>46258.425694444442</v>
      </c>
      <c r="K36" s="15">
        <v>46259.4375</v>
      </c>
      <c r="L36" s="15"/>
      <c r="M36">
        <v>3</v>
      </c>
      <c r="N36" s="216"/>
      <c r="O36" t="s">
        <v>201</v>
      </c>
      <c r="P36" t="s">
        <v>513</v>
      </c>
      <c r="Q36" s="216"/>
      <c r="S36" s="216" t="s">
        <v>359</v>
      </c>
      <c r="T36" s="216" t="s">
        <v>374</v>
      </c>
      <c r="U36" s="216" t="s">
        <v>239</v>
      </c>
      <c r="V36" t="s">
        <v>351</v>
      </c>
      <c r="W36" s="216" t="s">
        <v>374</v>
      </c>
      <c r="X36" s="216" t="s">
        <v>239</v>
      </c>
      <c r="Y36">
        <v>0</v>
      </c>
      <c r="AA36" s="216" t="s">
        <v>67</v>
      </c>
      <c r="AB36" s="216" t="s">
        <v>359</v>
      </c>
      <c r="AC36">
        <v>50</v>
      </c>
      <c r="AD36" s="216" t="s">
        <v>217</v>
      </c>
      <c r="AE36">
        <v>1</v>
      </c>
      <c r="AF36">
        <v>1</v>
      </c>
    </row>
    <row r="37" spans="1:32" x14ac:dyDescent="0.3">
      <c r="A37" s="216" t="s">
        <v>351</v>
      </c>
      <c r="B37" s="216" t="s">
        <v>45</v>
      </c>
      <c r="C37" s="216" t="s">
        <v>68</v>
      </c>
      <c r="D37" s="216" t="s">
        <v>310</v>
      </c>
      <c r="E37" s="216" t="s">
        <v>864</v>
      </c>
      <c r="F37" s="15">
        <v>46258.335682870369</v>
      </c>
      <c r="G37" s="216" t="s">
        <v>404</v>
      </c>
      <c r="H37">
        <v>3</v>
      </c>
      <c r="I37" s="216" t="s">
        <v>863</v>
      </c>
      <c r="J37" s="15">
        <v>46258.425694444442</v>
      </c>
      <c r="K37" s="15">
        <v>46259.4375</v>
      </c>
      <c r="L37" s="15"/>
      <c r="M37">
        <v>3</v>
      </c>
      <c r="N37" s="216"/>
      <c r="O37" t="s">
        <v>201</v>
      </c>
      <c r="P37" t="s">
        <v>513</v>
      </c>
      <c r="Q37" s="216"/>
      <c r="S37" s="216" t="s">
        <v>359</v>
      </c>
      <c r="T37" s="216" t="s">
        <v>374</v>
      </c>
      <c r="U37" s="216" t="s">
        <v>239</v>
      </c>
      <c r="V37" t="s">
        <v>351</v>
      </c>
      <c r="W37" s="216" t="s">
        <v>374</v>
      </c>
      <c r="X37" s="216" t="s">
        <v>239</v>
      </c>
      <c r="AA37" s="216" t="s">
        <v>67</v>
      </c>
      <c r="AB37" s="216" t="s">
        <v>359</v>
      </c>
      <c r="AC37">
        <v>50</v>
      </c>
      <c r="AD37" s="216" t="s">
        <v>217</v>
      </c>
      <c r="AE37">
        <v>1</v>
      </c>
    </row>
    <row r="38" spans="1:32" x14ac:dyDescent="0.3">
      <c r="A38" s="216" t="s">
        <v>351</v>
      </c>
      <c r="B38" s="216" t="s">
        <v>48</v>
      </c>
      <c r="C38" s="216" t="s">
        <v>68</v>
      </c>
      <c r="D38" s="216" t="s">
        <v>310</v>
      </c>
      <c r="E38" s="216" t="s">
        <v>757</v>
      </c>
      <c r="F38" s="15">
        <v>46252.400995370372</v>
      </c>
      <c r="G38" s="216" t="s">
        <v>407</v>
      </c>
      <c r="H38">
        <v>3</v>
      </c>
      <c r="I38" s="216" t="s">
        <v>865</v>
      </c>
      <c r="J38" s="15">
        <v>46258.335416666669</v>
      </c>
      <c r="K38" s="15">
        <v>46259.4375</v>
      </c>
      <c r="L38" s="15"/>
      <c r="M38">
        <v>3</v>
      </c>
      <c r="N38" s="216"/>
      <c r="O38" t="s">
        <v>201</v>
      </c>
      <c r="P38" t="s">
        <v>513</v>
      </c>
      <c r="Q38" s="216"/>
      <c r="S38" s="216" t="s">
        <v>359</v>
      </c>
      <c r="T38" s="216" t="s">
        <v>374</v>
      </c>
      <c r="U38" s="216" t="s">
        <v>239</v>
      </c>
      <c r="V38" t="s">
        <v>351</v>
      </c>
      <c r="W38" s="216" t="s">
        <v>374</v>
      </c>
      <c r="X38" s="216" t="s">
        <v>239</v>
      </c>
      <c r="AA38" s="216" t="s">
        <v>90</v>
      </c>
      <c r="AB38" s="216" t="s">
        <v>359</v>
      </c>
      <c r="AC38">
        <v>50</v>
      </c>
      <c r="AD38" s="216" t="s">
        <v>217</v>
      </c>
      <c r="AE38">
        <v>1</v>
      </c>
    </row>
    <row r="39" spans="1:32" x14ac:dyDescent="0.3">
      <c r="A39" s="216" t="s">
        <v>351</v>
      </c>
      <c r="B39" s="216" t="s">
        <v>45</v>
      </c>
      <c r="C39" s="216" t="s">
        <v>68</v>
      </c>
      <c r="D39" s="216" t="s">
        <v>310</v>
      </c>
      <c r="E39" s="216" t="s">
        <v>866</v>
      </c>
      <c r="F39" s="15">
        <v>46255.491550925923</v>
      </c>
      <c r="G39" s="216" t="s">
        <v>411</v>
      </c>
      <c r="H39">
        <v>4</v>
      </c>
      <c r="I39" s="216" t="s">
        <v>867</v>
      </c>
      <c r="J39" s="15">
        <v>46255.6875</v>
      </c>
      <c r="K39" s="15">
        <v>46259.46875</v>
      </c>
      <c r="L39" s="15"/>
      <c r="M39">
        <v>4</v>
      </c>
      <c r="N39" s="216"/>
      <c r="O39" t="s">
        <v>201</v>
      </c>
      <c r="P39" t="s">
        <v>513</v>
      </c>
      <c r="Q39" s="216"/>
      <c r="S39" s="216" t="s">
        <v>359</v>
      </c>
      <c r="T39" s="216" t="s">
        <v>374</v>
      </c>
      <c r="U39" s="216" t="s">
        <v>239</v>
      </c>
      <c r="V39" t="s">
        <v>351</v>
      </c>
      <c r="W39" s="216" t="s">
        <v>374</v>
      </c>
      <c r="X39" s="216" t="s">
        <v>239</v>
      </c>
      <c r="Y39">
        <v>0</v>
      </c>
      <c r="AA39" s="216" t="s">
        <v>67</v>
      </c>
      <c r="AB39" s="216" t="s">
        <v>359</v>
      </c>
      <c r="AC39">
        <v>50</v>
      </c>
      <c r="AD39" s="216" t="s">
        <v>217</v>
      </c>
      <c r="AE39">
        <v>1</v>
      </c>
    </row>
    <row r="40" spans="1:32" x14ac:dyDescent="0.3">
      <c r="A40" s="216" t="s">
        <v>351</v>
      </c>
      <c r="B40" s="216" t="s">
        <v>45</v>
      </c>
      <c r="C40" s="216" t="s">
        <v>68</v>
      </c>
      <c r="D40" s="216" t="s">
        <v>310</v>
      </c>
      <c r="E40" s="216" t="s">
        <v>868</v>
      </c>
      <c r="F40" s="15">
        <v>46255.49082175926</v>
      </c>
      <c r="G40" s="216" t="s">
        <v>411</v>
      </c>
      <c r="H40">
        <v>7</v>
      </c>
      <c r="I40" s="216" t="s">
        <v>867</v>
      </c>
      <c r="J40" s="15">
        <v>46255.6875</v>
      </c>
      <c r="K40" s="15">
        <v>46259.46875</v>
      </c>
      <c r="L40" s="15"/>
      <c r="M40">
        <v>7</v>
      </c>
      <c r="N40" s="216"/>
      <c r="O40" t="s">
        <v>201</v>
      </c>
      <c r="P40" t="s">
        <v>513</v>
      </c>
      <c r="Q40" s="216"/>
      <c r="S40" s="216" t="s">
        <v>359</v>
      </c>
      <c r="T40" s="216" t="s">
        <v>374</v>
      </c>
      <c r="U40" s="216" t="s">
        <v>239</v>
      </c>
      <c r="V40" t="s">
        <v>351</v>
      </c>
      <c r="W40" s="216" t="s">
        <v>374</v>
      </c>
      <c r="X40" s="216" t="s">
        <v>239</v>
      </c>
      <c r="AA40" s="216" t="s">
        <v>67</v>
      </c>
      <c r="AB40" s="216" t="s">
        <v>359</v>
      </c>
      <c r="AC40">
        <v>50</v>
      </c>
      <c r="AD40" s="216" t="s">
        <v>217</v>
      </c>
      <c r="AE40">
        <v>1</v>
      </c>
    </row>
    <row r="41" spans="1:32" x14ac:dyDescent="0.3">
      <c r="A41" s="216" t="s">
        <v>351</v>
      </c>
      <c r="B41" s="216" t="s">
        <v>45</v>
      </c>
      <c r="C41" s="216" t="s">
        <v>68</v>
      </c>
      <c r="D41" s="216" t="s">
        <v>310</v>
      </c>
      <c r="E41" s="216" t="s">
        <v>869</v>
      </c>
      <c r="F41" s="15">
        <v>46255.489016203705</v>
      </c>
      <c r="G41" s="216" t="s">
        <v>411</v>
      </c>
      <c r="H41">
        <v>4</v>
      </c>
      <c r="I41" s="216" t="s">
        <v>867</v>
      </c>
      <c r="J41" s="15">
        <v>46255.6875</v>
      </c>
      <c r="K41" s="15">
        <v>46259.46875</v>
      </c>
      <c r="L41" s="15"/>
      <c r="M41">
        <v>4</v>
      </c>
      <c r="N41" s="216"/>
      <c r="O41" t="s">
        <v>201</v>
      </c>
      <c r="P41" t="s">
        <v>513</v>
      </c>
      <c r="Q41" s="216"/>
      <c r="S41" s="216" t="s">
        <v>359</v>
      </c>
      <c r="T41" s="216" t="s">
        <v>374</v>
      </c>
      <c r="U41" s="216" t="s">
        <v>239</v>
      </c>
      <c r="V41" t="s">
        <v>351</v>
      </c>
      <c r="W41" s="216" t="s">
        <v>374</v>
      </c>
      <c r="X41" s="216" t="s">
        <v>239</v>
      </c>
      <c r="AA41" s="216" t="s">
        <v>67</v>
      </c>
      <c r="AB41" s="216" t="s">
        <v>359</v>
      </c>
      <c r="AC41">
        <v>50</v>
      </c>
      <c r="AD41" s="216" t="s">
        <v>217</v>
      </c>
      <c r="AE41">
        <v>1</v>
      </c>
    </row>
    <row r="42" spans="1:32" x14ac:dyDescent="0.3">
      <c r="A42" s="216" t="s">
        <v>351</v>
      </c>
      <c r="B42" s="216" t="s">
        <v>45</v>
      </c>
      <c r="C42" s="216" t="s">
        <v>68</v>
      </c>
      <c r="D42" s="216" t="s">
        <v>310</v>
      </c>
      <c r="E42" s="216" t="s">
        <v>870</v>
      </c>
      <c r="F42" s="15">
        <v>46255.48945601852</v>
      </c>
      <c r="G42" s="216" t="s">
        <v>411</v>
      </c>
      <c r="H42">
        <v>3</v>
      </c>
      <c r="I42" s="216" t="s">
        <v>867</v>
      </c>
      <c r="J42" s="15">
        <v>46255.6875</v>
      </c>
      <c r="K42" s="15">
        <v>46259.46875</v>
      </c>
      <c r="L42" s="15"/>
      <c r="M42">
        <v>3</v>
      </c>
      <c r="N42" s="216"/>
      <c r="O42" t="s">
        <v>201</v>
      </c>
      <c r="P42" t="s">
        <v>513</v>
      </c>
      <c r="Q42" s="216"/>
      <c r="S42" s="216" t="s">
        <v>359</v>
      </c>
      <c r="T42" s="216" t="s">
        <v>374</v>
      </c>
      <c r="U42" s="216" t="s">
        <v>239</v>
      </c>
      <c r="V42" t="s">
        <v>351</v>
      </c>
      <c r="W42" s="216" t="s">
        <v>374</v>
      </c>
      <c r="X42" s="216" t="s">
        <v>239</v>
      </c>
      <c r="AA42" s="216" t="s">
        <v>67</v>
      </c>
      <c r="AB42" s="216" t="s">
        <v>359</v>
      </c>
      <c r="AC42">
        <v>50</v>
      </c>
      <c r="AD42" s="216" t="s">
        <v>217</v>
      </c>
      <c r="AE42">
        <v>1</v>
      </c>
    </row>
    <row r="43" spans="1:32" x14ac:dyDescent="0.3">
      <c r="A43" s="216" t="s">
        <v>351</v>
      </c>
      <c r="B43" s="216" t="s">
        <v>45</v>
      </c>
      <c r="C43" s="216" t="s">
        <v>68</v>
      </c>
      <c r="D43" s="216" t="s">
        <v>310</v>
      </c>
      <c r="E43" s="216" t="s">
        <v>871</v>
      </c>
      <c r="F43" s="15">
        <v>46255.489884259259</v>
      </c>
      <c r="G43" s="216" t="s">
        <v>411</v>
      </c>
      <c r="H43">
        <v>2</v>
      </c>
      <c r="I43" s="216" t="s">
        <v>867</v>
      </c>
      <c r="J43" s="15">
        <v>46255.6875</v>
      </c>
      <c r="K43" s="15">
        <v>46259.46875</v>
      </c>
      <c r="L43" s="15"/>
      <c r="M43">
        <v>2</v>
      </c>
      <c r="N43" s="216"/>
      <c r="O43" t="s">
        <v>201</v>
      </c>
      <c r="P43" t="s">
        <v>513</v>
      </c>
      <c r="Q43" s="216"/>
      <c r="S43" s="216" t="s">
        <v>359</v>
      </c>
      <c r="T43" s="216" t="s">
        <v>374</v>
      </c>
      <c r="U43" s="216" t="s">
        <v>239</v>
      </c>
      <c r="V43" t="s">
        <v>351</v>
      </c>
      <c r="W43" s="216" t="s">
        <v>374</v>
      </c>
      <c r="X43" s="216" t="s">
        <v>239</v>
      </c>
      <c r="AA43" s="216" t="s">
        <v>67</v>
      </c>
      <c r="AB43" s="216" t="s">
        <v>359</v>
      </c>
      <c r="AC43">
        <v>50</v>
      </c>
      <c r="AD43" s="216" t="s">
        <v>217</v>
      </c>
      <c r="AE43">
        <v>1</v>
      </c>
    </row>
    <row r="44" spans="1:32" x14ac:dyDescent="0.3">
      <c r="A44" s="216" t="s">
        <v>351</v>
      </c>
      <c r="B44" s="216" t="s">
        <v>45</v>
      </c>
      <c r="C44" s="216" t="s">
        <v>68</v>
      </c>
      <c r="D44" s="216" t="s">
        <v>310</v>
      </c>
      <c r="E44" s="216" t="s">
        <v>872</v>
      </c>
      <c r="F44" s="15">
        <v>46255.490312499998</v>
      </c>
      <c r="G44" s="216" t="s">
        <v>411</v>
      </c>
      <c r="H44">
        <v>11</v>
      </c>
      <c r="I44" s="216" t="s">
        <v>867</v>
      </c>
      <c r="J44" s="15">
        <v>46255.6875</v>
      </c>
      <c r="K44" s="15">
        <v>46259.46875</v>
      </c>
      <c r="L44" s="15"/>
      <c r="M44">
        <v>11</v>
      </c>
      <c r="N44" s="216"/>
      <c r="O44" t="s">
        <v>201</v>
      </c>
      <c r="P44" t="s">
        <v>513</v>
      </c>
      <c r="Q44" s="216"/>
      <c r="S44" s="216" t="s">
        <v>359</v>
      </c>
      <c r="T44" s="216" t="s">
        <v>374</v>
      </c>
      <c r="U44" s="216" t="s">
        <v>239</v>
      </c>
      <c r="V44" t="s">
        <v>351</v>
      </c>
      <c r="W44" s="216" t="s">
        <v>374</v>
      </c>
      <c r="X44" s="216" t="s">
        <v>239</v>
      </c>
      <c r="AA44" s="216" t="s">
        <v>67</v>
      </c>
      <c r="AB44" s="216" t="s">
        <v>359</v>
      </c>
      <c r="AC44">
        <v>50</v>
      </c>
      <c r="AD44" s="216" t="s">
        <v>217</v>
      </c>
      <c r="AE44">
        <v>1.1000000000000001</v>
      </c>
    </row>
    <row r="45" spans="1:32" x14ac:dyDescent="0.3">
      <c r="A45" s="216" t="s">
        <v>351</v>
      </c>
      <c r="B45" s="216" t="s">
        <v>48</v>
      </c>
      <c r="C45" s="216" t="s">
        <v>68</v>
      </c>
      <c r="D45" s="216" t="s">
        <v>310</v>
      </c>
      <c r="E45" s="216" t="s">
        <v>873</v>
      </c>
      <c r="F45" s="15">
        <v>46281.448310185187</v>
      </c>
      <c r="G45" s="216" t="s">
        <v>407</v>
      </c>
      <c r="H45">
        <v>4</v>
      </c>
      <c r="I45" s="216" t="s">
        <v>874</v>
      </c>
      <c r="J45" s="15">
        <v>46281.5625</v>
      </c>
      <c r="K45" s="15">
        <v>46282.625</v>
      </c>
      <c r="L45" s="15"/>
      <c r="M45">
        <v>4</v>
      </c>
      <c r="N45" s="216"/>
      <c r="O45" t="s">
        <v>201</v>
      </c>
      <c r="P45" t="s">
        <v>513</v>
      </c>
      <c r="Q45" s="216"/>
      <c r="S45" s="216" t="s">
        <v>359</v>
      </c>
      <c r="T45" s="216" t="s">
        <v>374</v>
      </c>
      <c r="U45" s="216" t="s">
        <v>239</v>
      </c>
      <c r="V45" t="s">
        <v>351</v>
      </c>
      <c r="W45" s="216" t="s">
        <v>374</v>
      </c>
      <c r="X45" s="216" t="s">
        <v>239</v>
      </c>
      <c r="Y45">
        <v>0</v>
      </c>
      <c r="AA45" s="216" t="s">
        <v>90</v>
      </c>
      <c r="AB45" s="216" t="s">
        <v>359</v>
      </c>
      <c r="AC45">
        <v>50</v>
      </c>
      <c r="AD45" s="216" t="s">
        <v>217</v>
      </c>
      <c r="AE45">
        <v>1</v>
      </c>
      <c r="AF45">
        <v>1</v>
      </c>
    </row>
    <row r="46" spans="1:32" x14ac:dyDescent="0.3">
      <c r="A46" s="216" t="s">
        <v>351</v>
      </c>
      <c r="B46" s="216" t="s">
        <v>48</v>
      </c>
      <c r="C46" s="216" t="s">
        <v>68</v>
      </c>
      <c r="D46" s="216" t="s">
        <v>310</v>
      </c>
      <c r="E46" s="216" t="s">
        <v>875</v>
      </c>
      <c r="F46" s="15">
        <v>46265.660775462966</v>
      </c>
      <c r="G46" s="216" t="s">
        <v>407</v>
      </c>
      <c r="H46">
        <v>1</v>
      </c>
      <c r="I46" s="216" t="s">
        <v>876</v>
      </c>
      <c r="J46" s="15">
        <v>46269.401388888888</v>
      </c>
      <c r="K46" s="15">
        <v>46273.458333333336</v>
      </c>
      <c r="L46" s="15"/>
      <c r="M46">
        <v>1</v>
      </c>
      <c r="N46" s="216"/>
      <c r="Q46" s="216"/>
      <c r="S46" s="216" t="s">
        <v>359</v>
      </c>
      <c r="T46" s="216" t="s">
        <v>374</v>
      </c>
      <c r="U46" s="216" t="s">
        <v>239</v>
      </c>
      <c r="V46" t="s">
        <v>351</v>
      </c>
      <c r="W46" s="216" t="s">
        <v>374</v>
      </c>
      <c r="X46" s="216" t="s">
        <v>239</v>
      </c>
      <c r="Y46">
        <v>0</v>
      </c>
      <c r="AA46" s="216" t="s">
        <v>90</v>
      </c>
      <c r="AB46" s="216" t="s">
        <v>359</v>
      </c>
      <c r="AC46">
        <v>50</v>
      </c>
      <c r="AD46" s="216" t="s">
        <v>217</v>
      </c>
      <c r="AE46">
        <v>1</v>
      </c>
      <c r="AF46">
        <v>1</v>
      </c>
    </row>
    <row r="47" spans="1:32" x14ac:dyDescent="0.3">
      <c r="A47" s="216" t="s">
        <v>351</v>
      </c>
      <c r="B47" s="216" t="s">
        <v>48</v>
      </c>
      <c r="C47" s="216" t="s">
        <v>68</v>
      </c>
      <c r="D47" s="216" t="s">
        <v>310</v>
      </c>
      <c r="E47" s="216" t="s">
        <v>877</v>
      </c>
      <c r="F47" s="15">
        <v>46283.654872685183</v>
      </c>
      <c r="G47" s="216" t="s">
        <v>407</v>
      </c>
      <c r="H47">
        <v>3</v>
      </c>
      <c r="I47" s="216" t="s">
        <v>878</v>
      </c>
      <c r="J47" s="15">
        <v>46286.439583333333</v>
      </c>
      <c r="K47" s="15">
        <v>46287.375</v>
      </c>
      <c r="L47" s="15"/>
      <c r="M47">
        <v>3</v>
      </c>
      <c r="N47" s="216"/>
      <c r="O47" t="s">
        <v>201</v>
      </c>
      <c r="P47" t="s">
        <v>514</v>
      </c>
      <c r="Q47" s="216"/>
      <c r="S47" s="216" t="s">
        <v>359</v>
      </c>
      <c r="T47" s="216" t="s">
        <v>374</v>
      </c>
      <c r="U47" s="216" t="s">
        <v>239</v>
      </c>
      <c r="V47" t="s">
        <v>351</v>
      </c>
      <c r="W47" s="216" t="s">
        <v>374</v>
      </c>
      <c r="X47" s="216" t="s">
        <v>239</v>
      </c>
      <c r="Y47">
        <v>0</v>
      </c>
      <c r="AA47" s="216" t="s">
        <v>90</v>
      </c>
      <c r="AB47" s="216" t="s">
        <v>359</v>
      </c>
      <c r="AC47">
        <v>50</v>
      </c>
      <c r="AD47" s="216" t="s">
        <v>217</v>
      </c>
      <c r="AE47">
        <v>1</v>
      </c>
      <c r="AF47">
        <v>1</v>
      </c>
    </row>
    <row r="48" spans="1:32" x14ac:dyDescent="0.3">
      <c r="A48" s="216" t="s">
        <v>351</v>
      </c>
      <c r="B48" s="216" t="s">
        <v>43</v>
      </c>
      <c r="C48" s="216" t="s">
        <v>105</v>
      </c>
      <c r="D48" s="216" t="s">
        <v>310</v>
      </c>
      <c r="E48" s="216" t="s">
        <v>879</v>
      </c>
      <c r="F48" s="15">
        <v>46283.668182870373</v>
      </c>
      <c r="G48" s="216" t="s">
        <v>407</v>
      </c>
      <c r="H48">
        <v>1</v>
      </c>
      <c r="I48" s="216" t="s">
        <v>880</v>
      </c>
      <c r="J48" s="15">
        <v>46286.499305555553</v>
      </c>
      <c r="K48" s="15">
        <v>46287.375</v>
      </c>
      <c r="L48" s="15"/>
      <c r="M48">
        <v>1</v>
      </c>
      <c r="N48" s="216"/>
      <c r="O48" t="s">
        <v>201</v>
      </c>
      <c r="P48" t="s">
        <v>514</v>
      </c>
      <c r="Q48" s="216"/>
      <c r="S48" s="216" t="s">
        <v>359</v>
      </c>
      <c r="T48" s="216" t="s">
        <v>374</v>
      </c>
      <c r="U48" s="216" t="s">
        <v>239</v>
      </c>
      <c r="V48" t="s">
        <v>351</v>
      </c>
      <c r="W48" s="216" t="s">
        <v>374</v>
      </c>
      <c r="X48" s="216" t="s">
        <v>239</v>
      </c>
      <c r="AA48" s="216" t="s">
        <v>67</v>
      </c>
      <c r="AB48" s="216" t="s">
        <v>359</v>
      </c>
      <c r="AC48">
        <v>50</v>
      </c>
      <c r="AD48" s="216" t="s">
        <v>217</v>
      </c>
      <c r="AE48">
        <v>1</v>
      </c>
    </row>
    <row r="49" spans="1:32" x14ac:dyDescent="0.3">
      <c r="A49" s="216" t="s">
        <v>351</v>
      </c>
      <c r="B49" s="216" t="s">
        <v>43</v>
      </c>
      <c r="C49" s="216" t="s">
        <v>105</v>
      </c>
      <c r="D49" s="216" t="s">
        <v>310</v>
      </c>
      <c r="E49" s="216" t="s">
        <v>879</v>
      </c>
      <c r="F49" s="15">
        <v>46283.668182870373</v>
      </c>
      <c r="G49" s="216" t="s">
        <v>407</v>
      </c>
      <c r="H49">
        <v>7</v>
      </c>
      <c r="I49" s="216" t="s">
        <v>881</v>
      </c>
      <c r="J49" s="15">
        <v>46286.495138888888</v>
      </c>
      <c r="K49" s="15">
        <v>46287.375</v>
      </c>
      <c r="L49" s="15"/>
      <c r="M49">
        <v>7</v>
      </c>
      <c r="N49" s="216"/>
      <c r="O49" t="s">
        <v>201</v>
      </c>
      <c r="P49" t="s">
        <v>514</v>
      </c>
      <c r="Q49" s="216"/>
      <c r="S49" s="216" t="s">
        <v>359</v>
      </c>
      <c r="T49" s="216" t="s">
        <v>374</v>
      </c>
      <c r="U49" s="216" t="s">
        <v>239</v>
      </c>
      <c r="V49" t="s">
        <v>351</v>
      </c>
      <c r="W49" s="216" t="s">
        <v>374</v>
      </c>
      <c r="X49" s="216" t="s">
        <v>239</v>
      </c>
      <c r="AA49" s="216" t="s">
        <v>67</v>
      </c>
      <c r="AB49" s="216" t="s">
        <v>359</v>
      </c>
      <c r="AC49">
        <v>50</v>
      </c>
      <c r="AD49" s="216" t="s">
        <v>217</v>
      </c>
      <c r="AE49">
        <v>1</v>
      </c>
    </row>
    <row r="50" spans="1:32" x14ac:dyDescent="0.3">
      <c r="A50" s="216" t="s">
        <v>351</v>
      </c>
      <c r="B50" s="216" t="s">
        <v>48</v>
      </c>
      <c r="C50" s="216" t="s">
        <v>68</v>
      </c>
      <c r="D50" s="216" t="s">
        <v>310</v>
      </c>
      <c r="E50" s="216" t="s">
        <v>882</v>
      </c>
      <c r="F50" s="15">
        <v>46262.618217592593</v>
      </c>
      <c r="G50" s="216" t="s">
        <v>407</v>
      </c>
      <c r="H50">
        <v>1</v>
      </c>
      <c r="I50" s="216" t="s">
        <v>883</v>
      </c>
      <c r="J50" s="15">
        <v>46265.602777777778</v>
      </c>
      <c r="K50" s="15">
        <v>46266.510416666664</v>
      </c>
      <c r="L50" s="15"/>
      <c r="M50">
        <v>1</v>
      </c>
      <c r="N50" s="216"/>
      <c r="O50" t="s">
        <v>201</v>
      </c>
      <c r="P50" t="s">
        <v>514</v>
      </c>
      <c r="Q50" s="216"/>
      <c r="S50" s="216" t="s">
        <v>359</v>
      </c>
      <c r="T50" s="216" t="s">
        <v>374</v>
      </c>
      <c r="U50" s="216" t="s">
        <v>239</v>
      </c>
      <c r="V50" t="s">
        <v>351</v>
      </c>
      <c r="W50" s="216" t="s">
        <v>374</v>
      </c>
      <c r="X50" s="216" t="s">
        <v>239</v>
      </c>
      <c r="Y50">
        <v>0</v>
      </c>
      <c r="AA50" s="216" t="s">
        <v>90</v>
      </c>
      <c r="AB50" s="216" t="s">
        <v>359</v>
      </c>
      <c r="AC50">
        <v>50</v>
      </c>
      <c r="AD50" s="216" t="s">
        <v>217</v>
      </c>
      <c r="AE50">
        <v>1</v>
      </c>
      <c r="AF50">
        <v>1</v>
      </c>
    </row>
    <row r="51" spans="1:32" x14ac:dyDescent="0.3">
      <c r="A51" s="216" t="s">
        <v>351</v>
      </c>
      <c r="B51" s="216" t="s">
        <v>48</v>
      </c>
      <c r="C51" s="216" t="s">
        <v>68</v>
      </c>
      <c r="D51" s="216" t="s">
        <v>310</v>
      </c>
      <c r="E51" s="216" t="s">
        <v>886</v>
      </c>
      <c r="F51" s="15">
        <v>46265.306875000002</v>
      </c>
      <c r="G51" s="216" t="s">
        <v>407</v>
      </c>
      <c r="H51">
        <v>1</v>
      </c>
      <c r="I51" s="216" t="s">
        <v>887</v>
      </c>
      <c r="J51" s="15">
        <v>46265.619444444441</v>
      </c>
      <c r="K51" s="15">
        <v>46266.509027777778</v>
      </c>
      <c r="L51" s="15"/>
      <c r="M51">
        <v>1</v>
      </c>
      <c r="N51" s="216"/>
      <c r="O51" t="s">
        <v>201</v>
      </c>
      <c r="P51" t="s">
        <v>514</v>
      </c>
      <c r="Q51" s="216"/>
      <c r="S51" s="216" t="s">
        <v>359</v>
      </c>
      <c r="T51" s="216" t="s">
        <v>374</v>
      </c>
      <c r="U51" s="216" t="s">
        <v>239</v>
      </c>
      <c r="V51" t="s">
        <v>351</v>
      </c>
      <c r="W51" s="216" t="s">
        <v>374</v>
      </c>
      <c r="X51" s="216" t="s">
        <v>239</v>
      </c>
      <c r="AA51" s="216" t="s">
        <v>90</v>
      </c>
      <c r="AB51" s="216" t="s">
        <v>359</v>
      </c>
      <c r="AC51">
        <v>50</v>
      </c>
      <c r="AD51" s="216" t="s">
        <v>217</v>
      </c>
      <c r="AE51">
        <v>1</v>
      </c>
    </row>
    <row r="52" spans="1:32" x14ac:dyDescent="0.3">
      <c r="A52" s="216" t="s">
        <v>351</v>
      </c>
      <c r="B52" s="216" t="s">
        <v>48</v>
      </c>
      <c r="C52" s="216" t="s">
        <v>68</v>
      </c>
      <c r="D52" s="216" t="s">
        <v>310</v>
      </c>
      <c r="E52" s="216" t="s">
        <v>888</v>
      </c>
      <c r="F52" s="15">
        <v>46260.320706018516</v>
      </c>
      <c r="G52" s="216" t="s">
        <v>407</v>
      </c>
      <c r="H52">
        <v>1</v>
      </c>
      <c r="I52" s="216" t="s">
        <v>889</v>
      </c>
      <c r="J52" s="15">
        <v>46260.52847222222</v>
      </c>
      <c r="K52" s="15">
        <v>46261.402777777781</v>
      </c>
      <c r="L52" s="15"/>
      <c r="M52">
        <v>1</v>
      </c>
      <c r="N52" s="216"/>
      <c r="O52" t="s">
        <v>201</v>
      </c>
      <c r="P52" t="s">
        <v>514</v>
      </c>
      <c r="Q52" s="216"/>
      <c r="S52" s="216" t="s">
        <v>359</v>
      </c>
      <c r="T52" s="216" t="s">
        <v>374</v>
      </c>
      <c r="U52" s="216" t="s">
        <v>239</v>
      </c>
      <c r="V52" t="s">
        <v>351</v>
      </c>
      <c r="W52" s="216" t="s">
        <v>374</v>
      </c>
      <c r="X52" s="216" t="s">
        <v>239</v>
      </c>
      <c r="Y52">
        <v>0</v>
      </c>
      <c r="AA52" s="216" t="s">
        <v>90</v>
      </c>
      <c r="AB52" s="216" t="s">
        <v>359</v>
      </c>
      <c r="AC52">
        <v>50</v>
      </c>
      <c r="AD52" s="216" t="s">
        <v>217</v>
      </c>
      <c r="AE52">
        <v>1</v>
      </c>
      <c r="AF52">
        <v>1</v>
      </c>
    </row>
    <row r="53" spans="1:32" x14ac:dyDescent="0.3">
      <c r="A53" s="216" t="s">
        <v>351</v>
      </c>
      <c r="B53" s="216" t="s">
        <v>48</v>
      </c>
      <c r="C53" s="216" t="s">
        <v>68</v>
      </c>
      <c r="D53" s="216" t="s">
        <v>310</v>
      </c>
      <c r="E53" s="216" t="s">
        <v>890</v>
      </c>
      <c r="F53" s="15">
        <v>46260.663437499999</v>
      </c>
      <c r="G53" s="216" t="s">
        <v>407</v>
      </c>
      <c r="H53">
        <v>1</v>
      </c>
      <c r="I53" s="216" t="s">
        <v>891</v>
      </c>
      <c r="J53" s="15">
        <v>46266.729861111111</v>
      </c>
      <c r="K53" s="15">
        <v>46268.379166666666</v>
      </c>
      <c r="L53" s="15"/>
      <c r="M53">
        <v>1</v>
      </c>
      <c r="N53" s="216"/>
      <c r="O53" t="s">
        <v>201</v>
      </c>
      <c r="P53" t="s">
        <v>513</v>
      </c>
      <c r="Q53" s="216"/>
      <c r="S53" s="216" t="s">
        <v>359</v>
      </c>
      <c r="T53" s="216" t="s">
        <v>374</v>
      </c>
      <c r="U53" s="216" t="s">
        <v>239</v>
      </c>
      <c r="V53" t="s">
        <v>351</v>
      </c>
      <c r="W53" s="216" t="s">
        <v>374</v>
      </c>
      <c r="X53" s="216" t="s">
        <v>239</v>
      </c>
      <c r="Y53">
        <v>0</v>
      </c>
      <c r="AA53" s="216" t="s">
        <v>90</v>
      </c>
      <c r="AB53" s="216" t="s">
        <v>359</v>
      </c>
      <c r="AC53">
        <v>50</v>
      </c>
      <c r="AD53" s="216" t="s">
        <v>217</v>
      </c>
      <c r="AE53">
        <v>1</v>
      </c>
      <c r="AF53">
        <v>1</v>
      </c>
    </row>
    <row r="54" spans="1:32" x14ac:dyDescent="0.3">
      <c r="A54" s="216" t="s">
        <v>351</v>
      </c>
      <c r="B54" s="216" t="s">
        <v>48</v>
      </c>
      <c r="C54" s="216" t="s">
        <v>68</v>
      </c>
      <c r="D54" s="216" t="s">
        <v>310</v>
      </c>
      <c r="E54" s="216" t="s">
        <v>892</v>
      </c>
      <c r="F54" s="15">
        <v>46253.620312500003</v>
      </c>
      <c r="G54" s="216" t="s">
        <v>407</v>
      </c>
      <c r="H54">
        <v>1</v>
      </c>
      <c r="I54" s="216" t="s">
        <v>893</v>
      </c>
      <c r="J54" s="15">
        <v>46254.591666666667</v>
      </c>
      <c r="K54" s="15">
        <v>46255.381944444445</v>
      </c>
      <c r="L54" s="15"/>
      <c r="M54">
        <v>1</v>
      </c>
      <c r="N54" s="216"/>
      <c r="O54" t="s">
        <v>201</v>
      </c>
      <c r="P54" t="s">
        <v>514</v>
      </c>
      <c r="Q54" s="216"/>
      <c r="S54" s="216" t="s">
        <v>359</v>
      </c>
      <c r="T54" s="216" t="s">
        <v>374</v>
      </c>
      <c r="U54" s="216" t="s">
        <v>239</v>
      </c>
      <c r="V54" t="s">
        <v>351</v>
      </c>
      <c r="W54" s="216" t="s">
        <v>374</v>
      </c>
      <c r="X54" s="216" t="s">
        <v>239</v>
      </c>
      <c r="Y54">
        <v>0</v>
      </c>
      <c r="AA54" s="216" t="s">
        <v>90</v>
      </c>
      <c r="AB54" s="216" t="s">
        <v>359</v>
      </c>
      <c r="AC54">
        <v>50</v>
      </c>
      <c r="AD54" s="216" t="s">
        <v>217</v>
      </c>
      <c r="AE54">
        <v>1</v>
      </c>
      <c r="AF54">
        <v>1</v>
      </c>
    </row>
    <row r="55" spans="1:32" x14ac:dyDescent="0.3">
      <c r="A55" s="216" t="s">
        <v>351</v>
      </c>
      <c r="B55" s="216" t="s">
        <v>48</v>
      </c>
      <c r="C55" s="216" t="s">
        <v>68</v>
      </c>
      <c r="D55" s="216" t="s">
        <v>310</v>
      </c>
      <c r="E55" s="216" t="s">
        <v>894</v>
      </c>
      <c r="F55" s="15">
        <v>46254.760497685187</v>
      </c>
      <c r="G55" s="216" t="s">
        <v>407</v>
      </c>
      <c r="H55">
        <v>5</v>
      </c>
      <c r="I55" s="216" t="s">
        <v>895</v>
      </c>
      <c r="J55" s="15">
        <v>46259.352777777778</v>
      </c>
      <c r="K55" s="15">
        <v>46260.5</v>
      </c>
      <c r="L55" s="15"/>
      <c r="M55">
        <v>5</v>
      </c>
      <c r="N55" s="216"/>
      <c r="O55" t="s">
        <v>201</v>
      </c>
      <c r="P55" t="s">
        <v>513</v>
      </c>
      <c r="Q55" s="216"/>
      <c r="S55" s="216" t="s">
        <v>360</v>
      </c>
      <c r="T55" s="216" t="s">
        <v>374</v>
      </c>
      <c r="U55" s="216" t="s">
        <v>239</v>
      </c>
      <c r="V55" t="s">
        <v>351</v>
      </c>
      <c r="W55" s="216" t="s">
        <v>374</v>
      </c>
      <c r="X55" s="216" t="s">
        <v>239</v>
      </c>
      <c r="Y55">
        <v>0</v>
      </c>
      <c r="AA55" s="216" t="s">
        <v>90</v>
      </c>
      <c r="AB55" s="216" t="s">
        <v>360</v>
      </c>
      <c r="AC55">
        <v>2200</v>
      </c>
      <c r="AD55" s="216" t="s">
        <v>217</v>
      </c>
      <c r="AE55">
        <v>1</v>
      </c>
      <c r="AF55">
        <v>1</v>
      </c>
    </row>
    <row r="56" spans="1:32" x14ac:dyDescent="0.3">
      <c r="A56" s="216" t="s">
        <v>351</v>
      </c>
      <c r="B56" s="216" t="s">
        <v>48</v>
      </c>
      <c r="C56" s="216" t="s">
        <v>68</v>
      </c>
      <c r="D56" s="216" t="s">
        <v>310</v>
      </c>
      <c r="E56" s="216" t="s">
        <v>896</v>
      </c>
      <c r="F56" s="15">
        <v>46265.469305555554</v>
      </c>
      <c r="G56" s="216" t="s">
        <v>407</v>
      </c>
      <c r="H56">
        <v>1</v>
      </c>
      <c r="I56" s="216" t="s">
        <v>897</v>
      </c>
      <c r="J56" s="15">
        <v>46283.37222222222</v>
      </c>
      <c r="K56" s="15">
        <v>46286.673611111109</v>
      </c>
      <c r="L56" s="15"/>
      <c r="M56">
        <v>1</v>
      </c>
      <c r="N56" s="216"/>
      <c r="O56" t="s">
        <v>201</v>
      </c>
      <c r="P56" t="s">
        <v>513</v>
      </c>
      <c r="Q56" s="216"/>
      <c r="S56" s="216" t="s">
        <v>360</v>
      </c>
      <c r="T56" s="216" t="s">
        <v>374</v>
      </c>
      <c r="U56" s="216" t="s">
        <v>239</v>
      </c>
      <c r="V56" t="s">
        <v>351</v>
      </c>
      <c r="W56" s="216" t="s">
        <v>374</v>
      </c>
      <c r="X56" s="216" t="s">
        <v>239</v>
      </c>
      <c r="Y56">
        <v>0</v>
      </c>
      <c r="AA56" s="216" t="s">
        <v>90</v>
      </c>
      <c r="AB56" s="216" t="s">
        <v>360</v>
      </c>
      <c r="AC56">
        <v>2200</v>
      </c>
      <c r="AD56" s="216" t="s">
        <v>217</v>
      </c>
      <c r="AE56">
        <v>1</v>
      </c>
      <c r="AF56">
        <v>1</v>
      </c>
    </row>
    <row r="57" spans="1:32" x14ac:dyDescent="0.3">
      <c r="A57" s="216" t="s">
        <v>351</v>
      </c>
      <c r="B57" s="216" t="s">
        <v>48</v>
      </c>
      <c r="C57" s="216" t="s">
        <v>68</v>
      </c>
      <c r="D57" s="216" t="s">
        <v>310</v>
      </c>
      <c r="E57" s="216" t="s">
        <v>896</v>
      </c>
      <c r="F57" s="15">
        <v>46265.469305555554</v>
      </c>
      <c r="G57" s="216" t="s">
        <v>407</v>
      </c>
      <c r="H57">
        <v>1</v>
      </c>
      <c r="I57" s="216" t="s">
        <v>898</v>
      </c>
      <c r="J57" s="15">
        <v>46281.370833333334</v>
      </c>
      <c r="K57" s="15">
        <v>46282.416666666664</v>
      </c>
      <c r="L57" s="15"/>
      <c r="M57">
        <v>1</v>
      </c>
      <c r="N57" s="216"/>
      <c r="O57" t="s">
        <v>201</v>
      </c>
      <c r="P57" t="s">
        <v>513</v>
      </c>
      <c r="Q57" s="216"/>
      <c r="S57" s="216" t="s">
        <v>360</v>
      </c>
      <c r="T57" s="216" t="s">
        <v>374</v>
      </c>
      <c r="U57" s="216" t="s">
        <v>239</v>
      </c>
      <c r="V57" t="s">
        <v>351</v>
      </c>
      <c r="W57" s="216" t="s">
        <v>374</v>
      </c>
      <c r="X57" s="216" t="s">
        <v>239</v>
      </c>
      <c r="Y57">
        <v>0</v>
      </c>
      <c r="AA57" s="216" t="s">
        <v>90</v>
      </c>
      <c r="AB57" s="216" t="s">
        <v>360</v>
      </c>
      <c r="AC57">
        <v>2200</v>
      </c>
      <c r="AD57" s="216" t="s">
        <v>217</v>
      </c>
      <c r="AE57">
        <v>1</v>
      </c>
      <c r="AF57">
        <v>1</v>
      </c>
    </row>
    <row r="58" spans="1:32" x14ac:dyDescent="0.3">
      <c r="A58" s="216" t="s">
        <v>351</v>
      </c>
      <c r="B58" s="216" t="s">
        <v>48</v>
      </c>
      <c r="C58" s="216" t="s">
        <v>68</v>
      </c>
      <c r="D58" s="216" t="s">
        <v>310</v>
      </c>
      <c r="E58" s="216" t="s">
        <v>899</v>
      </c>
      <c r="F58" s="15">
        <v>46266.60564814815</v>
      </c>
      <c r="G58" s="216" t="s">
        <v>407</v>
      </c>
      <c r="H58">
        <v>1</v>
      </c>
      <c r="I58" s="216" t="s">
        <v>900</v>
      </c>
      <c r="J58" s="15">
        <v>46268.634027777778</v>
      </c>
      <c r="K58" s="15">
        <v>46273.458333333336</v>
      </c>
      <c r="L58" s="15"/>
      <c r="M58">
        <v>1</v>
      </c>
      <c r="N58" s="216"/>
      <c r="O58" t="s">
        <v>201</v>
      </c>
      <c r="P58" t="s">
        <v>513</v>
      </c>
      <c r="Q58" s="216"/>
      <c r="S58" s="216" t="s">
        <v>360</v>
      </c>
      <c r="T58" s="216" t="s">
        <v>374</v>
      </c>
      <c r="U58" s="216" t="s">
        <v>239</v>
      </c>
      <c r="V58" t="s">
        <v>351</v>
      </c>
      <c r="W58" s="216" t="s">
        <v>374</v>
      </c>
      <c r="X58" s="216" t="s">
        <v>239</v>
      </c>
      <c r="Y58">
        <v>0</v>
      </c>
      <c r="AA58" s="216" t="s">
        <v>90</v>
      </c>
      <c r="AB58" s="216" t="s">
        <v>360</v>
      </c>
      <c r="AC58">
        <v>2200</v>
      </c>
      <c r="AD58" s="216" t="s">
        <v>217</v>
      </c>
      <c r="AE58">
        <v>1</v>
      </c>
      <c r="AF58">
        <v>1</v>
      </c>
    </row>
    <row r="59" spans="1:32" x14ac:dyDescent="0.3">
      <c r="A59" s="216" t="s">
        <v>351</v>
      </c>
      <c r="B59" s="216" t="s">
        <v>48</v>
      </c>
      <c r="C59" s="216" t="s">
        <v>68</v>
      </c>
      <c r="D59" s="216" t="s">
        <v>310</v>
      </c>
      <c r="E59" s="216" t="s">
        <v>901</v>
      </c>
      <c r="F59" s="15">
        <v>46213.416168981479</v>
      </c>
      <c r="G59" s="216" t="s">
        <v>407</v>
      </c>
      <c r="H59">
        <v>2</v>
      </c>
      <c r="I59" s="216" t="s">
        <v>902</v>
      </c>
      <c r="J59" s="15">
        <v>46267.431944444441</v>
      </c>
      <c r="K59" s="15">
        <v>46268.40625</v>
      </c>
      <c r="L59" s="15"/>
      <c r="M59">
        <v>2</v>
      </c>
      <c r="N59" s="216"/>
      <c r="O59" t="s">
        <v>201</v>
      </c>
      <c r="P59" t="s">
        <v>514</v>
      </c>
      <c r="Q59" s="216"/>
      <c r="S59" s="216" t="s">
        <v>360</v>
      </c>
      <c r="T59" s="216" t="s">
        <v>374</v>
      </c>
      <c r="U59" s="216" t="s">
        <v>239</v>
      </c>
      <c r="V59" t="s">
        <v>351</v>
      </c>
      <c r="W59" s="216" t="s">
        <v>374</v>
      </c>
      <c r="X59" s="216" t="s">
        <v>239</v>
      </c>
      <c r="Y59">
        <v>0</v>
      </c>
      <c r="AA59" s="216" t="s">
        <v>90</v>
      </c>
      <c r="AB59" s="216" t="s">
        <v>360</v>
      </c>
      <c r="AC59">
        <v>2200</v>
      </c>
      <c r="AD59" s="216" t="s">
        <v>217</v>
      </c>
      <c r="AE59">
        <v>1</v>
      </c>
      <c r="AF59">
        <v>1</v>
      </c>
    </row>
    <row r="60" spans="1:32" x14ac:dyDescent="0.3">
      <c r="A60" s="216" t="s">
        <v>351</v>
      </c>
      <c r="B60" s="216" t="s">
        <v>48</v>
      </c>
      <c r="C60" s="216" t="s">
        <v>68</v>
      </c>
      <c r="D60" s="216" t="s">
        <v>310</v>
      </c>
      <c r="E60" s="216" t="s">
        <v>896</v>
      </c>
      <c r="F60" s="15">
        <v>46265.469305555554</v>
      </c>
      <c r="G60" s="216" t="s">
        <v>407</v>
      </c>
      <c r="H60">
        <v>1</v>
      </c>
      <c r="I60" s="216" t="s">
        <v>903</v>
      </c>
      <c r="J60" s="15">
        <v>46265.644444444442</v>
      </c>
      <c r="K60" s="15">
        <v>46267.525000000001</v>
      </c>
      <c r="L60" s="15"/>
      <c r="M60">
        <v>1</v>
      </c>
      <c r="N60" s="216"/>
      <c r="O60" t="s">
        <v>201</v>
      </c>
      <c r="P60" t="s">
        <v>513</v>
      </c>
      <c r="Q60" s="216"/>
      <c r="S60" s="216" t="s">
        <v>360</v>
      </c>
      <c r="T60" s="216" t="s">
        <v>374</v>
      </c>
      <c r="U60" s="216" t="s">
        <v>239</v>
      </c>
      <c r="V60" t="s">
        <v>351</v>
      </c>
      <c r="W60" s="216" t="s">
        <v>374</v>
      </c>
      <c r="X60" s="216" t="s">
        <v>239</v>
      </c>
      <c r="Y60">
        <v>0</v>
      </c>
      <c r="AA60" s="216" t="s">
        <v>90</v>
      </c>
      <c r="AB60" s="216" t="s">
        <v>360</v>
      </c>
      <c r="AC60">
        <v>2200</v>
      </c>
      <c r="AD60" s="216" t="s">
        <v>217</v>
      </c>
      <c r="AE60">
        <v>1</v>
      </c>
      <c r="AF60">
        <v>1</v>
      </c>
    </row>
    <row r="61" spans="1:32" x14ac:dyDescent="0.3">
      <c r="A61" s="216" t="s">
        <v>351</v>
      </c>
      <c r="B61" s="216" t="s">
        <v>48</v>
      </c>
      <c r="C61" s="216" t="s">
        <v>68</v>
      </c>
      <c r="D61" s="216" t="s">
        <v>310</v>
      </c>
      <c r="E61" s="216" t="s">
        <v>904</v>
      </c>
      <c r="F61" s="15">
        <v>46261.640046296299</v>
      </c>
      <c r="G61" s="216" t="s">
        <v>407</v>
      </c>
      <c r="H61">
        <v>5</v>
      </c>
      <c r="I61" s="216" t="s">
        <v>905</v>
      </c>
      <c r="J61" s="15">
        <v>46265.57708333333</v>
      </c>
      <c r="K61" s="15">
        <v>46267.566666666666</v>
      </c>
      <c r="L61" s="15"/>
      <c r="M61">
        <v>5</v>
      </c>
      <c r="N61" s="216"/>
      <c r="O61" t="s">
        <v>201</v>
      </c>
      <c r="P61" t="s">
        <v>513</v>
      </c>
      <c r="Q61" s="216"/>
      <c r="S61" s="216" t="s">
        <v>360</v>
      </c>
      <c r="T61" s="216" t="s">
        <v>374</v>
      </c>
      <c r="U61" s="216" t="s">
        <v>239</v>
      </c>
      <c r="V61" t="s">
        <v>351</v>
      </c>
      <c r="W61" s="216" t="s">
        <v>374</v>
      </c>
      <c r="X61" s="216" t="s">
        <v>239</v>
      </c>
      <c r="AA61" s="216" t="s">
        <v>90</v>
      </c>
      <c r="AB61" s="216" t="s">
        <v>360</v>
      </c>
      <c r="AC61">
        <v>2200</v>
      </c>
      <c r="AD61" s="216" t="s">
        <v>217</v>
      </c>
      <c r="AE61">
        <v>1</v>
      </c>
    </row>
    <row r="62" spans="1:32" x14ac:dyDescent="0.3">
      <c r="A62" s="216" t="s">
        <v>351</v>
      </c>
      <c r="B62" s="216" t="s">
        <v>48</v>
      </c>
      <c r="C62" s="216" t="s">
        <v>68</v>
      </c>
      <c r="D62" s="216" t="s">
        <v>310</v>
      </c>
      <c r="E62" s="216" t="s">
        <v>906</v>
      </c>
      <c r="F62" s="15">
        <v>46254.605509259258</v>
      </c>
      <c r="G62" s="216" t="s">
        <v>406</v>
      </c>
      <c r="H62">
        <v>1</v>
      </c>
      <c r="I62" s="216" t="s">
        <v>907</v>
      </c>
      <c r="J62" s="15">
        <v>46258.484027777777</v>
      </c>
      <c r="K62" s="15">
        <v>46259.506944444445</v>
      </c>
      <c r="L62" s="15"/>
      <c r="M62">
        <v>1</v>
      </c>
      <c r="N62" s="216"/>
      <c r="O62" t="s">
        <v>201</v>
      </c>
      <c r="P62" t="s">
        <v>513</v>
      </c>
      <c r="Q62" s="216"/>
      <c r="S62" s="216" t="s">
        <v>362</v>
      </c>
      <c r="T62" s="216" t="s">
        <v>374</v>
      </c>
      <c r="U62" s="216" t="s">
        <v>239</v>
      </c>
      <c r="V62" t="s">
        <v>351</v>
      </c>
      <c r="W62" s="216" t="s">
        <v>374</v>
      </c>
      <c r="X62" s="216" t="s">
        <v>239</v>
      </c>
      <c r="Y62">
        <v>0</v>
      </c>
      <c r="AA62" s="216" t="s">
        <v>90</v>
      </c>
      <c r="AB62" s="216" t="s">
        <v>362</v>
      </c>
      <c r="AC62">
        <v>101</v>
      </c>
      <c r="AD62" s="216" t="s">
        <v>217</v>
      </c>
      <c r="AE62">
        <v>1</v>
      </c>
      <c r="AF62">
        <v>1</v>
      </c>
    </row>
    <row r="63" spans="1:32" x14ac:dyDescent="0.3">
      <c r="A63" s="216" t="s">
        <v>351</v>
      </c>
      <c r="B63" s="216" t="s">
        <v>48</v>
      </c>
      <c r="C63" s="216" t="s">
        <v>68</v>
      </c>
      <c r="D63" s="216" t="s">
        <v>310</v>
      </c>
      <c r="E63" s="216" t="s">
        <v>908</v>
      </c>
      <c r="F63" s="15">
        <v>46254.599907407406</v>
      </c>
      <c r="G63" s="216" t="s">
        <v>406</v>
      </c>
      <c r="H63">
        <v>1</v>
      </c>
      <c r="I63" s="216" t="s">
        <v>907</v>
      </c>
      <c r="J63" s="15">
        <v>46258.484027777777</v>
      </c>
      <c r="K63" s="15">
        <v>46259.506944444445</v>
      </c>
      <c r="L63" s="15"/>
      <c r="M63">
        <v>1</v>
      </c>
      <c r="N63" s="216"/>
      <c r="O63" t="s">
        <v>201</v>
      </c>
      <c r="P63" t="s">
        <v>513</v>
      </c>
      <c r="Q63" s="216"/>
      <c r="S63" s="216" t="s">
        <v>362</v>
      </c>
      <c r="T63" s="216" t="s">
        <v>374</v>
      </c>
      <c r="U63" s="216" t="s">
        <v>239</v>
      </c>
      <c r="V63" t="s">
        <v>351</v>
      </c>
      <c r="W63" s="216" t="s">
        <v>374</v>
      </c>
      <c r="X63" s="216" t="s">
        <v>239</v>
      </c>
      <c r="AA63" s="216" t="s">
        <v>90</v>
      </c>
      <c r="AB63" s="216" t="s">
        <v>362</v>
      </c>
      <c r="AC63">
        <v>101</v>
      </c>
      <c r="AD63" s="216" t="s">
        <v>217</v>
      </c>
      <c r="AE63">
        <v>1</v>
      </c>
    </row>
    <row r="64" spans="1:32" x14ac:dyDescent="0.3">
      <c r="A64" s="216" t="s">
        <v>351</v>
      </c>
      <c r="B64" s="216" t="s">
        <v>48</v>
      </c>
      <c r="C64" s="216" t="s">
        <v>68</v>
      </c>
      <c r="D64" s="216" t="s">
        <v>310</v>
      </c>
      <c r="E64" s="216" t="s">
        <v>909</v>
      </c>
      <c r="F64" s="15">
        <v>46253.631064814814</v>
      </c>
      <c r="G64" s="216" t="s">
        <v>406</v>
      </c>
      <c r="H64">
        <v>1</v>
      </c>
      <c r="I64" s="216" t="s">
        <v>910</v>
      </c>
      <c r="J64" s="15">
        <v>46258.384027777778</v>
      </c>
      <c r="K64" s="15">
        <v>46259.506944444445</v>
      </c>
      <c r="L64" s="15"/>
      <c r="M64">
        <v>1</v>
      </c>
      <c r="N64" s="216"/>
      <c r="O64" t="s">
        <v>201</v>
      </c>
      <c r="P64" t="s">
        <v>513</v>
      </c>
      <c r="Q64" s="216"/>
      <c r="S64" s="216" t="s">
        <v>362</v>
      </c>
      <c r="T64" s="216" t="s">
        <v>374</v>
      </c>
      <c r="U64" s="216" t="s">
        <v>239</v>
      </c>
      <c r="V64" t="s">
        <v>351</v>
      </c>
      <c r="W64" s="216" t="s">
        <v>374</v>
      </c>
      <c r="X64" s="216" t="s">
        <v>239</v>
      </c>
      <c r="AA64" s="216" t="s">
        <v>90</v>
      </c>
      <c r="AB64" s="216" t="s">
        <v>362</v>
      </c>
      <c r="AC64">
        <v>101</v>
      </c>
      <c r="AD64" s="216" t="s">
        <v>217</v>
      </c>
      <c r="AE64">
        <v>1</v>
      </c>
    </row>
    <row r="65" spans="1:32" x14ac:dyDescent="0.3">
      <c r="A65" s="216" t="s">
        <v>351</v>
      </c>
      <c r="B65" s="216" t="s">
        <v>48</v>
      </c>
      <c r="C65" s="216" t="s">
        <v>68</v>
      </c>
      <c r="D65" s="216" t="s">
        <v>310</v>
      </c>
      <c r="E65" s="216" t="s">
        <v>911</v>
      </c>
      <c r="F65" s="15">
        <v>46251.346805555557</v>
      </c>
      <c r="G65" s="216" t="s">
        <v>406</v>
      </c>
      <c r="H65">
        <v>1</v>
      </c>
      <c r="I65" s="216" t="s">
        <v>910</v>
      </c>
      <c r="J65" s="15">
        <v>46258.384027777778</v>
      </c>
      <c r="K65" s="15">
        <v>46259.506944444445</v>
      </c>
      <c r="L65" s="15"/>
      <c r="M65">
        <v>1</v>
      </c>
      <c r="N65" s="216"/>
      <c r="O65" t="s">
        <v>201</v>
      </c>
      <c r="P65" t="s">
        <v>513</v>
      </c>
      <c r="Q65" s="216"/>
      <c r="S65" s="216" t="s">
        <v>362</v>
      </c>
      <c r="T65" s="216" t="s">
        <v>374</v>
      </c>
      <c r="U65" s="216" t="s">
        <v>239</v>
      </c>
      <c r="V65" t="s">
        <v>351</v>
      </c>
      <c r="W65" s="216" t="s">
        <v>374</v>
      </c>
      <c r="X65" s="216" t="s">
        <v>239</v>
      </c>
      <c r="AA65" s="216" t="s">
        <v>90</v>
      </c>
      <c r="AB65" s="216" t="s">
        <v>362</v>
      </c>
      <c r="AC65">
        <v>101</v>
      </c>
      <c r="AD65" s="216" t="s">
        <v>217</v>
      </c>
      <c r="AE65">
        <v>1</v>
      </c>
    </row>
    <row r="66" spans="1:32" x14ac:dyDescent="0.3">
      <c r="A66" s="216" t="s">
        <v>351</v>
      </c>
      <c r="B66" s="216" t="s">
        <v>48</v>
      </c>
      <c r="C66" s="216" t="s">
        <v>68</v>
      </c>
      <c r="D66" s="216" t="s">
        <v>310</v>
      </c>
      <c r="E66" s="216" t="s">
        <v>912</v>
      </c>
      <c r="F66" s="15">
        <v>46253.633113425924</v>
      </c>
      <c r="G66" s="216" t="s">
        <v>406</v>
      </c>
      <c r="H66">
        <v>1</v>
      </c>
      <c r="I66" s="216" t="s">
        <v>913</v>
      </c>
      <c r="J66" s="15">
        <v>46258.347916666666</v>
      </c>
      <c r="K66" s="15">
        <v>46259.506944444445</v>
      </c>
      <c r="L66" s="15"/>
      <c r="M66">
        <v>1</v>
      </c>
      <c r="N66" s="216"/>
      <c r="O66" t="s">
        <v>201</v>
      </c>
      <c r="P66" t="s">
        <v>513</v>
      </c>
      <c r="Q66" s="216"/>
      <c r="S66" s="216" t="s">
        <v>362</v>
      </c>
      <c r="T66" s="216" t="s">
        <v>374</v>
      </c>
      <c r="U66" s="216" t="s">
        <v>239</v>
      </c>
      <c r="V66" t="s">
        <v>351</v>
      </c>
      <c r="W66" s="216" t="s">
        <v>374</v>
      </c>
      <c r="X66" s="216" t="s">
        <v>239</v>
      </c>
      <c r="AA66" s="216" t="s">
        <v>90</v>
      </c>
      <c r="AB66" s="216" t="s">
        <v>362</v>
      </c>
      <c r="AC66">
        <v>101</v>
      </c>
      <c r="AD66" s="216" t="s">
        <v>217</v>
      </c>
      <c r="AE66">
        <v>1</v>
      </c>
    </row>
    <row r="67" spans="1:32" x14ac:dyDescent="0.3">
      <c r="A67" s="216" t="s">
        <v>351</v>
      </c>
      <c r="B67" s="216" t="s">
        <v>43</v>
      </c>
      <c r="C67" s="216" t="s">
        <v>105</v>
      </c>
      <c r="D67" s="216" t="s">
        <v>310</v>
      </c>
      <c r="E67" s="216" t="s">
        <v>914</v>
      </c>
      <c r="F67" s="15">
        <v>46255.535173611112</v>
      </c>
      <c r="G67" s="216" t="s">
        <v>406</v>
      </c>
      <c r="H67">
        <v>6</v>
      </c>
      <c r="I67" s="216" t="s">
        <v>915</v>
      </c>
      <c r="J67" s="15">
        <v>46258.472222222219</v>
      </c>
      <c r="K67" s="15">
        <v>46259.506944444445</v>
      </c>
      <c r="L67" s="15"/>
      <c r="M67">
        <v>6</v>
      </c>
      <c r="N67" s="216"/>
      <c r="O67" t="s">
        <v>201</v>
      </c>
      <c r="P67" t="s">
        <v>514</v>
      </c>
      <c r="Q67" s="216"/>
      <c r="S67" s="216" t="s">
        <v>362</v>
      </c>
      <c r="T67" s="216" t="s">
        <v>374</v>
      </c>
      <c r="U67" s="216" t="s">
        <v>239</v>
      </c>
      <c r="V67" t="s">
        <v>351</v>
      </c>
      <c r="W67" s="216" t="s">
        <v>374</v>
      </c>
      <c r="X67" s="216" t="s">
        <v>239</v>
      </c>
      <c r="AA67" s="216" t="s">
        <v>67</v>
      </c>
      <c r="AB67" s="216" t="s">
        <v>362</v>
      </c>
      <c r="AC67">
        <v>101</v>
      </c>
      <c r="AD67" s="216" t="s">
        <v>217</v>
      </c>
      <c r="AE67">
        <v>1</v>
      </c>
    </row>
    <row r="68" spans="1:32" x14ac:dyDescent="0.3">
      <c r="A68" s="216" t="s">
        <v>351</v>
      </c>
      <c r="B68" s="216" t="s">
        <v>48</v>
      </c>
      <c r="C68" s="216" t="s">
        <v>68</v>
      </c>
      <c r="D68" s="216" t="s">
        <v>310</v>
      </c>
      <c r="E68" s="216" t="s">
        <v>916</v>
      </c>
      <c r="F68" s="15">
        <v>46254.384965277779</v>
      </c>
      <c r="G68" s="216" t="s">
        <v>406</v>
      </c>
      <c r="H68">
        <v>2</v>
      </c>
      <c r="I68" s="216" t="s">
        <v>917</v>
      </c>
      <c r="J68" s="15">
        <v>46255.584027777775</v>
      </c>
      <c r="K68" s="15">
        <v>46258.484027777777</v>
      </c>
      <c r="L68" s="15"/>
      <c r="M68">
        <v>2</v>
      </c>
      <c r="N68" s="216"/>
      <c r="O68" t="s">
        <v>201</v>
      </c>
      <c r="P68" t="s">
        <v>514</v>
      </c>
      <c r="Q68" s="216"/>
      <c r="S68" s="216" t="s">
        <v>362</v>
      </c>
      <c r="T68" s="216" t="s">
        <v>374</v>
      </c>
      <c r="U68" s="216" t="s">
        <v>239</v>
      </c>
      <c r="V68" t="s">
        <v>351</v>
      </c>
      <c r="W68" s="216" t="s">
        <v>374</v>
      </c>
      <c r="X68" s="216" t="s">
        <v>239</v>
      </c>
      <c r="Y68">
        <v>0</v>
      </c>
      <c r="AA68" s="216" t="s">
        <v>90</v>
      </c>
      <c r="AB68" s="216" t="s">
        <v>362</v>
      </c>
      <c r="AC68">
        <v>101</v>
      </c>
      <c r="AD68" s="216" t="s">
        <v>217</v>
      </c>
      <c r="AE68">
        <v>1</v>
      </c>
      <c r="AF68">
        <v>1</v>
      </c>
    </row>
    <row r="69" spans="1:32" x14ac:dyDescent="0.3">
      <c r="A69" s="216" t="s">
        <v>351</v>
      </c>
      <c r="B69" s="216" t="s">
        <v>48</v>
      </c>
      <c r="C69" s="216" t="s">
        <v>68</v>
      </c>
      <c r="D69" s="216" t="s">
        <v>310</v>
      </c>
      <c r="E69" s="216" t="s">
        <v>918</v>
      </c>
      <c r="F69" s="15">
        <v>46254.383043981485</v>
      </c>
      <c r="G69" s="216" t="s">
        <v>406</v>
      </c>
      <c r="H69">
        <v>1</v>
      </c>
      <c r="I69" s="216" t="s">
        <v>917</v>
      </c>
      <c r="J69" s="15">
        <v>46255.584027777775</v>
      </c>
      <c r="K69" s="15">
        <v>46258.484027777777</v>
      </c>
      <c r="L69" s="15"/>
      <c r="M69">
        <v>1</v>
      </c>
      <c r="N69" s="216"/>
      <c r="O69" t="s">
        <v>201</v>
      </c>
      <c r="P69" t="s">
        <v>514</v>
      </c>
      <c r="Q69" s="216"/>
      <c r="S69" s="216" t="s">
        <v>362</v>
      </c>
      <c r="T69" s="216" t="s">
        <v>374</v>
      </c>
      <c r="U69" s="216" t="s">
        <v>239</v>
      </c>
      <c r="V69" t="s">
        <v>351</v>
      </c>
      <c r="W69" s="216" t="s">
        <v>374</v>
      </c>
      <c r="X69" s="216" t="s">
        <v>239</v>
      </c>
      <c r="AA69" s="216" t="s">
        <v>90</v>
      </c>
      <c r="AB69" s="216" t="s">
        <v>362</v>
      </c>
      <c r="AC69">
        <v>101</v>
      </c>
      <c r="AD69" s="216" t="s">
        <v>217</v>
      </c>
      <c r="AE69">
        <v>1</v>
      </c>
    </row>
    <row r="70" spans="1:32" x14ac:dyDescent="0.3">
      <c r="A70" s="216" t="s">
        <v>351</v>
      </c>
      <c r="B70" s="216" t="s">
        <v>48</v>
      </c>
      <c r="C70" s="216" t="s">
        <v>68</v>
      </c>
      <c r="D70" s="216" t="s">
        <v>310</v>
      </c>
      <c r="E70" s="216" t="s">
        <v>919</v>
      </c>
      <c r="F70" s="15">
        <v>46254.330300925925</v>
      </c>
      <c r="G70" s="216" t="s">
        <v>406</v>
      </c>
      <c r="H70">
        <v>1</v>
      </c>
      <c r="I70" s="216" t="s">
        <v>917</v>
      </c>
      <c r="J70" s="15">
        <v>46255.584027777775</v>
      </c>
      <c r="K70" s="15">
        <v>46258.484027777777</v>
      </c>
      <c r="L70" s="15"/>
      <c r="M70">
        <v>1</v>
      </c>
      <c r="N70" s="216"/>
      <c r="O70" t="s">
        <v>201</v>
      </c>
      <c r="P70" t="s">
        <v>514</v>
      </c>
      <c r="Q70" s="216"/>
      <c r="S70" s="216" t="s">
        <v>362</v>
      </c>
      <c r="T70" s="216" t="s">
        <v>374</v>
      </c>
      <c r="U70" s="216" t="s">
        <v>239</v>
      </c>
      <c r="V70" t="s">
        <v>351</v>
      </c>
      <c r="W70" s="216" t="s">
        <v>374</v>
      </c>
      <c r="X70" s="216" t="s">
        <v>239</v>
      </c>
      <c r="AA70" s="216" t="s">
        <v>90</v>
      </c>
      <c r="AB70" s="216" t="s">
        <v>362</v>
      </c>
      <c r="AC70">
        <v>101</v>
      </c>
      <c r="AD70" s="216" t="s">
        <v>217</v>
      </c>
      <c r="AE70">
        <v>1</v>
      </c>
    </row>
    <row r="71" spans="1:32" x14ac:dyDescent="0.3">
      <c r="A71" s="216" t="s">
        <v>351</v>
      </c>
      <c r="B71" s="216" t="s">
        <v>48</v>
      </c>
      <c r="C71" s="216" t="s">
        <v>68</v>
      </c>
      <c r="D71" s="216" t="s">
        <v>310</v>
      </c>
      <c r="E71" s="216" t="s">
        <v>920</v>
      </c>
      <c r="F71" s="15">
        <v>46253.617754629631</v>
      </c>
      <c r="G71" s="216" t="s">
        <v>406</v>
      </c>
      <c r="H71">
        <v>1</v>
      </c>
      <c r="I71" s="216" t="s">
        <v>917</v>
      </c>
      <c r="J71" s="15">
        <v>46255.584027777775</v>
      </c>
      <c r="K71" s="15">
        <v>46258.484027777777</v>
      </c>
      <c r="L71" s="15"/>
      <c r="M71">
        <v>1</v>
      </c>
      <c r="N71" s="216"/>
      <c r="O71" t="s">
        <v>201</v>
      </c>
      <c r="P71" t="s">
        <v>514</v>
      </c>
      <c r="Q71" s="216"/>
      <c r="S71" s="216" t="s">
        <v>362</v>
      </c>
      <c r="T71" s="216" t="s">
        <v>374</v>
      </c>
      <c r="U71" s="216" t="s">
        <v>239</v>
      </c>
      <c r="V71" t="s">
        <v>351</v>
      </c>
      <c r="W71" s="216" t="s">
        <v>374</v>
      </c>
      <c r="X71" s="216" t="s">
        <v>239</v>
      </c>
      <c r="AA71" s="216" t="s">
        <v>90</v>
      </c>
      <c r="AB71" s="216" t="s">
        <v>362</v>
      </c>
      <c r="AC71">
        <v>101</v>
      </c>
      <c r="AD71" s="216" t="s">
        <v>217</v>
      </c>
      <c r="AE71">
        <v>1</v>
      </c>
    </row>
    <row r="72" spans="1:32" x14ac:dyDescent="0.3">
      <c r="A72" s="216" t="s">
        <v>351</v>
      </c>
      <c r="B72" s="216" t="s">
        <v>48</v>
      </c>
      <c r="C72" s="216" t="s">
        <v>68</v>
      </c>
      <c r="D72" s="216" t="s">
        <v>310</v>
      </c>
      <c r="E72" s="216" t="s">
        <v>921</v>
      </c>
      <c r="F72" s="15">
        <v>46252.406145833331</v>
      </c>
      <c r="G72" s="216" t="s">
        <v>406</v>
      </c>
      <c r="H72">
        <v>2</v>
      </c>
      <c r="I72" s="216" t="s">
        <v>922</v>
      </c>
      <c r="J72" s="15">
        <v>46255.450694444444</v>
      </c>
      <c r="K72" s="15">
        <v>46258.484027777777</v>
      </c>
      <c r="L72" s="15"/>
      <c r="M72">
        <v>2</v>
      </c>
      <c r="N72" s="216"/>
      <c r="O72" t="s">
        <v>201</v>
      </c>
      <c r="P72" t="s">
        <v>513</v>
      </c>
      <c r="Q72" s="216"/>
      <c r="S72" s="216" t="s">
        <v>362</v>
      </c>
      <c r="T72" s="216" t="s">
        <v>374</v>
      </c>
      <c r="U72" s="216" t="s">
        <v>239</v>
      </c>
      <c r="V72" t="s">
        <v>351</v>
      </c>
      <c r="W72" s="216" t="s">
        <v>374</v>
      </c>
      <c r="X72" s="216" t="s">
        <v>239</v>
      </c>
      <c r="AA72" s="216" t="s">
        <v>90</v>
      </c>
      <c r="AB72" s="216" t="s">
        <v>362</v>
      </c>
      <c r="AC72">
        <v>101</v>
      </c>
      <c r="AD72" s="216" t="s">
        <v>217</v>
      </c>
      <c r="AE72">
        <v>1</v>
      </c>
    </row>
    <row r="73" spans="1:32" x14ac:dyDescent="0.3">
      <c r="A73" s="216" t="s">
        <v>351</v>
      </c>
      <c r="B73" s="216" t="s">
        <v>48</v>
      </c>
      <c r="C73" s="216" t="s">
        <v>68</v>
      </c>
      <c r="D73" s="216" t="s">
        <v>310</v>
      </c>
      <c r="E73" s="216" t="s">
        <v>923</v>
      </c>
      <c r="F73" s="15">
        <v>46279.636134259257</v>
      </c>
      <c r="G73" s="216" t="s">
        <v>406</v>
      </c>
      <c r="H73">
        <v>1</v>
      </c>
      <c r="I73" s="216" t="s">
        <v>924</v>
      </c>
      <c r="J73" s="15">
        <v>46280.456944444442</v>
      </c>
      <c r="K73" s="15">
        <v>46288.555555555555</v>
      </c>
      <c r="L73" s="15"/>
      <c r="M73">
        <v>1</v>
      </c>
      <c r="N73" s="216"/>
      <c r="O73" t="s">
        <v>201</v>
      </c>
      <c r="P73" t="s">
        <v>513</v>
      </c>
      <c r="Q73" s="216"/>
      <c r="S73" s="216" t="s">
        <v>362</v>
      </c>
      <c r="T73" s="216" t="s">
        <v>374</v>
      </c>
      <c r="U73" s="216" t="s">
        <v>239</v>
      </c>
      <c r="V73" t="s">
        <v>351</v>
      </c>
      <c r="W73" s="216" t="s">
        <v>374</v>
      </c>
      <c r="X73" s="216" t="s">
        <v>239</v>
      </c>
      <c r="Y73">
        <v>0</v>
      </c>
      <c r="AA73" s="216" t="s">
        <v>90</v>
      </c>
      <c r="AB73" s="216" t="s">
        <v>362</v>
      </c>
      <c r="AC73">
        <v>101</v>
      </c>
      <c r="AD73" s="216" t="s">
        <v>217</v>
      </c>
      <c r="AE73">
        <v>1</v>
      </c>
      <c r="AF73">
        <v>1</v>
      </c>
    </row>
    <row r="74" spans="1:32" x14ac:dyDescent="0.3">
      <c r="A74" s="216" t="s">
        <v>351</v>
      </c>
      <c r="B74" s="216" t="s">
        <v>48</v>
      </c>
      <c r="C74" s="216" t="s">
        <v>68</v>
      </c>
      <c r="D74" s="216" t="s">
        <v>310</v>
      </c>
      <c r="E74" s="216" t="s">
        <v>925</v>
      </c>
      <c r="F74" s="15">
        <v>46251.526550925926</v>
      </c>
      <c r="G74" s="216" t="s">
        <v>406</v>
      </c>
      <c r="H74">
        <v>1</v>
      </c>
      <c r="I74" s="216" t="s">
        <v>756</v>
      </c>
      <c r="J74" s="15">
        <v>46252.671585648146</v>
      </c>
      <c r="K74" s="15">
        <v>46254.573611111111</v>
      </c>
      <c r="L74" s="15"/>
      <c r="M74">
        <v>1</v>
      </c>
      <c r="N74" s="216"/>
      <c r="O74" t="s">
        <v>201</v>
      </c>
      <c r="P74" t="s">
        <v>513</v>
      </c>
      <c r="Q74" s="216"/>
      <c r="S74" s="216" t="s">
        <v>362</v>
      </c>
      <c r="T74" s="216" t="s">
        <v>374</v>
      </c>
      <c r="U74" s="216" t="s">
        <v>239</v>
      </c>
      <c r="V74" t="s">
        <v>351</v>
      </c>
      <c r="W74" s="216" t="s">
        <v>374</v>
      </c>
      <c r="X74" s="216" t="s">
        <v>239</v>
      </c>
      <c r="Y74">
        <v>0</v>
      </c>
      <c r="AA74" s="216" t="s">
        <v>90</v>
      </c>
      <c r="AB74" s="216" t="s">
        <v>362</v>
      </c>
      <c r="AC74">
        <v>101</v>
      </c>
      <c r="AD74" s="216" t="s">
        <v>217</v>
      </c>
      <c r="AE74">
        <v>1</v>
      </c>
      <c r="AF74">
        <v>1</v>
      </c>
    </row>
    <row r="75" spans="1:32" x14ac:dyDescent="0.3">
      <c r="A75" s="216" t="s">
        <v>351</v>
      </c>
      <c r="B75" s="216" t="s">
        <v>48</v>
      </c>
      <c r="C75" s="216" t="s">
        <v>68</v>
      </c>
      <c r="D75" s="216" t="s">
        <v>310</v>
      </c>
      <c r="E75" s="216" t="s">
        <v>926</v>
      </c>
      <c r="F75" s="15">
        <v>46266.579953703702</v>
      </c>
      <c r="G75" s="216" t="s">
        <v>406</v>
      </c>
      <c r="H75">
        <v>1</v>
      </c>
      <c r="I75" s="216" t="s">
        <v>927</v>
      </c>
      <c r="J75" s="15">
        <v>46267.61041666667</v>
      </c>
      <c r="K75" s="15">
        <v>46268.428472222222</v>
      </c>
      <c r="L75" s="15"/>
      <c r="M75">
        <v>1</v>
      </c>
      <c r="N75" s="216"/>
      <c r="O75" t="s">
        <v>201</v>
      </c>
      <c r="P75" t="s">
        <v>514</v>
      </c>
      <c r="Q75" s="216"/>
      <c r="S75" s="216" t="s">
        <v>362</v>
      </c>
      <c r="T75" s="216" t="s">
        <v>374</v>
      </c>
      <c r="U75" s="216" t="s">
        <v>239</v>
      </c>
      <c r="V75" t="s">
        <v>351</v>
      </c>
      <c r="W75" s="216" t="s">
        <v>374</v>
      </c>
      <c r="X75" s="216" t="s">
        <v>239</v>
      </c>
      <c r="Y75">
        <v>0</v>
      </c>
      <c r="AA75" s="216" t="s">
        <v>90</v>
      </c>
      <c r="AB75" s="216" t="s">
        <v>362</v>
      </c>
      <c r="AC75">
        <v>101</v>
      </c>
      <c r="AD75" s="216" t="s">
        <v>217</v>
      </c>
      <c r="AE75">
        <v>1</v>
      </c>
      <c r="AF75">
        <v>1</v>
      </c>
    </row>
    <row r="76" spans="1:32" x14ac:dyDescent="0.3">
      <c r="A76" s="216" t="s">
        <v>351</v>
      </c>
      <c r="B76" s="216" t="s">
        <v>48</v>
      </c>
      <c r="C76" s="216" t="s">
        <v>68</v>
      </c>
      <c r="D76" s="216" t="s">
        <v>310</v>
      </c>
      <c r="E76" s="216" t="s">
        <v>928</v>
      </c>
      <c r="F76" s="15">
        <v>46254.609363425923</v>
      </c>
      <c r="G76" s="216" t="s">
        <v>406</v>
      </c>
      <c r="H76">
        <v>1</v>
      </c>
      <c r="I76" s="216" t="s">
        <v>929</v>
      </c>
      <c r="J76" s="15">
        <v>46267.7</v>
      </c>
      <c r="K76" s="15">
        <v>46274.474305555559</v>
      </c>
      <c r="L76" s="15"/>
      <c r="M76">
        <v>1</v>
      </c>
      <c r="N76" s="216"/>
      <c r="O76" t="s">
        <v>201</v>
      </c>
      <c r="P76" t="s">
        <v>513</v>
      </c>
      <c r="Q76" s="216"/>
      <c r="S76" s="216" t="s">
        <v>362</v>
      </c>
      <c r="T76" s="216" t="s">
        <v>374</v>
      </c>
      <c r="U76" s="216" t="s">
        <v>239</v>
      </c>
      <c r="V76" t="s">
        <v>351</v>
      </c>
      <c r="W76" s="216" t="s">
        <v>374</v>
      </c>
      <c r="X76" s="216" t="s">
        <v>239</v>
      </c>
      <c r="AA76" s="216" t="s">
        <v>90</v>
      </c>
      <c r="AB76" s="216" t="s">
        <v>362</v>
      </c>
      <c r="AC76">
        <v>101</v>
      </c>
      <c r="AD76" s="216" t="s">
        <v>217</v>
      </c>
      <c r="AE76">
        <v>1</v>
      </c>
      <c r="AF76">
        <v>1</v>
      </c>
    </row>
    <row r="77" spans="1:32" x14ac:dyDescent="0.3">
      <c r="A77" s="216" t="s">
        <v>351</v>
      </c>
      <c r="B77" s="216" t="s">
        <v>48</v>
      </c>
      <c r="C77" s="216" t="s">
        <v>68</v>
      </c>
      <c r="D77" s="216" t="s">
        <v>310</v>
      </c>
      <c r="E77" s="216" t="s">
        <v>930</v>
      </c>
      <c r="F77" s="15">
        <v>46261.45144675926</v>
      </c>
      <c r="G77" s="216" t="s">
        <v>406</v>
      </c>
      <c r="H77">
        <v>1</v>
      </c>
      <c r="I77" s="216" t="s">
        <v>931</v>
      </c>
      <c r="J77" s="15">
        <v>46261.622916666667</v>
      </c>
      <c r="K77" s="15">
        <v>46262.506944444445</v>
      </c>
      <c r="L77" s="15"/>
      <c r="M77">
        <v>1</v>
      </c>
      <c r="N77" s="216"/>
      <c r="O77" t="s">
        <v>201</v>
      </c>
      <c r="P77" t="s">
        <v>514</v>
      </c>
      <c r="Q77" s="216"/>
      <c r="S77" s="216" t="s">
        <v>362</v>
      </c>
      <c r="T77" s="216" t="s">
        <v>374</v>
      </c>
      <c r="U77" s="216" t="s">
        <v>239</v>
      </c>
      <c r="V77" t="s">
        <v>351</v>
      </c>
      <c r="W77" s="216" t="s">
        <v>374</v>
      </c>
      <c r="X77" s="216" t="s">
        <v>239</v>
      </c>
      <c r="Y77">
        <v>0</v>
      </c>
      <c r="AA77" s="216" t="s">
        <v>90</v>
      </c>
      <c r="AB77" s="216" t="s">
        <v>362</v>
      </c>
      <c r="AC77">
        <v>101</v>
      </c>
      <c r="AD77" s="216" t="s">
        <v>217</v>
      </c>
      <c r="AE77">
        <v>1</v>
      </c>
      <c r="AF77">
        <v>1</v>
      </c>
    </row>
    <row r="78" spans="1:32" x14ac:dyDescent="0.3">
      <c r="A78" s="216" t="s">
        <v>351</v>
      </c>
      <c r="B78" s="216" t="s">
        <v>48</v>
      </c>
      <c r="C78" s="216" t="s">
        <v>68</v>
      </c>
      <c r="D78" s="216" t="s">
        <v>310</v>
      </c>
      <c r="E78" s="216" t="s">
        <v>932</v>
      </c>
      <c r="F78" s="15">
        <v>46261.464432870373</v>
      </c>
      <c r="G78" s="216" t="s">
        <v>406</v>
      </c>
      <c r="H78">
        <v>1</v>
      </c>
      <c r="I78" s="216" t="s">
        <v>933</v>
      </c>
      <c r="J78" s="15">
        <v>46261.705555555556</v>
      </c>
      <c r="K78" s="15">
        <v>46262.506944444445</v>
      </c>
      <c r="L78" s="15"/>
      <c r="M78">
        <v>1</v>
      </c>
      <c r="N78" s="216"/>
      <c r="O78" t="s">
        <v>201</v>
      </c>
      <c r="P78" t="s">
        <v>514</v>
      </c>
      <c r="Q78" s="216"/>
      <c r="S78" s="216" t="s">
        <v>362</v>
      </c>
      <c r="T78" s="216" t="s">
        <v>374</v>
      </c>
      <c r="U78" s="216" t="s">
        <v>239</v>
      </c>
      <c r="V78" t="s">
        <v>351</v>
      </c>
      <c r="W78" s="216" t="s">
        <v>374</v>
      </c>
      <c r="X78" s="216" t="s">
        <v>239</v>
      </c>
      <c r="AA78" s="216" t="s">
        <v>90</v>
      </c>
      <c r="AB78" s="216" t="s">
        <v>362</v>
      </c>
      <c r="AC78">
        <v>101</v>
      </c>
      <c r="AD78" s="216" t="s">
        <v>217</v>
      </c>
      <c r="AE78">
        <v>1</v>
      </c>
    </row>
    <row r="79" spans="1:32" x14ac:dyDescent="0.3">
      <c r="A79" s="216" t="s">
        <v>351</v>
      </c>
      <c r="B79" s="216" t="s">
        <v>48</v>
      </c>
      <c r="C79" s="216" t="s">
        <v>68</v>
      </c>
      <c r="D79" s="216" t="s">
        <v>310</v>
      </c>
      <c r="E79" s="216" t="s">
        <v>934</v>
      </c>
      <c r="F79" s="15">
        <v>46280.401979166665</v>
      </c>
      <c r="G79" s="216" t="s">
        <v>406</v>
      </c>
      <c r="H79">
        <v>2</v>
      </c>
      <c r="I79" s="216" t="s">
        <v>935</v>
      </c>
      <c r="J79" s="15">
        <v>46281.359027777777</v>
      </c>
      <c r="K79" s="15">
        <v>46282.652777777781</v>
      </c>
      <c r="L79" s="15"/>
      <c r="M79">
        <v>2</v>
      </c>
      <c r="N79" s="216"/>
      <c r="O79" t="s">
        <v>201</v>
      </c>
      <c r="P79" t="s">
        <v>513</v>
      </c>
      <c r="Q79" s="216"/>
      <c r="S79" s="216" t="s">
        <v>362</v>
      </c>
      <c r="T79" s="216" t="s">
        <v>374</v>
      </c>
      <c r="U79" s="216" t="s">
        <v>239</v>
      </c>
      <c r="V79" t="s">
        <v>351</v>
      </c>
      <c r="W79" s="216" t="s">
        <v>374</v>
      </c>
      <c r="X79" s="216" t="s">
        <v>239</v>
      </c>
      <c r="Y79">
        <v>0</v>
      </c>
      <c r="AA79" s="216" t="s">
        <v>90</v>
      </c>
      <c r="AB79" s="216" t="s">
        <v>362</v>
      </c>
      <c r="AC79">
        <v>101</v>
      </c>
      <c r="AD79" s="216" t="s">
        <v>217</v>
      </c>
      <c r="AE79">
        <v>1</v>
      </c>
      <c r="AF79">
        <v>1</v>
      </c>
    </row>
    <row r="80" spans="1:32" x14ac:dyDescent="0.3">
      <c r="A80" s="216" t="s">
        <v>351</v>
      </c>
      <c r="B80" s="216" t="s">
        <v>45</v>
      </c>
      <c r="C80" s="216" t="s">
        <v>68</v>
      </c>
      <c r="D80" s="216" t="s">
        <v>310</v>
      </c>
      <c r="E80" s="216" t="s">
        <v>936</v>
      </c>
      <c r="F80" s="15">
        <v>46281.381284722222</v>
      </c>
      <c r="G80" s="216" t="s">
        <v>412</v>
      </c>
      <c r="H80">
        <v>7</v>
      </c>
      <c r="I80" s="216" t="s">
        <v>937</v>
      </c>
      <c r="J80" s="15">
        <v>46281.40347222222</v>
      </c>
      <c r="K80" s="15">
        <v>46282.407638888886</v>
      </c>
      <c r="L80" s="15"/>
      <c r="M80">
        <v>7</v>
      </c>
      <c r="N80" s="216"/>
      <c r="O80" t="s">
        <v>201</v>
      </c>
      <c r="P80" t="s">
        <v>513</v>
      </c>
      <c r="Q80" s="216"/>
      <c r="S80" s="216" t="s">
        <v>469</v>
      </c>
      <c r="T80" s="216" t="s">
        <v>374</v>
      </c>
      <c r="U80" s="216" t="s">
        <v>239</v>
      </c>
      <c r="V80" t="s">
        <v>351</v>
      </c>
      <c r="W80" s="216" t="s">
        <v>374</v>
      </c>
      <c r="X80" s="216" t="s">
        <v>239</v>
      </c>
      <c r="AA80" s="216" t="s">
        <v>67</v>
      </c>
      <c r="AB80" s="216" t="s">
        <v>469</v>
      </c>
      <c r="AC80">
        <v>288</v>
      </c>
      <c r="AD80" s="216" t="s">
        <v>217</v>
      </c>
      <c r="AE80">
        <v>1</v>
      </c>
      <c r="AF80">
        <v>1</v>
      </c>
    </row>
    <row r="81" spans="1:32" x14ac:dyDescent="0.3">
      <c r="A81" s="216" t="s">
        <v>351</v>
      </c>
      <c r="B81" s="216" t="s">
        <v>45</v>
      </c>
      <c r="C81" s="216" t="s">
        <v>68</v>
      </c>
      <c r="D81" s="216" t="s">
        <v>310</v>
      </c>
      <c r="E81" s="216" t="s">
        <v>938</v>
      </c>
      <c r="F81" s="15">
        <v>46281.382025462961</v>
      </c>
      <c r="G81" s="216" t="s">
        <v>412</v>
      </c>
      <c r="H81">
        <v>2</v>
      </c>
      <c r="I81" s="216" t="s">
        <v>937</v>
      </c>
      <c r="J81" s="15">
        <v>46281.40347222222</v>
      </c>
      <c r="K81" s="15">
        <v>46282.407638888886</v>
      </c>
      <c r="L81" s="15"/>
      <c r="M81">
        <v>2</v>
      </c>
      <c r="N81" s="216"/>
      <c r="O81" t="s">
        <v>201</v>
      </c>
      <c r="P81" t="s">
        <v>513</v>
      </c>
      <c r="Q81" s="216"/>
      <c r="S81" s="216" t="s">
        <v>469</v>
      </c>
      <c r="T81" s="216" t="s">
        <v>374</v>
      </c>
      <c r="U81" s="216" t="s">
        <v>239</v>
      </c>
      <c r="V81" t="s">
        <v>351</v>
      </c>
      <c r="W81" s="216" t="s">
        <v>374</v>
      </c>
      <c r="X81" s="216" t="s">
        <v>239</v>
      </c>
      <c r="AA81" s="216" t="s">
        <v>67</v>
      </c>
      <c r="AB81" s="216" t="s">
        <v>469</v>
      </c>
      <c r="AC81">
        <v>288</v>
      </c>
      <c r="AD81" s="216" t="s">
        <v>217</v>
      </c>
      <c r="AE81">
        <v>1</v>
      </c>
    </row>
    <row r="82" spans="1:32" x14ac:dyDescent="0.3">
      <c r="A82" s="216" t="s">
        <v>351</v>
      </c>
      <c r="B82" s="216" t="s">
        <v>51</v>
      </c>
      <c r="C82" s="216" t="s">
        <v>258</v>
      </c>
      <c r="D82" s="216" t="s">
        <v>310</v>
      </c>
      <c r="E82" s="216" t="s">
        <v>939</v>
      </c>
      <c r="F82" s="15">
        <v>46262.465057870373</v>
      </c>
      <c r="G82" s="216" t="s">
        <v>408</v>
      </c>
      <c r="H82">
        <v>60</v>
      </c>
      <c r="I82" s="216" t="s">
        <v>940</v>
      </c>
      <c r="J82" s="15">
        <v>46262.511805555558</v>
      </c>
      <c r="K82" s="15">
        <v>46266.666666666664</v>
      </c>
      <c r="L82" s="15"/>
      <c r="M82">
        <v>60</v>
      </c>
      <c r="N82" s="216"/>
      <c r="O82" t="s">
        <v>201</v>
      </c>
      <c r="P82" t="s">
        <v>513</v>
      </c>
      <c r="Q82" s="216"/>
      <c r="S82" s="216" t="s">
        <v>361</v>
      </c>
      <c r="T82" s="216" t="s">
        <v>374</v>
      </c>
      <c r="U82" s="216" t="s">
        <v>239</v>
      </c>
      <c r="V82" t="s">
        <v>7</v>
      </c>
      <c r="W82" s="216" t="s">
        <v>7</v>
      </c>
      <c r="X82" s="216" t="s">
        <v>7</v>
      </c>
      <c r="AA82" s="216" t="s">
        <v>238</v>
      </c>
      <c r="AB82" s="216" t="s">
        <v>361</v>
      </c>
      <c r="AC82">
        <v>109</v>
      </c>
      <c r="AD82" s="216" t="s">
        <v>7</v>
      </c>
      <c r="AF82">
        <v>0</v>
      </c>
    </row>
    <row r="83" spans="1:32" x14ac:dyDescent="0.3">
      <c r="A83" s="216" t="s">
        <v>351</v>
      </c>
      <c r="B83" s="216" t="s">
        <v>51</v>
      </c>
      <c r="C83" s="216" t="s">
        <v>258</v>
      </c>
      <c r="D83" s="216" t="s">
        <v>310</v>
      </c>
      <c r="E83" s="216" t="s">
        <v>941</v>
      </c>
      <c r="F83" s="15">
        <v>46281.496886574074</v>
      </c>
      <c r="G83" s="216" t="s">
        <v>942</v>
      </c>
      <c r="H83">
        <v>200</v>
      </c>
      <c r="I83" s="216" t="s">
        <v>943</v>
      </c>
      <c r="J83" s="15">
        <v>46281.71597222222</v>
      </c>
      <c r="K83" s="15">
        <v>46286.645833333336</v>
      </c>
      <c r="L83" s="15"/>
      <c r="M83">
        <v>200</v>
      </c>
      <c r="N83" s="216"/>
      <c r="O83" t="s">
        <v>201</v>
      </c>
      <c r="P83" t="s">
        <v>513</v>
      </c>
      <c r="Q83" s="216"/>
      <c r="S83" s="216" t="s">
        <v>361</v>
      </c>
      <c r="T83" s="216" t="s">
        <v>374</v>
      </c>
      <c r="U83" s="216" t="s">
        <v>239</v>
      </c>
      <c r="V83" t="s">
        <v>7</v>
      </c>
      <c r="W83" s="216" t="s">
        <v>7</v>
      </c>
      <c r="X83" s="216" t="s">
        <v>7</v>
      </c>
      <c r="AA83" s="216" t="s">
        <v>238</v>
      </c>
      <c r="AB83" s="216" t="s">
        <v>361</v>
      </c>
      <c r="AC83">
        <v>109</v>
      </c>
      <c r="AD83" s="216" t="s">
        <v>7</v>
      </c>
      <c r="AF83">
        <v>0</v>
      </c>
    </row>
    <row r="84" spans="1:32" x14ac:dyDescent="0.3">
      <c r="A84" s="216" t="s">
        <v>351</v>
      </c>
      <c r="B84" s="216" t="s">
        <v>51</v>
      </c>
      <c r="C84" s="216" t="s">
        <v>258</v>
      </c>
      <c r="D84" s="216" t="s">
        <v>310</v>
      </c>
      <c r="E84" s="216" t="s">
        <v>944</v>
      </c>
      <c r="F84" s="15">
        <v>46268.350682870368</v>
      </c>
      <c r="G84" s="216" t="s">
        <v>945</v>
      </c>
      <c r="H84">
        <v>3</v>
      </c>
      <c r="I84" s="216" t="s">
        <v>946</v>
      </c>
      <c r="J84" s="15">
        <v>46268.492361111108</v>
      </c>
      <c r="K84" s="15">
        <v>46269.599305555559</v>
      </c>
      <c r="L84" s="15"/>
      <c r="M84">
        <v>3</v>
      </c>
      <c r="N84" s="216"/>
      <c r="O84" t="s">
        <v>201</v>
      </c>
      <c r="P84" t="s">
        <v>513</v>
      </c>
      <c r="Q84" s="216"/>
      <c r="S84" s="216" t="s">
        <v>361</v>
      </c>
      <c r="T84" s="216" t="s">
        <v>374</v>
      </c>
      <c r="U84" s="216" t="s">
        <v>239</v>
      </c>
      <c r="V84" t="s">
        <v>7</v>
      </c>
      <c r="W84" s="216" t="s">
        <v>7</v>
      </c>
      <c r="X84" s="216" t="s">
        <v>7</v>
      </c>
      <c r="AA84" s="216" t="s">
        <v>238</v>
      </c>
      <c r="AB84" s="216" t="s">
        <v>361</v>
      </c>
      <c r="AC84">
        <v>109</v>
      </c>
      <c r="AD84" s="216" t="s">
        <v>7</v>
      </c>
      <c r="AF84">
        <v>0</v>
      </c>
    </row>
    <row r="85" spans="1:32" x14ac:dyDescent="0.3">
      <c r="A85" s="216" t="s">
        <v>351</v>
      </c>
      <c r="B85" s="216" t="s">
        <v>51</v>
      </c>
      <c r="C85" s="216" t="s">
        <v>258</v>
      </c>
      <c r="D85" s="216" t="s">
        <v>310</v>
      </c>
      <c r="E85" s="216" t="s">
        <v>947</v>
      </c>
      <c r="F85" s="15">
        <v>46268.348402777781</v>
      </c>
      <c r="G85" s="216" t="s">
        <v>942</v>
      </c>
      <c r="H85">
        <v>150</v>
      </c>
      <c r="I85" s="216" t="s">
        <v>948</v>
      </c>
      <c r="J85" s="15">
        <v>46268.452777777777</v>
      </c>
      <c r="K85" s="15">
        <v>46269.61041666667</v>
      </c>
      <c r="L85" s="15"/>
      <c r="M85">
        <v>150</v>
      </c>
      <c r="N85" s="216"/>
      <c r="O85" t="s">
        <v>201</v>
      </c>
      <c r="P85" t="s">
        <v>513</v>
      </c>
      <c r="Q85" s="216"/>
      <c r="S85" s="216" t="s">
        <v>361</v>
      </c>
      <c r="T85" s="216" t="s">
        <v>374</v>
      </c>
      <c r="U85" s="216" t="s">
        <v>239</v>
      </c>
      <c r="V85" t="s">
        <v>7</v>
      </c>
      <c r="W85" s="216" t="s">
        <v>7</v>
      </c>
      <c r="X85" s="216" t="s">
        <v>7</v>
      </c>
      <c r="AA85" s="216" t="s">
        <v>238</v>
      </c>
      <c r="AB85" s="216" t="s">
        <v>361</v>
      </c>
      <c r="AC85">
        <v>109</v>
      </c>
      <c r="AD85" s="216" t="s">
        <v>7</v>
      </c>
    </row>
    <row r="86" spans="1:32" x14ac:dyDescent="0.3">
      <c r="A86" s="216" t="s">
        <v>351</v>
      </c>
      <c r="B86" s="216" t="s">
        <v>51</v>
      </c>
      <c r="C86" s="216" t="s">
        <v>258</v>
      </c>
      <c r="D86" s="216" t="s">
        <v>310</v>
      </c>
      <c r="E86" s="216" t="s">
        <v>949</v>
      </c>
      <c r="F86" s="15">
        <v>46267.560150462959</v>
      </c>
      <c r="G86" s="216" t="s">
        <v>408</v>
      </c>
      <c r="H86">
        <v>50</v>
      </c>
      <c r="I86" s="216" t="s">
        <v>950</v>
      </c>
      <c r="J86" s="15">
        <v>46267.684027777781</v>
      </c>
      <c r="K86" s="15">
        <v>46269.429861111108</v>
      </c>
      <c r="L86" s="15"/>
      <c r="M86">
        <v>50</v>
      </c>
      <c r="N86" s="216"/>
      <c r="O86" t="s">
        <v>201</v>
      </c>
      <c r="P86" t="s">
        <v>513</v>
      </c>
      <c r="Q86" s="216"/>
      <c r="S86" s="216" t="s">
        <v>361</v>
      </c>
      <c r="T86" s="216" t="s">
        <v>374</v>
      </c>
      <c r="U86" s="216" t="s">
        <v>239</v>
      </c>
      <c r="V86" t="s">
        <v>7</v>
      </c>
      <c r="W86" s="216" t="s">
        <v>7</v>
      </c>
      <c r="X86" s="216" t="s">
        <v>7</v>
      </c>
      <c r="AA86" s="216" t="s">
        <v>238</v>
      </c>
      <c r="AB86" s="216" t="s">
        <v>361</v>
      </c>
      <c r="AC86">
        <v>109</v>
      </c>
      <c r="AD86" s="216" t="s">
        <v>7</v>
      </c>
    </row>
    <row r="87" spans="1:32" x14ac:dyDescent="0.3">
      <c r="A87" s="216" t="s">
        <v>351</v>
      </c>
      <c r="B87" s="216" t="s">
        <v>51</v>
      </c>
      <c r="C87" s="216" t="s">
        <v>258</v>
      </c>
      <c r="D87" s="216" t="s">
        <v>310</v>
      </c>
      <c r="E87" s="216" t="s">
        <v>951</v>
      </c>
      <c r="F87" s="15">
        <v>46267.559756944444</v>
      </c>
      <c r="G87" s="216" t="s">
        <v>408</v>
      </c>
      <c r="H87">
        <v>300</v>
      </c>
      <c r="I87" s="216" t="s">
        <v>950</v>
      </c>
      <c r="J87" s="15">
        <v>46267.684027777781</v>
      </c>
      <c r="K87" s="15">
        <v>46269.429861111108</v>
      </c>
      <c r="L87" s="15"/>
      <c r="M87">
        <v>300</v>
      </c>
      <c r="N87" s="216"/>
      <c r="O87" t="s">
        <v>201</v>
      </c>
      <c r="P87" t="s">
        <v>513</v>
      </c>
      <c r="Q87" s="216"/>
      <c r="S87" s="216" t="s">
        <v>361</v>
      </c>
      <c r="T87" s="216" t="s">
        <v>374</v>
      </c>
      <c r="U87" s="216" t="s">
        <v>239</v>
      </c>
      <c r="V87" t="s">
        <v>7</v>
      </c>
      <c r="W87" s="216" t="s">
        <v>7</v>
      </c>
      <c r="X87" s="216" t="s">
        <v>7</v>
      </c>
      <c r="AA87" s="216" t="s">
        <v>238</v>
      </c>
      <c r="AB87" s="216" t="s">
        <v>361</v>
      </c>
      <c r="AC87">
        <v>109</v>
      </c>
      <c r="AD87" s="216" t="s">
        <v>7</v>
      </c>
    </row>
    <row r="88" spans="1:32" x14ac:dyDescent="0.3">
      <c r="A88" s="216" t="s">
        <v>351</v>
      </c>
      <c r="B88" s="216" t="s">
        <v>42</v>
      </c>
      <c r="C88" s="216" t="s">
        <v>68</v>
      </c>
      <c r="D88" s="216" t="s">
        <v>310</v>
      </c>
      <c r="E88" s="216" t="s">
        <v>1004</v>
      </c>
      <c r="F88" s="15">
        <v>46258.538703703707</v>
      </c>
      <c r="G88" s="216" t="s">
        <v>408</v>
      </c>
      <c r="H88">
        <v>49</v>
      </c>
      <c r="I88" s="216" t="s">
        <v>1005</v>
      </c>
      <c r="J88" s="15">
        <v>46266.656944444447</v>
      </c>
      <c r="K88" s="15">
        <v>46269.321527777778</v>
      </c>
      <c r="L88" s="15"/>
      <c r="M88">
        <v>49</v>
      </c>
      <c r="N88" s="216"/>
      <c r="O88" t="s">
        <v>512</v>
      </c>
      <c r="Q88" s="216"/>
      <c r="S88" s="216" t="s">
        <v>361</v>
      </c>
      <c r="T88" s="216" t="s">
        <v>374</v>
      </c>
      <c r="U88" s="216" t="s">
        <v>239</v>
      </c>
      <c r="V88" t="s">
        <v>7</v>
      </c>
      <c r="W88" s="216" t="s">
        <v>7</v>
      </c>
      <c r="X88" s="216" t="s">
        <v>7</v>
      </c>
      <c r="AA88" s="216" t="s">
        <v>67</v>
      </c>
      <c r="AB88" s="216" t="s">
        <v>361</v>
      </c>
      <c r="AC88">
        <v>109</v>
      </c>
      <c r="AD88" s="216" t="s">
        <v>7</v>
      </c>
    </row>
    <row r="89" spans="1:32" x14ac:dyDescent="0.3">
      <c r="A89" s="216" t="s">
        <v>351</v>
      </c>
      <c r="B89" s="216" t="s">
        <v>51</v>
      </c>
      <c r="C89" s="216" t="s">
        <v>258</v>
      </c>
      <c r="D89" s="216" t="s">
        <v>310</v>
      </c>
      <c r="E89" s="216" t="s">
        <v>755</v>
      </c>
      <c r="F89" s="15">
        <v>46237.469942129632</v>
      </c>
      <c r="G89" s="216" t="s">
        <v>407</v>
      </c>
      <c r="H89">
        <v>1</v>
      </c>
      <c r="I89" s="216" t="s">
        <v>952</v>
      </c>
      <c r="J89" s="15">
        <v>46238.712500000001</v>
      </c>
      <c r="K89" s="15">
        <v>46239.458333333336</v>
      </c>
      <c r="L89" s="15"/>
      <c r="M89">
        <v>1</v>
      </c>
      <c r="N89" s="216"/>
      <c r="O89" t="s">
        <v>201</v>
      </c>
      <c r="P89" t="s">
        <v>514</v>
      </c>
      <c r="Q89" s="216"/>
      <c r="S89" s="216" t="s">
        <v>359</v>
      </c>
      <c r="T89" s="216" t="s">
        <v>374</v>
      </c>
      <c r="U89" s="216" t="s">
        <v>239</v>
      </c>
      <c r="V89" t="s">
        <v>7</v>
      </c>
      <c r="W89" s="216" t="s">
        <v>7</v>
      </c>
      <c r="X89" s="216" t="s">
        <v>7</v>
      </c>
      <c r="AA89" s="216" t="s">
        <v>238</v>
      </c>
      <c r="AB89" s="216" t="s">
        <v>359</v>
      </c>
      <c r="AC89">
        <v>50</v>
      </c>
      <c r="AD89" s="216" t="s">
        <v>7</v>
      </c>
      <c r="AF89">
        <v>0</v>
      </c>
    </row>
    <row r="90" spans="1:32" x14ac:dyDescent="0.3">
      <c r="A90" s="216" t="s">
        <v>351</v>
      </c>
      <c r="B90" s="216" t="s">
        <v>51</v>
      </c>
      <c r="C90" s="216" t="s">
        <v>258</v>
      </c>
      <c r="D90" s="216" t="s">
        <v>310</v>
      </c>
      <c r="E90" s="216" t="s">
        <v>953</v>
      </c>
      <c r="F90" s="15">
        <v>46268.724120370367</v>
      </c>
      <c r="G90" s="216" t="s">
        <v>954</v>
      </c>
      <c r="H90">
        <v>15</v>
      </c>
      <c r="I90" s="216" t="s">
        <v>955</v>
      </c>
      <c r="J90" s="15">
        <v>46269.415972222225</v>
      </c>
      <c r="K90" s="15">
        <v>46273.625</v>
      </c>
      <c r="L90" s="15"/>
      <c r="M90">
        <v>15</v>
      </c>
      <c r="N90" s="216"/>
      <c r="Q90" s="216"/>
      <c r="S90" s="216" t="s">
        <v>360</v>
      </c>
      <c r="T90" s="216" t="s">
        <v>374</v>
      </c>
      <c r="U90" s="216" t="s">
        <v>239</v>
      </c>
      <c r="V90" t="s">
        <v>7</v>
      </c>
      <c r="W90" s="216" t="s">
        <v>7</v>
      </c>
      <c r="X90" s="216" t="s">
        <v>7</v>
      </c>
      <c r="AA90" s="216" t="s">
        <v>238</v>
      </c>
      <c r="AB90" s="216" t="s">
        <v>360</v>
      </c>
      <c r="AC90">
        <v>2200</v>
      </c>
      <c r="AD90" s="216" t="s">
        <v>7</v>
      </c>
      <c r="AF90">
        <v>0</v>
      </c>
    </row>
    <row r="91" spans="1:32" x14ac:dyDescent="0.3">
      <c r="A91" s="216" t="s">
        <v>351</v>
      </c>
      <c r="B91" s="216" t="s">
        <v>43</v>
      </c>
      <c r="C91" s="216" t="s">
        <v>105</v>
      </c>
      <c r="D91" s="216" t="s">
        <v>310</v>
      </c>
      <c r="E91" s="216" t="s">
        <v>884</v>
      </c>
      <c r="F91" s="15">
        <v>46255.642997685187</v>
      </c>
      <c r="G91" s="216" t="s">
        <v>407</v>
      </c>
      <c r="H91">
        <v>5</v>
      </c>
      <c r="I91" s="216" t="s">
        <v>885</v>
      </c>
      <c r="J91" s="15">
        <v>46259.381944444445</v>
      </c>
      <c r="K91" s="15">
        <v>46262.479166666664</v>
      </c>
      <c r="L91" s="15"/>
      <c r="M91">
        <v>5</v>
      </c>
      <c r="N91" s="216"/>
      <c r="O91" t="s">
        <v>201</v>
      </c>
      <c r="P91" t="s">
        <v>513</v>
      </c>
      <c r="Q91" s="216"/>
      <c r="S91" s="216" t="s">
        <v>359</v>
      </c>
      <c r="T91" s="216" t="s">
        <v>374</v>
      </c>
      <c r="U91" s="216" t="s">
        <v>239</v>
      </c>
      <c r="V91" t="s">
        <v>351</v>
      </c>
      <c r="W91" s="216" t="s">
        <v>374</v>
      </c>
      <c r="X91" s="216" t="s">
        <v>239</v>
      </c>
      <c r="Y91">
        <v>0</v>
      </c>
      <c r="AA91" s="216" t="s">
        <v>67</v>
      </c>
      <c r="AB91" s="216" t="s">
        <v>359</v>
      </c>
      <c r="AC91">
        <v>50</v>
      </c>
      <c r="AD91" s="216" t="s">
        <v>217</v>
      </c>
      <c r="AE91">
        <v>1</v>
      </c>
      <c r="AF91">
        <v>1</v>
      </c>
    </row>
    <row r="92" spans="1:32" x14ac:dyDescent="0.3">
      <c r="A92" s="216" t="s">
        <v>351</v>
      </c>
      <c r="B92" s="216" t="s">
        <v>285</v>
      </c>
      <c r="C92" s="216" t="s">
        <v>95</v>
      </c>
      <c r="D92" s="216" t="s">
        <v>310</v>
      </c>
      <c r="E92" s="216" t="s">
        <v>958</v>
      </c>
      <c r="F92" s="15">
        <v>46266.675567129627</v>
      </c>
      <c r="G92" s="216" t="s">
        <v>424</v>
      </c>
      <c r="H92">
        <v>28</v>
      </c>
      <c r="I92" s="216" t="s">
        <v>959</v>
      </c>
      <c r="J92" s="15">
        <v>46287.430555555555</v>
      </c>
      <c r="K92" s="15">
        <v>46290.508333333331</v>
      </c>
      <c r="L92" s="15"/>
      <c r="M92">
        <v>28</v>
      </c>
      <c r="N92" s="216"/>
      <c r="O92" t="s">
        <v>201</v>
      </c>
      <c r="P92" t="s">
        <v>513</v>
      </c>
      <c r="Q92" s="216"/>
      <c r="S92" s="216" t="s">
        <v>361</v>
      </c>
      <c r="T92" s="216" t="s">
        <v>374</v>
      </c>
      <c r="U92" s="216" t="s">
        <v>239</v>
      </c>
      <c r="V92" t="s">
        <v>7</v>
      </c>
      <c r="W92" s="216" t="s">
        <v>7</v>
      </c>
      <c r="X92" s="216" t="s">
        <v>7</v>
      </c>
      <c r="AA92" s="216" t="s">
        <v>96</v>
      </c>
      <c r="AB92" s="216" t="s">
        <v>361</v>
      </c>
      <c r="AC92">
        <v>109</v>
      </c>
      <c r="AD92" s="216" t="s">
        <v>220</v>
      </c>
      <c r="AE92">
        <v>28</v>
      </c>
      <c r="AF92">
        <v>2.9</v>
      </c>
    </row>
    <row r="93" spans="1:32" x14ac:dyDescent="0.3">
      <c r="A93" s="216" t="s">
        <v>351</v>
      </c>
      <c r="B93" s="216" t="s">
        <v>285</v>
      </c>
      <c r="C93" s="216" t="s">
        <v>95</v>
      </c>
      <c r="D93" s="216" t="s">
        <v>310</v>
      </c>
      <c r="E93" s="216" t="s">
        <v>1024</v>
      </c>
      <c r="F93" s="15">
        <v>46283.319594907407</v>
      </c>
      <c r="G93" s="216" t="s">
        <v>410</v>
      </c>
      <c r="H93">
        <v>1</v>
      </c>
      <c r="I93" s="216" t="s">
        <v>1025</v>
      </c>
      <c r="J93" s="15">
        <v>46283.595138888886</v>
      </c>
      <c r="K93" s="15">
        <v>46290.49722222222</v>
      </c>
      <c r="L93" s="15"/>
      <c r="M93">
        <v>1</v>
      </c>
      <c r="N93" s="216"/>
      <c r="O93" t="s">
        <v>201</v>
      </c>
      <c r="P93" t="s">
        <v>513</v>
      </c>
      <c r="Q93" s="216"/>
      <c r="S93" s="216" t="s">
        <v>361</v>
      </c>
      <c r="T93" s="216" t="s">
        <v>374</v>
      </c>
      <c r="U93" s="216" t="s">
        <v>239</v>
      </c>
      <c r="V93" t="s">
        <v>7</v>
      </c>
      <c r="W93" s="216" t="s">
        <v>7</v>
      </c>
      <c r="X93" s="216" t="s">
        <v>7</v>
      </c>
      <c r="AA93" s="216" t="s">
        <v>96</v>
      </c>
      <c r="AB93" s="216" t="s">
        <v>361</v>
      </c>
      <c r="AC93">
        <v>109</v>
      </c>
      <c r="AD93" s="216" t="s">
        <v>220</v>
      </c>
      <c r="AE93">
        <v>1</v>
      </c>
    </row>
    <row r="94" spans="1:32" x14ac:dyDescent="0.3">
      <c r="A94" s="216" t="s">
        <v>351</v>
      </c>
      <c r="B94" s="216" t="s">
        <v>285</v>
      </c>
      <c r="C94" s="216" t="s">
        <v>95</v>
      </c>
      <c r="D94" s="216" t="s">
        <v>310</v>
      </c>
      <c r="E94" s="216" t="s">
        <v>960</v>
      </c>
      <c r="F94" s="15">
        <v>46253.597615740742</v>
      </c>
      <c r="G94" s="216" t="s">
        <v>406</v>
      </c>
      <c r="H94">
        <v>1</v>
      </c>
      <c r="I94" s="216" t="s">
        <v>961</v>
      </c>
      <c r="J94" s="15">
        <v>46254.693055555559</v>
      </c>
      <c r="K94" s="15">
        <v>46261.399305555555</v>
      </c>
      <c r="L94" s="15"/>
      <c r="M94">
        <v>1</v>
      </c>
      <c r="N94" s="216"/>
      <c r="O94" t="s">
        <v>201</v>
      </c>
      <c r="P94" t="s">
        <v>513</v>
      </c>
      <c r="Q94" s="216"/>
      <c r="S94" s="216" t="s">
        <v>362</v>
      </c>
      <c r="T94" s="216" t="s">
        <v>374</v>
      </c>
      <c r="U94" s="216" t="s">
        <v>239</v>
      </c>
      <c r="V94" t="s">
        <v>7</v>
      </c>
      <c r="W94" s="216" t="s">
        <v>7</v>
      </c>
      <c r="X94" s="216" t="s">
        <v>7</v>
      </c>
      <c r="AA94" s="216" t="s">
        <v>96</v>
      </c>
      <c r="AB94" s="216" t="s">
        <v>362</v>
      </c>
      <c r="AC94">
        <v>101</v>
      </c>
      <c r="AD94" s="216" t="s">
        <v>220</v>
      </c>
      <c r="AE94">
        <v>1</v>
      </c>
      <c r="AF94">
        <v>1</v>
      </c>
    </row>
    <row r="95" spans="1:32" x14ac:dyDescent="0.3">
      <c r="A95" s="216" t="s">
        <v>351</v>
      </c>
      <c r="B95" s="216" t="s">
        <v>285</v>
      </c>
      <c r="C95" s="216" t="s">
        <v>95</v>
      </c>
      <c r="D95" s="216" t="s">
        <v>310</v>
      </c>
      <c r="E95" s="216" t="s">
        <v>960</v>
      </c>
      <c r="F95" s="15">
        <v>46253.597615740742</v>
      </c>
      <c r="G95" s="216" t="s">
        <v>406</v>
      </c>
      <c r="H95">
        <v>1</v>
      </c>
      <c r="I95" s="216" t="s">
        <v>961</v>
      </c>
      <c r="J95" s="15">
        <v>46254.693055555559</v>
      </c>
      <c r="K95" s="15">
        <v>46261.399305555555</v>
      </c>
      <c r="L95" s="15"/>
      <c r="M95">
        <v>1</v>
      </c>
      <c r="N95" s="216"/>
      <c r="O95" t="s">
        <v>511</v>
      </c>
      <c r="Q95" s="216"/>
      <c r="S95" s="216" t="s">
        <v>362</v>
      </c>
      <c r="T95" s="216" t="s">
        <v>374</v>
      </c>
      <c r="U95" s="216" t="s">
        <v>239</v>
      </c>
      <c r="V95" t="s">
        <v>7</v>
      </c>
      <c r="W95" s="216" t="s">
        <v>7</v>
      </c>
      <c r="X95" s="216" t="s">
        <v>7</v>
      </c>
      <c r="AA95" s="216" t="s">
        <v>96</v>
      </c>
      <c r="AB95" s="216" t="s">
        <v>362</v>
      </c>
      <c r="AC95">
        <v>101</v>
      </c>
      <c r="AD95" s="216" t="s">
        <v>220</v>
      </c>
      <c r="AE95">
        <v>1</v>
      </c>
    </row>
    <row r="96" spans="1:32" x14ac:dyDescent="0.3">
      <c r="A96" s="216" t="s">
        <v>351</v>
      </c>
      <c r="B96" s="216" t="s">
        <v>285</v>
      </c>
      <c r="C96" s="216" t="s">
        <v>95</v>
      </c>
      <c r="D96" s="216" t="s">
        <v>310</v>
      </c>
      <c r="E96" s="216" t="s">
        <v>960</v>
      </c>
      <c r="F96" s="15">
        <v>46253.597615740742</v>
      </c>
      <c r="G96" s="216" t="s">
        <v>406</v>
      </c>
      <c r="H96">
        <v>1</v>
      </c>
      <c r="I96" s="216" t="s">
        <v>961</v>
      </c>
      <c r="J96" s="15">
        <v>46254.693055555559</v>
      </c>
      <c r="K96" s="15">
        <v>46261.399305555555</v>
      </c>
      <c r="L96" s="15"/>
      <c r="M96">
        <v>1</v>
      </c>
      <c r="N96" s="216"/>
      <c r="O96" t="s">
        <v>511</v>
      </c>
      <c r="Q96" s="216"/>
      <c r="S96" s="216" t="s">
        <v>362</v>
      </c>
      <c r="T96" s="216" t="s">
        <v>374</v>
      </c>
      <c r="U96" s="216" t="s">
        <v>239</v>
      </c>
      <c r="V96" t="s">
        <v>7</v>
      </c>
      <c r="W96" s="216" t="s">
        <v>7</v>
      </c>
      <c r="X96" s="216" t="s">
        <v>7</v>
      </c>
      <c r="AA96" s="216" t="s">
        <v>96</v>
      </c>
      <c r="AB96" s="216" t="s">
        <v>362</v>
      </c>
      <c r="AC96">
        <v>101</v>
      </c>
      <c r="AD96" s="216" t="s">
        <v>220</v>
      </c>
      <c r="AE96">
        <v>1</v>
      </c>
    </row>
    <row r="97" spans="1:32" x14ac:dyDescent="0.3">
      <c r="A97" s="216" t="s">
        <v>351</v>
      </c>
      <c r="B97" s="216" t="s">
        <v>285</v>
      </c>
      <c r="C97" s="216" t="s">
        <v>95</v>
      </c>
      <c r="D97" s="216" t="s">
        <v>310</v>
      </c>
      <c r="E97" s="216" t="s">
        <v>960</v>
      </c>
      <c r="F97" s="15">
        <v>46253.597615740742</v>
      </c>
      <c r="G97" s="216" t="s">
        <v>406</v>
      </c>
      <c r="H97">
        <v>1</v>
      </c>
      <c r="I97" s="216" t="s">
        <v>961</v>
      </c>
      <c r="J97" s="15">
        <v>46254.693055555559</v>
      </c>
      <c r="K97" s="15">
        <v>46261.399305555555</v>
      </c>
      <c r="L97" s="15"/>
      <c r="M97">
        <v>1</v>
      </c>
      <c r="N97" s="216"/>
      <c r="O97" t="s">
        <v>511</v>
      </c>
      <c r="Q97" s="216"/>
      <c r="S97" s="216" t="s">
        <v>362</v>
      </c>
      <c r="T97" s="216" t="s">
        <v>374</v>
      </c>
      <c r="U97" s="216" t="s">
        <v>239</v>
      </c>
      <c r="V97" t="s">
        <v>7</v>
      </c>
      <c r="W97" s="216" t="s">
        <v>7</v>
      </c>
      <c r="X97" s="216" t="s">
        <v>7</v>
      </c>
      <c r="AA97" s="216" t="s">
        <v>96</v>
      </c>
      <c r="AB97" s="216" t="s">
        <v>362</v>
      </c>
      <c r="AC97">
        <v>101</v>
      </c>
      <c r="AD97" s="216" t="s">
        <v>220</v>
      </c>
      <c r="AE97">
        <v>1</v>
      </c>
    </row>
    <row r="98" spans="1:32" x14ac:dyDescent="0.3">
      <c r="A98" s="216" t="s">
        <v>351</v>
      </c>
      <c r="B98" s="216" t="s">
        <v>285</v>
      </c>
      <c r="C98" s="216" t="s">
        <v>95</v>
      </c>
      <c r="D98" s="216" t="s">
        <v>310</v>
      </c>
      <c r="E98" s="216" t="s">
        <v>2263</v>
      </c>
      <c r="F98" s="15">
        <v>46254.596168981479</v>
      </c>
      <c r="G98" s="216" t="s">
        <v>406</v>
      </c>
      <c r="H98">
        <v>1</v>
      </c>
      <c r="I98" s="216" t="s">
        <v>2264</v>
      </c>
      <c r="J98" s="15">
        <v>46255.381944444445</v>
      </c>
      <c r="K98" s="15">
        <v>46261.428472222222</v>
      </c>
      <c r="L98" s="15"/>
      <c r="M98">
        <v>1</v>
      </c>
      <c r="N98" s="216"/>
      <c r="O98" t="s">
        <v>201</v>
      </c>
      <c r="P98" t="s">
        <v>513</v>
      </c>
      <c r="Q98" s="216"/>
      <c r="S98" s="216" t="s">
        <v>362</v>
      </c>
      <c r="T98" s="216" t="s">
        <v>374</v>
      </c>
      <c r="U98" s="216" t="s">
        <v>239</v>
      </c>
      <c r="V98" t="s">
        <v>7</v>
      </c>
      <c r="W98" s="216" t="s">
        <v>7</v>
      </c>
      <c r="X98" s="216" t="s">
        <v>7</v>
      </c>
      <c r="AA98" s="216" t="s">
        <v>96</v>
      </c>
      <c r="AB98" s="216" t="s">
        <v>362</v>
      </c>
      <c r="AC98">
        <v>101</v>
      </c>
      <c r="AD98" s="216" t="s">
        <v>220</v>
      </c>
      <c r="AE98">
        <v>1</v>
      </c>
    </row>
    <row r="99" spans="1:32" x14ac:dyDescent="0.3">
      <c r="A99" s="216" t="s">
        <v>351</v>
      </c>
      <c r="B99" s="216" t="s">
        <v>285</v>
      </c>
      <c r="C99" s="216" t="s">
        <v>95</v>
      </c>
      <c r="D99" s="216" t="s">
        <v>310</v>
      </c>
      <c r="E99" s="216" t="s">
        <v>962</v>
      </c>
      <c r="F99" s="15">
        <v>46254.372256944444</v>
      </c>
      <c r="G99" s="216" t="s">
        <v>406</v>
      </c>
      <c r="H99">
        <v>1</v>
      </c>
      <c r="I99" s="216" t="s">
        <v>963</v>
      </c>
      <c r="J99" s="15">
        <v>46255.344444444447</v>
      </c>
      <c r="K99" s="15">
        <v>46261.421527777777</v>
      </c>
      <c r="L99" s="15"/>
      <c r="M99">
        <v>1</v>
      </c>
      <c r="N99" s="216"/>
      <c r="O99" t="s">
        <v>201</v>
      </c>
      <c r="P99" t="s">
        <v>513</v>
      </c>
      <c r="Q99" s="216"/>
      <c r="S99" s="216" t="s">
        <v>362</v>
      </c>
      <c r="T99" s="216" t="s">
        <v>374</v>
      </c>
      <c r="U99" s="216" t="s">
        <v>239</v>
      </c>
      <c r="V99" t="s">
        <v>7</v>
      </c>
      <c r="W99" s="216" t="s">
        <v>7</v>
      </c>
      <c r="X99" s="216" t="s">
        <v>7</v>
      </c>
      <c r="AA99" s="216" t="s">
        <v>96</v>
      </c>
      <c r="AB99" s="216" t="s">
        <v>362</v>
      </c>
      <c r="AC99">
        <v>101</v>
      </c>
      <c r="AD99" s="216" t="s">
        <v>220</v>
      </c>
      <c r="AE99">
        <v>1</v>
      </c>
    </row>
    <row r="100" spans="1:32" x14ac:dyDescent="0.3">
      <c r="A100" s="216" t="s">
        <v>351</v>
      </c>
      <c r="B100" s="216" t="s">
        <v>285</v>
      </c>
      <c r="C100" s="216" t="s">
        <v>95</v>
      </c>
      <c r="D100" s="216" t="s">
        <v>310</v>
      </c>
      <c r="E100" s="216" t="s">
        <v>962</v>
      </c>
      <c r="F100" s="15">
        <v>46254.372256944444</v>
      </c>
      <c r="G100" s="216" t="s">
        <v>406</v>
      </c>
      <c r="H100">
        <v>1</v>
      </c>
      <c r="I100" s="216" t="s">
        <v>963</v>
      </c>
      <c r="J100" s="15">
        <v>46255.344444444447</v>
      </c>
      <c r="K100" s="15">
        <v>46261.421527777777</v>
      </c>
      <c r="L100" s="15"/>
      <c r="M100">
        <v>1</v>
      </c>
      <c r="N100" s="216"/>
      <c r="O100" t="s">
        <v>511</v>
      </c>
      <c r="Q100" s="216"/>
      <c r="S100" s="216" t="s">
        <v>362</v>
      </c>
      <c r="T100" s="216" t="s">
        <v>374</v>
      </c>
      <c r="U100" s="216" t="s">
        <v>239</v>
      </c>
      <c r="V100" t="s">
        <v>7</v>
      </c>
      <c r="W100" s="216" t="s">
        <v>7</v>
      </c>
      <c r="X100" s="216" t="s">
        <v>7</v>
      </c>
      <c r="AA100" s="216" t="s">
        <v>96</v>
      </c>
      <c r="AB100" s="216" t="s">
        <v>362</v>
      </c>
      <c r="AC100">
        <v>101</v>
      </c>
      <c r="AD100" s="216" t="s">
        <v>220</v>
      </c>
      <c r="AE100">
        <v>1</v>
      </c>
    </row>
    <row r="101" spans="1:32" x14ac:dyDescent="0.3">
      <c r="A101" s="216" t="s">
        <v>351</v>
      </c>
      <c r="B101" s="216" t="s">
        <v>285</v>
      </c>
      <c r="C101" s="216" t="s">
        <v>95</v>
      </c>
      <c r="D101" s="216" t="s">
        <v>310</v>
      </c>
      <c r="E101" s="216" t="s">
        <v>962</v>
      </c>
      <c r="F101" s="15">
        <v>46254.372256944444</v>
      </c>
      <c r="G101" s="216" t="s">
        <v>406</v>
      </c>
      <c r="H101">
        <v>1</v>
      </c>
      <c r="I101" s="216" t="s">
        <v>963</v>
      </c>
      <c r="J101" s="15">
        <v>46255.344444444447</v>
      </c>
      <c r="K101" s="15">
        <v>46261.421527777777</v>
      </c>
      <c r="L101" s="15"/>
      <c r="M101">
        <v>1</v>
      </c>
      <c r="N101" s="216"/>
      <c r="O101" t="s">
        <v>511</v>
      </c>
      <c r="Q101" s="216"/>
      <c r="S101" s="216" t="s">
        <v>362</v>
      </c>
      <c r="T101" s="216" t="s">
        <v>374</v>
      </c>
      <c r="U101" s="216" t="s">
        <v>239</v>
      </c>
      <c r="V101" t="s">
        <v>7</v>
      </c>
      <c r="W101" s="216" t="s">
        <v>7</v>
      </c>
      <c r="X101" s="216" t="s">
        <v>7</v>
      </c>
      <c r="AA101" s="216" t="s">
        <v>96</v>
      </c>
      <c r="AB101" s="216" t="s">
        <v>362</v>
      </c>
      <c r="AC101">
        <v>101</v>
      </c>
      <c r="AD101" s="216" t="s">
        <v>220</v>
      </c>
      <c r="AE101">
        <v>1</v>
      </c>
    </row>
    <row r="102" spans="1:32" x14ac:dyDescent="0.3">
      <c r="A102" s="216" t="s">
        <v>351</v>
      </c>
      <c r="B102" s="216" t="s">
        <v>285</v>
      </c>
      <c r="C102" s="216" t="s">
        <v>95</v>
      </c>
      <c r="D102" s="216" t="s">
        <v>310</v>
      </c>
      <c r="E102" s="216" t="s">
        <v>752</v>
      </c>
      <c r="F102" s="15">
        <v>46253.600624999999</v>
      </c>
      <c r="G102" s="216" t="s">
        <v>406</v>
      </c>
      <c r="H102">
        <v>1</v>
      </c>
      <c r="I102" s="216" t="s">
        <v>964</v>
      </c>
      <c r="J102" s="15">
        <v>46258.65625</v>
      </c>
      <c r="K102" s="15">
        <v>46261.456944444442</v>
      </c>
      <c r="L102" s="15"/>
      <c r="M102">
        <v>1</v>
      </c>
      <c r="N102" s="216"/>
      <c r="O102" t="s">
        <v>201</v>
      </c>
      <c r="P102" t="s">
        <v>513</v>
      </c>
      <c r="Q102" s="216"/>
      <c r="S102" s="216" t="s">
        <v>362</v>
      </c>
      <c r="T102" s="216" t="s">
        <v>374</v>
      </c>
      <c r="U102" s="216" t="s">
        <v>239</v>
      </c>
      <c r="V102" t="s">
        <v>7</v>
      </c>
      <c r="W102" s="216" t="s">
        <v>7</v>
      </c>
      <c r="X102" s="216" t="s">
        <v>7</v>
      </c>
      <c r="AA102" s="216" t="s">
        <v>96</v>
      </c>
      <c r="AB102" s="216" t="s">
        <v>362</v>
      </c>
      <c r="AC102">
        <v>101</v>
      </c>
      <c r="AD102" s="216" t="s">
        <v>220</v>
      </c>
      <c r="AE102">
        <v>1</v>
      </c>
    </row>
    <row r="103" spans="1:32" x14ac:dyDescent="0.3">
      <c r="A103" s="216" t="s">
        <v>351</v>
      </c>
      <c r="B103" s="216" t="s">
        <v>285</v>
      </c>
      <c r="C103" s="216" t="s">
        <v>95</v>
      </c>
      <c r="D103" s="216" t="s">
        <v>310</v>
      </c>
      <c r="E103" s="216" t="s">
        <v>2271</v>
      </c>
      <c r="F103" s="15">
        <v>46253.587824074071</v>
      </c>
      <c r="G103" s="216" t="s">
        <v>406</v>
      </c>
      <c r="H103">
        <v>1</v>
      </c>
      <c r="I103" s="216" t="s">
        <v>2272</v>
      </c>
      <c r="J103" s="15">
        <v>46254.578472222223</v>
      </c>
      <c r="K103" s="15">
        <v>46259.754166666666</v>
      </c>
      <c r="L103" s="15"/>
      <c r="M103">
        <v>1</v>
      </c>
      <c r="N103" s="216"/>
      <c r="O103" t="s">
        <v>201</v>
      </c>
      <c r="P103" t="s">
        <v>513</v>
      </c>
      <c r="Q103" s="216"/>
      <c r="S103" s="216" t="s">
        <v>362</v>
      </c>
      <c r="T103" s="216" t="s">
        <v>374</v>
      </c>
      <c r="U103" s="216" t="s">
        <v>239</v>
      </c>
      <c r="V103" t="s">
        <v>7</v>
      </c>
      <c r="W103" s="216" t="s">
        <v>7</v>
      </c>
      <c r="X103" s="216" t="s">
        <v>7</v>
      </c>
      <c r="AA103" s="216" t="s">
        <v>96</v>
      </c>
      <c r="AB103" s="216" t="s">
        <v>362</v>
      </c>
      <c r="AC103">
        <v>101</v>
      </c>
      <c r="AD103" s="216" t="s">
        <v>220</v>
      </c>
      <c r="AE103">
        <v>1</v>
      </c>
      <c r="AF103">
        <v>1</v>
      </c>
    </row>
    <row r="104" spans="1:32" x14ac:dyDescent="0.3">
      <c r="A104" s="216" t="s">
        <v>351</v>
      </c>
      <c r="B104" s="216" t="s">
        <v>285</v>
      </c>
      <c r="C104" s="216" t="s">
        <v>95</v>
      </c>
      <c r="D104" s="216" t="s">
        <v>310</v>
      </c>
      <c r="E104" s="216" t="s">
        <v>965</v>
      </c>
      <c r="F104" s="15">
        <v>46279.596643518518</v>
      </c>
      <c r="G104" s="216" t="s">
        <v>406</v>
      </c>
      <c r="H104">
        <v>1</v>
      </c>
      <c r="I104" s="216" t="s">
        <v>966</v>
      </c>
      <c r="J104" s="15">
        <v>46283.411805555559</v>
      </c>
      <c r="K104" s="15">
        <v>46287.350694444445</v>
      </c>
      <c r="L104" s="15"/>
      <c r="M104">
        <v>1</v>
      </c>
      <c r="N104" s="216"/>
      <c r="O104" t="s">
        <v>201</v>
      </c>
      <c r="P104" t="s">
        <v>513</v>
      </c>
      <c r="Q104" s="216"/>
      <c r="S104" s="216" t="s">
        <v>362</v>
      </c>
      <c r="T104" s="216" t="s">
        <v>374</v>
      </c>
      <c r="U104" s="216" t="s">
        <v>239</v>
      </c>
      <c r="V104" t="s">
        <v>7</v>
      </c>
      <c r="W104" s="216" t="s">
        <v>7</v>
      </c>
      <c r="X104" s="216" t="s">
        <v>7</v>
      </c>
      <c r="AA104" s="216" t="s">
        <v>96</v>
      </c>
      <c r="AB104" s="216" t="s">
        <v>362</v>
      </c>
      <c r="AC104">
        <v>101</v>
      </c>
      <c r="AD104" s="216" t="s">
        <v>220</v>
      </c>
      <c r="AE104">
        <v>1</v>
      </c>
      <c r="AF104">
        <v>1</v>
      </c>
    </row>
    <row r="105" spans="1:32" x14ac:dyDescent="0.3">
      <c r="A105" s="216" t="s">
        <v>351</v>
      </c>
      <c r="B105" s="216" t="s">
        <v>285</v>
      </c>
      <c r="C105" s="216" t="s">
        <v>95</v>
      </c>
      <c r="D105" s="216" t="s">
        <v>310</v>
      </c>
      <c r="E105" s="216" t="s">
        <v>967</v>
      </c>
      <c r="F105" s="15">
        <v>46253.637164351851</v>
      </c>
      <c r="G105" s="216" t="s">
        <v>406</v>
      </c>
      <c r="H105">
        <v>1</v>
      </c>
      <c r="I105" s="216" t="s">
        <v>968</v>
      </c>
      <c r="J105" s="15">
        <v>46268.429166666669</v>
      </c>
      <c r="K105" s="15">
        <v>46269.390972222223</v>
      </c>
      <c r="L105" s="15"/>
      <c r="M105">
        <v>1</v>
      </c>
      <c r="N105" s="216"/>
      <c r="O105" t="s">
        <v>201</v>
      </c>
      <c r="P105" t="s">
        <v>514</v>
      </c>
      <c r="Q105" s="216"/>
      <c r="S105" s="216" t="s">
        <v>362</v>
      </c>
      <c r="T105" s="216" t="s">
        <v>374</v>
      </c>
      <c r="U105" s="216" t="s">
        <v>239</v>
      </c>
      <c r="V105" t="s">
        <v>7</v>
      </c>
      <c r="W105" s="216" t="s">
        <v>7</v>
      </c>
      <c r="X105" s="216" t="s">
        <v>7</v>
      </c>
      <c r="AA105" s="216" t="s">
        <v>96</v>
      </c>
      <c r="AB105" s="216" t="s">
        <v>362</v>
      </c>
      <c r="AC105">
        <v>101</v>
      </c>
      <c r="AD105" s="216" t="s">
        <v>220</v>
      </c>
      <c r="AE105">
        <v>1</v>
      </c>
      <c r="AF105">
        <v>1</v>
      </c>
    </row>
    <row r="106" spans="1:32" x14ac:dyDescent="0.3">
      <c r="A106" s="216" t="s">
        <v>351</v>
      </c>
      <c r="B106" s="216" t="s">
        <v>285</v>
      </c>
      <c r="C106" s="216" t="s">
        <v>95</v>
      </c>
      <c r="D106" s="216" t="s">
        <v>310</v>
      </c>
      <c r="E106" s="216" t="s">
        <v>969</v>
      </c>
      <c r="F106" s="15">
        <v>46262.652592592596</v>
      </c>
      <c r="G106" s="216" t="s">
        <v>406</v>
      </c>
      <c r="H106">
        <v>1</v>
      </c>
      <c r="I106" s="216" t="s">
        <v>970</v>
      </c>
      <c r="J106" s="15">
        <v>46265.611805555556</v>
      </c>
      <c r="K106" s="15">
        <v>46269.372916666667</v>
      </c>
      <c r="L106" s="15"/>
      <c r="M106">
        <v>1</v>
      </c>
      <c r="N106" s="216"/>
      <c r="O106" t="s">
        <v>201</v>
      </c>
      <c r="P106" t="s">
        <v>513</v>
      </c>
      <c r="Q106" s="216"/>
      <c r="S106" s="216" t="s">
        <v>362</v>
      </c>
      <c r="T106" s="216" t="s">
        <v>374</v>
      </c>
      <c r="U106" s="216" t="s">
        <v>239</v>
      </c>
      <c r="V106" t="s">
        <v>7</v>
      </c>
      <c r="W106" s="216" t="s">
        <v>7</v>
      </c>
      <c r="X106" s="216" t="s">
        <v>7</v>
      </c>
      <c r="AA106" s="216" t="s">
        <v>96</v>
      </c>
      <c r="AB106" s="216" t="s">
        <v>362</v>
      </c>
      <c r="AC106">
        <v>101</v>
      </c>
      <c r="AD106" s="216" t="s">
        <v>220</v>
      </c>
      <c r="AE106">
        <v>1</v>
      </c>
    </row>
    <row r="107" spans="1:32" x14ac:dyDescent="0.3">
      <c r="A107" s="216" t="s">
        <v>351</v>
      </c>
      <c r="B107" s="216" t="s">
        <v>285</v>
      </c>
      <c r="C107" s="216" t="s">
        <v>95</v>
      </c>
      <c r="D107" s="216" t="s">
        <v>310</v>
      </c>
      <c r="E107" s="216" t="s">
        <v>753</v>
      </c>
      <c r="F107" s="15">
        <v>46248.437847222223</v>
      </c>
      <c r="G107" s="216" t="s">
        <v>406</v>
      </c>
      <c r="H107">
        <v>1</v>
      </c>
      <c r="I107" s="216" t="s">
        <v>971</v>
      </c>
      <c r="J107" s="15">
        <v>46265.673611111109</v>
      </c>
      <c r="K107" s="15">
        <v>46269.354166666664</v>
      </c>
      <c r="L107" s="15"/>
      <c r="M107">
        <v>1</v>
      </c>
      <c r="N107" s="216"/>
      <c r="O107" t="s">
        <v>201</v>
      </c>
      <c r="P107" t="s">
        <v>513</v>
      </c>
      <c r="Q107" s="216"/>
      <c r="S107" s="216" t="s">
        <v>362</v>
      </c>
      <c r="T107" s="216" t="s">
        <v>374</v>
      </c>
      <c r="U107" s="216" t="s">
        <v>239</v>
      </c>
      <c r="V107" t="s">
        <v>7</v>
      </c>
      <c r="W107" s="216" t="s">
        <v>7</v>
      </c>
      <c r="X107" s="216" t="s">
        <v>7</v>
      </c>
      <c r="AA107" s="216" t="s">
        <v>96</v>
      </c>
      <c r="AB107" s="216" t="s">
        <v>362</v>
      </c>
      <c r="AC107">
        <v>101</v>
      </c>
      <c r="AD107" s="216" t="s">
        <v>220</v>
      </c>
      <c r="AE107">
        <v>1</v>
      </c>
    </row>
    <row r="108" spans="1:32" x14ac:dyDescent="0.3">
      <c r="A108" s="216" t="s">
        <v>351</v>
      </c>
      <c r="B108" s="216" t="s">
        <v>285</v>
      </c>
      <c r="C108" s="216" t="s">
        <v>95</v>
      </c>
      <c r="D108" s="216" t="s">
        <v>310</v>
      </c>
      <c r="E108" s="216" t="s">
        <v>972</v>
      </c>
      <c r="F108" s="15">
        <v>46275.583287037036</v>
      </c>
      <c r="G108" s="216" t="s">
        <v>410</v>
      </c>
      <c r="H108">
        <v>1</v>
      </c>
      <c r="I108" s="216" t="s">
        <v>973</v>
      </c>
      <c r="J108" s="15">
        <v>46276.680555555555</v>
      </c>
      <c r="K108" s="15">
        <v>46282.333333333336</v>
      </c>
      <c r="L108" s="15"/>
      <c r="M108">
        <v>1</v>
      </c>
      <c r="N108" s="216"/>
      <c r="O108" t="s">
        <v>201</v>
      </c>
      <c r="P108" t="s">
        <v>513</v>
      </c>
      <c r="Q108" s="216"/>
      <c r="S108" s="216" t="s">
        <v>974</v>
      </c>
      <c r="T108" s="216" t="s">
        <v>374</v>
      </c>
      <c r="U108" s="216" t="s">
        <v>239</v>
      </c>
      <c r="V108" t="s">
        <v>7</v>
      </c>
      <c r="W108" s="216" t="s">
        <v>7</v>
      </c>
      <c r="X108" s="216" t="s">
        <v>7</v>
      </c>
      <c r="AA108" s="216" t="s">
        <v>96</v>
      </c>
      <c r="AB108" s="216" t="s">
        <v>974</v>
      </c>
      <c r="AC108">
        <v>100</v>
      </c>
      <c r="AD108" s="216" t="s">
        <v>220</v>
      </c>
      <c r="AE108">
        <v>1</v>
      </c>
      <c r="AF108">
        <v>1</v>
      </c>
    </row>
    <row r="109" spans="1:32" x14ac:dyDescent="0.3">
      <c r="A109" s="216" t="s">
        <v>351</v>
      </c>
      <c r="B109" s="216" t="s">
        <v>285</v>
      </c>
      <c r="C109" s="216" t="s">
        <v>95</v>
      </c>
      <c r="D109" s="216" t="s">
        <v>310</v>
      </c>
      <c r="E109" s="216" t="s">
        <v>975</v>
      </c>
      <c r="F109" s="15">
        <v>46261.637928240743</v>
      </c>
      <c r="G109" s="216" t="s">
        <v>404</v>
      </c>
      <c r="H109">
        <v>1</v>
      </c>
      <c r="I109" s="216" t="s">
        <v>976</v>
      </c>
      <c r="J109" s="15">
        <v>46262.615277777775</v>
      </c>
      <c r="K109" s="15">
        <v>46268.709027777775</v>
      </c>
      <c r="L109" s="15"/>
      <c r="M109">
        <v>1</v>
      </c>
      <c r="N109" s="216"/>
      <c r="O109" t="s">
        <v>201</v>
      </c>
      <c r="P109" t="s">
        <v>513</v>
      </c>
      <c r="Q109" s="216"/>
      <c r="S109" s="216" t="s">
        <v>359</v>
      </c>
      <c r="T109" s="216" t="s">
        <v>374</v>
      </c>
      <c r="U109" s="216" t="s">
        <v>239</v>
      </c>
      <c r="V109" t="s">
        <v>7</v>
      </c>
      <c r="W109" s="216" t="s">
        <v>7</v>
      </c>
      <c r="X109" s="216" t="s">
        <v>7</v>
      </c>
      <c r="AA109" s="216" t="s">
        <v>96</v>
      </c>
      <c r="AB109" s="216" t="s">
        <v>359</v>
      </c>
      <c r="AC109">
        <v>50</v>
      </c>
      <c r="AD109" s="216" t="s">
        <v>220</v>
      </c>
      <c r="AE109">
        <v>1</v>
      </c>
      <c r="AF109">
        <v>1</v>
      </c>
    </row>
    <row r="110" spans="1:32" x14ac:dyDescent="0.3">
      <c r="A110" s="216" t="s">
        <v>351</v>
      </c>
      <c r="B110" s="216" t="s">
        <v>285</v>
      </c>
      <c r="C110" s="216" t="s">
        <v>95</v>
      </c>
      <c r="D110" s="216" t="s">
        <v>310</v>
      </c>
      <c r="E110" s="216" t="s">
        <v>767</v>
      </c>
      <c r="F110" s="15">
        <v>46241.564421296294</v>
      </c>
      <c r="G110" s="216" t="s">
        <v>425</v>
      </c>
      <c r="H110">
        <v>32</v>
      </c>
      <c r="I110" s="216" t="s">
        <v>768</v>
      </c>
      <c r="J110" s="15">
        <v>46248.417361111111</v>
      </c>
      <c r="K110" s="15">
        <v>46254.490972222222</v>
      </c>
      <c r="L110" s="15"/>
      <c r="M110">
        <v>32</v>
      </c>
      <c r="N110" s="216"/>
      <c r="O110" t="s">
        <v>201</v>
      </c>
      <c r="P110" t="s">
        <v>513</v>
      </c>
      <c r="Q110" s="216"/>
      <c r="S110" s="216" t="s">
        <v>974</v>
      </c>
      <c r="T110" s="216" t="s">
        <v>374</v>
      </c>
      <c r="U110" s="216" t="s">
        <v>239</v>
      </c>
      <c r="V110" t="s">
        <v>7</v>
      </c>
      <c r="W110" s="216" t="s">
        <v>7</v>
      </c>
      <c r="X110" s="216" t="s">
        <v>7</v>
      </c>
      <c r="AA110" s="216" t="s">
        <v>96</v>
      </c>
      <c r="AB110" s="216" t="s">
        <v>974</v>
      </c>
      <c r="AC110">
        <v>100</v>
      </c>
      <c r="AD110" s="216" t="s">
        <v>220</v>
      </c>
      <c r="AE110">
        <v>32</v>
      </c>
      <c r="AF110">
        <v>10.9</v>
      </c>
    </row>
    <row r="111" spans="1:32" x14ac:dyDescent="0.3">
      <c r="A111" s="216" t="s">
        <v>351</v>
      </c>
      <c r="B111" s="216" t="s">
        <v>285</v>
      </c>
      <c r="C111" s="216" t="s">
        <v>95</v>
      </c>
      <c r="D111" s="216" t="s">
        <v>310</v>
      </c>
      <c r="E111" s="216" t="s">
        <v>767</v>
      </c>
      <c r="F111" s="15">
        <v>46241.564421296294</v>
      </c>
      <c r="G111" s="216" t="s">
        <v>425</v>
      </c>
      <c r="H111">
        <v>1</v>
      </c>
      <c r="I111" s="216" t="s">
        <v>768</v>
      </c>
      <c r="J111" s="15">
        <v>46248.417361111111</v>
      </c>
      <c r="K111" s="15">
        <v>46254.490972222222</v>
      </c>
      <c r="L111" s="15"/>
      <c r="M111">
        <v>1</v>
      </c>
      <c r="N111" s="216"/>
      <c r="O111" t="s">
        <v>511</v>
      </c>
      <c r="Q111" s="216"/>
      <c r="S111" s="216" t="s">
        <v>974</v>
      </c>
      <c r="T111" s="216" t="s">
        <v>374</v>
      </c>
      <c r="U111" s="216" t="s">
        <v>239</v>
      </c>
      <c r="V111" t="s">
        <v>7</v>
      </c>
      <c r="W111" s="216" t="s">
        <v>7</v>
      </c>
      <c r="X111" s="216" t="s">
        <v>7</v>
      </c>
      <c r="AA111" s="216" t="s">
        <v>96</v>
      </c>
      <c r="AB111" s="216" t="s">
        <v>974</v>
      </c>
      <c r="AC111">
        <v>100</v>
      </c>
      <c r="AD111" s="216" t="s">
        <v>220</v>
      </c>
      <c r="AE111">
        <v>1</v>
      </c>
    </row>
    <row r="112" spans="1:32" x14ac:dyDescent="0.3">
      <c r="A112" s="216" t="s">
        <v>351</v>
      </c>
      <c r="B112" s="216" t="s">
        <v>285</v>
      </c>
      <c r="C112" s="216" t="s">
        <v>95</v>
      </c>
      <c r="D112" s="216" t="s">
        <v>310</v>
      </c>
      <c r="E112" s="216" t="s">
        <v>767</v>
      </c>
      <c r="F112" s="15">
        <v>46241.564421296294</v>
      </c>
      <c r="G112" s="216" t="s">
        <v>425</v>
      </c>
      <c r="H112">
        <v>3</v>
      </c>
      <c r="I112" s="216" t="s">
        <v>768</v>
      </c>
      <c r="J112" s="15">
        <v>46248.417361111111</v>
      </c>
      <c r="K112" s="15">
        <v>46254.490972222222</v>
      </c>
      <c r="L112" s="15"/>
      <c r="M112">
        <v>3</v>
      </c>
      <c r="N112" s="216"/>
      <c r="O112" t="s">
        <v>511</v>
      </c>
      <c r="Q112" s="216"/>
      <c r="S112" s="216" t="s">
        <v>974</v>
      </c>
      <c r="T112" s="216" t="s">
        <v>374</v>
      </c>
      <c r="U112" s="216" t="s">
        <v>239</v>
      </c>
      <c r="V112" t="s">
        <v>7</v>
      </c>
      <c r="W112" s="216" t="s">
        <v>7</v>
      </c>
      <c r="X112" s="216" t="s">
        <v>7</v>
      </c>
      <c r="AA112" s="216" t="s">
        <v>96</v>
      </c>
      <c r="AB112" s="216" t="s">
        <v>974</v>
      </c>
      <c r="AC112">
        <v>100</v>
      </c>
      <c r="AD112" s="216" t="s">
        <v>220</v>
      </c>
      <c r="AE112">
        <v>3</v>
      </c>
    </row>
    <row r="113" spans="1:32" x14ac:dyDescent="0.3">
      <c r="A113" s="216" t="s">
        <v>351</v>
      </c>
      <c r="B113" s="216" t="s">
        <v>285</v>
      </c>
      <c r="C113" s="216" t="s">
        <v>95</v>
      </c>
      <c r="D113" s="216" t="s">
        <v>310</v>
      </c>
      <c r="E113" s="216" t="s">
        <v>767</v>
      </c>
      <c r="F113" s="15">
        <v>46241.564421296294</v>
      </c>
      <c r="G113" s="216" t="s">
        <v>425</v>
      </c>
      <c r="H113">
        <v>6</v>
      </c>
      <c r="I113" s="216" t="s">
        <v>768</v>
      </c>
      <c r="J113" s="15">
        <v>46248.417361111111</v>
      </c>
      <c r="K113" s="15">
        <v>46254.490972222222</v>
      </c>
      <c r="L113" s="15"/>
      <c r="M113">
        <v>6</v>
      </c>
      <c r="N113" s="216"/>
      <c r="O113" t="s">
        <v>511</v>
      </c>
      <c r="Q113" s="216"/>
      <c r="S113" s="216" t="s">
        <v>974</v>
      </c>
      <c r="T113" s="216" t="s">
        <v>374</v>
      </c>
      <c r="U113" s="216" t="s">
        <v>239</v>
      </c>
      <c r="V113" t="s">
        <v>7</v>
      </c>
      <c r="W113" s="216" t="s">
        <v>7</v>
      </c>
      <c r="X113" s="216" t="s">
        <v>7</v>
      </c>
      <c r="AA113" s="216" t="s">
        <v>96</v>
      </c>
      <c r="AB113" s="216" t="s">
        <v>974</v>
      </c>
      <c r="AC113">
        <v>100</v>
      </c>
      <c r="AD113" s="216" t="s">
        <v>220</v>
      </c>
      <c r="AE113">
        <v>6</v>
      </c>
    </row>
    <row r="114" spans="1:32" x14ac:dyDescent="0.3">
      <c r="A114" s="216" t="s">
        <v>351</v>
      </c>
      <c r="B114" s="216" t="s">
        <v>285</v>
      </c>
      <c r="C114" s="216" t="s">
        <v>95</v>
      </c>
      <c r="D114" s="216" t="s">
        <v>310</v>
      </c>
      <c r="E114" s="216" t="s">
        <v>767</v>
      </c>
      <c r="F114" s="15">
        <v>46241.564421296294</v>
      </c>
      <c r="G114" s="216" t="s">
        <v>425</v>
      </c>
      <c r="H114">
        <v>26</v>
      </c>
      <c r="I114" s="216" t="s">
        <v>768</v>
      </c>
      <c r="J114" s="15">
        <v>46248.417361111111</v>
      </c>
      <c r="K114" s="15">
        <v>46254.490972222222</v>
      </c>
      <c r="L114" s="15"/>
      <c r="M114">
        <v>26</v>
      </c>
      <c r="N114" s="216"/>
      <c r="O114" t="s">
        <v>511</v>
      </c>
      <c r="Q114" s="216"/>
      <c r="S114" s="216" t="s">
        <v>974</v>
      </c>
      <c r="T114" s="216" t="s">
        <v>374</v>
      </c>
      <c r="U114" s="216" t="s">
        <v>239</v>
      </c>
      <c r="V114" t="s">
        <v>7</v>
      </c>
      <c r="W114" s="216" t="s">
        <v>7</v>
      </c>
      <c r="X114" s="216" t="s">
        <v>7</v>
      </c>
      <c r="AA114" s="216" t="s">
        <v>96</v>
      </c>
      <c r="AB114" s="216" t="s">
        <v>974</v>
      </c>
      <c r="AC114">
        <v>100</v>
      </c>
      <c r="AD114" s="216" t="s">
        <v>220</v>
      </c>
      <c r="AE114">
        <v>26</v>
      </c>
    </row>
    <row r="115" spans="1:32" x14ac:dyDescent="0.3">
      <c r="A115" s="216" t="s">
        <v>351</v>
      </c>
      <c r="B115" s="216" t="s">
        <v>285</v>
      </c>
      <c r="C115" s="216" t="s">
        <v>95</v>
      </c>
      <c r="D115" s="216" t="s">
        <v>310</v>
      </c>
      <c r="E115" s="216" t="s">
        <v>767</v>
      </c>
      <c r="F115" s="15">
        <v>46241.564421296294</v>
      </c>
      <c r="G115" s="216" t="s">
        <v>425</v>
      </c>
      <c r="H115">
        <v>25</v>
      </c>
      <c r="I115" s="216" t="s">
        <v>768</v>
      </c>
      <c r="J115" s="15">
        <v>46248.417361111111</v>
      </c>
      <c r="K115" s="15">
        <v>46254.490972222222</v>
      </c>
      <c r="L115" s="15"/>
      <c r="M115">
        <v>25</v>
      </c>
      <c r="N115" s="216"/>
      <c r="O115" t="s">
        <v>511</v>
      </c>
      <c r="Q115" s="216"/>
      <c r="S115" s="216" t="s">
        <v>974</v>
      </c>
      <c r="T115" s="216" t="s">
        <v>374</v>
      </c>
      <c r="U115" s="216" t="s">
        <v>239</v>
      </c>
      <c r="V115" t="s">
        <v>7</v>
      </c>
      <c r="W115" s="216" t="s">
        <v>7</v>
      </c>
      <c r="X115" s="216" t="s">
        <v>7</v>
      </c>
      <c r="AA115" s="216" t="s">
        <v>96</v>
      </c>
      <c r="AB115" s="216" t="s">
        <v>974</v>
      </c>
      <c r="AC115">
        <v>100</v>
      </c>
      <c r="AD115" s="216" t="s">
        <v>220</v>
      </c>
      <c r="AE115">
        <v>25</v>
      </c>
    </row>
    <row r="116" spans="1:32" x14ac:dyDescent="0.3">
      <c r="A116" s="216" t="s">
        <v>351</v>
      </c>
      <c r="B116" s="216" t="s">
        <v>285</v>
      </c>
      <c r="C116" s="216" t="s">
        <v>95</v>
      </c>
      <c r="D116" s="216" t="s">
        <v>310</v>
      </c>
      <c r="E116" s="216" t="s">
        <v>767</v>
      </c>
      <c r="F116" s="15">
        <v>46241.564421296294</v>
      </c>
      <c r="G116" s="216" t="s">
        <v>425</v>
      </c>
      <c r="H116">
        <v>2</v>
      </c>
      <c r="I116" s="216" t="s">
        <v>768</v>
      </c>
      <c r="J116" s="15">
        <v>46248.417361111111</v>
      </c>
      <c r="K116" s="15">
        <v>46254.490972222222</v>
      </c>
      <c r="L116" s="15"/>
      <c r="M116">
        <v>2</v>
      </c>
      <c r="N116" s="216"/>
      <c r="O116" t="s">
        <v>511</v>
      </c>
      <c r="Q116" s="216"/>
      <c r="S116" s="216" t="s">
        <v>974</v>
      </c>
      <c r="T116" s="216" t="s">
        <v>374</v>
      </c>
      <c r="U116" s="216" t="s">
        <v>239</v>
      </c>
      <c r="V116" t="s">
        <v>7</v>
      </c>
      <c r="W116" s="216" t="s">
        <v>7</v>
      </c>
      <c r="X116" s="216" t="s">
        <v>7</v>
      </c>
      <c r="AA116" s="216" t="s">
        <v>96</v>
      </c>
      <c r="AB116" s="216" t="s">
        <v>974</v>
      </c>
      <c r="AC116">
        <v>100</v>
      </c>
      <c r="AD116" s="216" t="s">
        <v>220</v>
      </c>
      <c r="AE116">
        <v>2</v>
      </c>
    </row>
    <row r="117" spans="1:32" x14ac:dyDescent="0.3">
      <c r="A117" s="216" t="s">
        <v>351</v>
      </c>
      <c r="B117" s="216" t="s">
        <v>285</v>
      </c>
      <c r="C117" s="216" t="s">
        <v>95</v>
      </c>
      <c r="D117" s="216" t="s">
        <v>310</v>
      </c>
      <c r="E117" s="216" t="s">
        <v>767</v>
      </c>
      <c r="F117" s="15">
        <v>46241.564421296294</v>
      </c>
      <c r="G117" s="216" t="s">
        <v>425</v>
      </c>
      <c r="H117">
        <v>12</v>
      </c>
      <c r="I117" s="216" t="s">
        <v>768</v>
      </c>
      <c r="J117" s="15">
        <v>46248.417361111111</v>
      </c>
      <c r="K117" s="15">
        <v>46254.490972222222</v>
      </c>
      <c r="L117" s="15"/>
      <c r="M117">
        <v>12</v>
      </c>
      <c r="N117" s="216"/>
      <c r="O117" t="s">
        <v>511</v>
      </c>
      <c r="Q117" s="216"/>
      <c r="S117" s="216" t="s">
        <v>974</v>
      </c>
      <c r="T117" s="216" t="s">
        <v>374</v>
      </c>
      <c r="U117" s="216" t="s">
        <v>239</v>
      </c>
      <c r="V117" t="s">
        <v>7</v>
      </c>
      <c r="W117" s="216" t="s">
        <v>7</v>
      </c>
      <c r="X117" s="216" t="s">
        <v>7</v>
      </c>
      <c r="AA117" s="216" t="s">
        <v>96</v>
      </c>
      <c r="AB117" s="216" t="s">
        <v>974</v>
      </c>
      <c r="AC117">
        <v>100</v>
      </c>
      <c r="AD117" s="216" t="s">
        <v>220</v>
      </c>
      <c r="AE117">
        <v>12</v>
      </c>
    </row>
    <row r="118" spans="1:32" x14ac:dyDescent="0.3">
      <c r="A118" s="216" t="s">
        <v>351</v>
      </c>
      <c r="B118" s="216" t="s">
        <v>285</v>
      </c>
      <c r="C118" s="216" t="s">
        <v>95</v>
      </c>
      <c r="D118" s="216" t="s">
        <v>310</v>
      </c>
      <c r="E118" s="216" t="s">
        <v>767</v>
      </c>
      <c r="F118" s="15">
        <v>46241.564421296294</v>
      </c>
      <c r="G118" s="216" t="s">
        <v>425</v>
      </c>
      <c r="H118">
        <v>2</v>
      </c>
      <c r="I118" s="216" t="s">
        <v>768</v>
      </c>
      <c r="J118" s="15">
        <v>46248.417361111111</v>
      </c>
      <c r="K118" s="15">
        <v>46254.490972222222</v>
      </c>
      <c r="L118" s="15"/>
      <c r="M118">
        <v>2</v>
      </c>
      <c r="N118" s="216"/>
      <c r="O118" t="s">
        <v>511</v>
      </c>
      <c r="Q118" s="216"/>
      <c r="S118" s="216" t="s">
        <v>974</v>
      </c>
      <c r="T118" s="216" t="s">
        <v>374</v>
      </c>
      <c r="U118" s="216" t="s">
        <v>239</v>
      </c>
      <c r="V118" t="s">
        <v>7</v>
      </c>
      <c r="W118" s="216" t="s">
        <v>7</v>
      </c>
      <c r="X118" s="216" t="s">
        <v>7</v>
      </c>
      <c r="AA118" s="216" t="s">
        <v>96</v>
      </c>
      <c r="AB118" s="216" t="s">
        <v>974</v>
      </c>
      <c r="AC118">
        <v>100</v>
      </c>
      <c r="AD118" s="216" t="s">
        <v>220</v>
      </c>
      <c r="AE118">
        <v>2</v>
      </c>
    </row>
    <row r="119" spans="1:32" x14ac:dyDescent="0.3">
      <c r="A119" s="216" t="s">
        <v>351</v>
      </c>
      <c r="B119" s="216" t="s">
        <v>285</v>
      </c>
      <c r="C119" s="216" t="s">
        <v>95</v>
      </c>
      <c r="D119" s="216" t="s">
        <v>310</v>
      </c>
      <c r="E119" s="216" t="s">
        <v>767</v>
      </c>
      <c r="F119" s="15">
        <v>46241.564421296294</v>
      </c>
      <c r="G119" s="216" t="s">
        <v>425</v>
      </c>
      <c r="H119">
        <v>7</v>
      </c>
      <c r="I119" s="216" t="s">
        <v>770</v>
      </c>
      <c r="J119" s="15">
        <v>46245.47152777778</v>
      </c>
      <c r="K119" s="15">
        <v>46253.505555555559</v>
      </c>
      <c r="L119" s="15"/>
      <c r="M119">
        <v>7</v>
      </c>
      <c r="N119" s="216"/>
      <c r="O119" t="s">
        <v>201</v>
      </c>
      <c r="P119" t="s">
        <v>513</v>
      </c>
      <c r="Q119" s="216"/>
      <c r="S119" s="216" t="s">
        <v>974</v>
      </c>
      <c r="T119" s="216" t="s">
        <v>374</v>
      </c>
      <c r="U119" s="216" t="s">
        <v>239</v>
      </c>
      <c r="V119" t="s">
        <v>7</v>
      </c>
      <c r="W119" s="216" t="s">
        <v>7</v>
      </c>
      <c r="X119" s="216" t="s">
        <v>7</v>
      </c>
      <c r="AA119" s="216" t="s">
        <v>96</v>
      </c>
      <c r="AB119" s="216" t="s">
        <v>974</v>
      </c>
      <c r="AC119">
        <v>100</v>
      </c>
      <c r="AD119" s="216" t="s">
        <v>220</v>
      </c>
      <c r="AE119">
        <v>7</v>
      </c>
      <c r="AF119">
        <v>2.4</v>
      </c>
    </row>
    <row r="120" spans="1:32" x14ac:dyDescent="0.3">
      <c r="A120" s="216" t="s">
        <v>351</v>
      </c>
      <c r="B120" s="216" t="s">
        <v>285</v>
      </c>
      <c r="C120" s="216" t="s">
        <v>95</v>
      </c>
      <c r="D120" s="216" t="s">
        <v>310</v>
      </c>
      <c r="E120" s="216" t="s">
        <v>767</v>
      </c>
      <c r="F120" s="15">
        <v>46241.564421296294</v>
      </c>
      <c r="G120" s="216" t="s">
        <v>425</v>
      </c>
      <c r="H120">
        <v>3</v>
      </c>
      <c r="I120" s="216" t="s">
        <v>769</v>
      </c>
      <c r="J120" s="15">
        <v>46245.577777777777</v>
      </c>
      <c r="K120" s="15">
        <v>46253.505555555559</v>
      </c>
      <c r="L120" s="15"/>
      <c r="M120">
        <v>3</v>
      </c>
      <c r="N120" s="216"/>
      <c r="O120" t="s">
        <v>201</v>
      </c>
      <c r="P120" t="s">
        <v>513</v>
      </c>
      <c r="Q120" s="216"/>
      <c r="S120" s="216" t="s">
        <v>974</v>
      </c>
      <c r="T120" s="216" t="s">
        <v>374</v>
      </c>
      <c r="U120" s="216" t="s">
        <v>239</v>
      </c>
      <c r="V120" t="s">
        <v>7</v>
      </c>
      <c r="W120" s="216" t="s">
        <v>7</v>
      </c>
      <c r="X120" s="216" t="s">
        <v>7</v>
      </c>
      <c r="AA120" s="216" t="s">
        <v>96</v>
      </c>
      <c r="AB120" s="216" t="s">
        <v>974</v>
      </c>
      <c r="AC120">
        <v>100</v>
      </c>
      <c r="AD120" s="216" t="s">
        <v>220</v>
      </c>
      <c r="AE120">
        <v>3</v>
      </c>
    </row>
    <row r="121" spans="1:32" x14ac:dyDescent="0.3">
      <c r="A121" s="216" t="s">
        <v>351</v>
      </c>
      <c r="B121" s="216" t="s">
        <v>285</v>
      </c>
      <c r="C121" s="216" t="s">
        <v>95</v>
      </c>
      <c r="D121" s="216" t="s">
        <v>310</v>
      </c>
      <c r="E121" s="216" t="s">
        <v>767</v>
      </c>
      <c r="F121" s="15">
        <v>46241.564421296294</v>
      </c>
      <c r="G121" s="216" t="s">
        <v>425</v>
      </c>
      <c r="H121">
        <v>9</v>
      </c>
      <c r="I121" s="216" t="s">
        <v>769</v>
      </c>
      <c r="J121" s="15">
        <v>46245.577777777777</v>
      </c>
      <c r="K121" s="15">
        <v>46253.505555555559</v>
      </c>
      <c r="L121" s="15"/>
      <c r="M121">
        <v>9</v>
      </c>
      <c r="N121" s="216"/>
      <c r="O121" t="s">
        <v>511</v>
      </c>
      <c r="Q121" s="216"/>
      <c r="S121" s="216" t="s">
        <v>974</v>
      </c>
      <c r="T121" s="216" t="s">
        <v>374</v>
      </c>
      <c r="U121" s="216" t="s">
        <v>239</v>
      </c>
      <c r="V121" t="s">
        <v>7</v>
      </c>
      <c r="W121" s="216" t="s">
        <v>7</v>
      </c>
      <c r="X121" s="216" t="s">
        <v>7</v>
      </c>
      <c r="AA121" s="216" t="s">
        <v>96</v>
      </c>
      <c r="AB121" s="216" t="s">
        <v>974</v>
      </c>
      <c r="AC121">
        <v>100</v>
      </c>
      <c r="AD121" s="216" t="s">
        <v>220</v>
      </c>
      <c r="AE121">
        <v>9</v>
      </c>
    </row>
    <row r="122" spans="1:32" x14ac:dyDescent="0.3">
      <c r="A122" s="216" t="s">
        <v>351</v>
      </c>
      <c r="B122" s="216" t="s">
        <v>285</v>
      </c>
      <c r="C122" s="216" t="s">
        <v>95</v>
      </c>
      <c r="D122" s="216" t="s">
        <v>310</v>
      </c>
      <c r="E122" s="216" t="s">
        <v>767</v>
      </c>
      <c r="F122" s="15">
        <v>46241.564421296294</v>
      </c>
      <c r="G122" s="216" t="s">
        <v>425</v>
      </c>
      <c r="H122">
        <v>5</v>
      </c>
      <c r="I122" s="216" t="s">
        <v>769</v>
      </c>
      <c r="J122" s="15">
        <v>46245.577777777777</v>
      </c>
      <c r="K122" s="15">
        <v>46253.505555555559</v>
      </c>
      <c r="L122" s="15"/>
      <c r="M122">
        <v>5</v>
      </c>
      <c r="N122" s="216"/>
      <c r="O122" t="s">
        <v>511</v>
      </c>
      <c r="Q122" s="216"/>
      <c r="S122" s="216" t="s">
        <v>974</v>
      </c>
      <c r="T122" s="216" t="s">
        <v>374</v>
      </c>
      <c r="U122" s="216" t="s">
        <v>239</v>
      </c>
      <c r="V122" t="s">
        <v>7</v>
      </c>
      <c r="W122" s="216" t="s">
        <v>7</v>
      </c>
      <c r="X122" s="216" t="s">
        <v>7</v>
      </c>
      <c r="AA122" s="216" t="s">
        <v>96</v>
      </c>
      <c r="AB122" s="216" t="s">
        <v>974</v>
      </c>
      <c r="AC122">
        <v>100</v>
      </c>
      <c r="AD122" s="216" t="s">
        <v>220</v>
      </c>
      <c r="AE122">
        <v>5</v>
      </c>
    </row>
    <row r="123" spans="1:32" x14ac:dyDescent="0.3">
      <c r="A123" s="216" t="s">
        <v>351</v>
      </c>
      <c r="B123" s="216" t="s">
        <v>285</v>
      </c>
      <c r="C123" s="216" t="s">
        <v>95</v>
      </c>
      <c r="D123" s="216" t="s">
        <v>310</v>
      </c>
      <c r="E123" s="216" t="s">
        <v>977</v>
      </c>
      <c r="F123" s="15">
        <v>46260.534421296295</v>
      </c>
      <c r="G123" s="216" t="s">
        <v>407</v>
      </c>
      <c r="H123">
        <v>1</v>
      </c>
      <c r="I123" s="216" t="s">
        <v>978</v>
      </c>
      <c r="J123" s="15">
        <v>46262.605555555558</v>
      </c>
      <c r="K123" s="15">
        <v>46266.399305555555</v>
      </c>
      <c r="L123" s="15"/>
      <c r="M123">
        <v>1</v>
      </c>
      <c r="N123" s="216"/>
      <c r="O123" t="s">
        <v>201</v>
      </c>
      <c r="P123" t="s">
        <v>513</v>
      </c>
      <c r="Q123" s="216"/>
      <c r="S123" s="216" t="s">
        <v>360</v>
      </c>
      <c r="T123" s="216" t="s">
        <v>374</v>
      </c>
      <c r="U123" s="216" t="s">
        <v>239</v>
      </c>
      <c r="V123" t="s">
        <v>7</v>
      </c>
      <c r="W123" s="216" t="s">
        <v>7</v>
      </c>
      <c r="X123" s="216" t="s">
        <v>7</v>
      </c>
      <c r="AA123" s="216" t="s">
        <v>96</v>
      </c>
      <c r="AB123" s="216" t="s">
        <v>360</v>
      </c>
      <c r="AC123">
        <v>2200</v>
      </c>
      <c r="AD123" s="216" t="s">
        <v>220</v>
      </c>
      <c r="AE123">
        <v>1</v>
      </c>
      <c r="AF123">
        <v>1</v>
      </c>
    </row>
    <row r="124" spans="1:32" x14ac:dyDescent="0.3">
      <c r="A124" s="216" t="s">
        <v>351</v>
      </c>
      <c r="B124" s="216" t="s">
        <v>285</v>
      </c>
      <c r="C124" s="216" t="s">
        <v>95</v>
      </c>
      <c r="D124" s="216" t="s">
        <v>310</v>
      </c>
      <c r="E124" s="216" t="s">
        <v>979</v>
      </c>
      <c r="F124" s="15">
        <v>46289.361597222225</v>
      </c>
      <c r="G124" s="216" t="s">
        <v>406</v>
      </c>
      <c r="H124">
        <v>1</v>
      </c>
      <c r="I124" s="216" t="s">
        <v>980</v>
      </c>
      <c r="J124" s="15">
        <v>46289.407638888886</v>
      </c>
      <c r="K124" s="15">
        <v>46290.523611111108</v>
      </c>
      <c r="L124" s="15"/>
      <c r="M124">
        <v>1</v>
      </c>
      <c r="N124" s="216"/>
      <c r="O124" t="s">
        <v>201</v>
      </c>
      <c r="P124" t="s">
        <v>513</v>
      </c>
      <c r="Q124" s="216"/>
      <c r="S124" s="216" t="s">
        <v>362</v>
      </c>
      <c r="T124" s="216" t="s">
        <v>374</v>
      </c>
      <c r="U124" s="216" t="s">
        <v>239</v>
      </c>
      <c r="V124" t="s">
        <v>7</v>
      </c>
      <c r="W124" s="216" t="s">
        <v>7</v>
      </c>
      <c r="X124" s="216" t="s">
        <v>7</v>
      </c>
      <c r="AA124" s="216" t="s">
        <v>96</v>
      </c>
      <c r="AB124" s="216" t="s">
        <v>362</v>
      </c>
      <c r="AC124">
        <v>101</v>
      </c>
      <c r="AD124" s="216" t="s">
        <v>220</v>
      </c>
      <c r="AE124">
        <v>1</v>
      </c>
      <c r="AF124">
        <v>1</v>
      </c>
    </row>
    <row r="125" spans="1:32" x14ac:dyDescent="0.3">
      <c r="A125" s="216" t="s">
        <v>351</v>
      </c>
      <c r="B125" s="216" t="s">
        <v>285</v>
      </c>
      <c r="C125" s="216" t="s">
        <v>95</v>
      </c>
      <c r="D125" s="216" t="s">
        <v>310</v>
      </c>
      <c r="E125" s="216" t="s">
        <v>981</v>
      </c>
      <c r="F125" s="15">
        <v>46260.519432870373</v>
      </c>
      <c r="G125" s="216" t="s">
        <v>425</v>
      </c>
      <c r="H125">
        <v>1</v>
      </c>
      <c r="I125" s="216" t="s">
        <v>982</v>
      </c>
      <c r="J125" s="15">
        <v>46267.334722222222</v>
      </c>
      <c r="K125" s="15">
        <v>46275.393055555556</v>
      </c>
      <c r="L125" s="15"/>
      <c r="M125">
        <v>1</v>
      </c>
      <c r="N125" s="216"/>
      <c r="O125" t="s">
        <v>201</v>
      </c>
      <c r="P125" t="s">
        <v>513</v>
      </c>
      <c r="Q125" s="216"/>
      <c r="S125" s="216" t="s">
        <v>360</v>
      </c>
      <c r="T125" s="216" t="s">
        <v>374</v>
      </c>
      <c r="U125" s="216" t="s">
        <v>239</v>
      </c>
      <c r="V125" t="s">
        <v>7</v>
      </c>
      <c r="W125" s="216" t="s">
        <v>7</v>
      </c>
      <c r="X125" s="216" t="s">
        <v>7</v>
      </c>
      <c r="AA125" s="216" t="s">
        <v>96</v>
      </c>
      <c r="AB125" s="216" t="s">
        <v>360</v>
      </c>
      <c r="AC125">
        <v>2200</v>
      </c>
      <c r="AD125" s="216" t="s">
        <v>220</v>
      </c>
      <c r="AE125">
        <v>1</v>
      </c>
      <c r="AF125">
        <v>4.8</v>
      </c>
    </row>
    <row r="126" spans="1:32" x14ac:dyDescent="0.3">
      <c r="A126" s="216" t="s">
        <v>351</v>
      </c>
      <c r="B126" s="216" t="s">
        <v>285</v>
      </c>
      <c r="C126" s="216" t="s">
        <v>95</v>
      </c>
      <c r="D126" s="216" t="s">
        <v>310</v>
      </c>
      <c r="E126" s="216" t="s">
        <v>981</v>
      </c>
      <c r="F126" s="15">
        <v>46260.519432870373</v>
      </c>
      <c r="G126" s="216" t="s">
        <v>425</v>
      </c>
      <c r="H126">
        <v>1</v>
      </c>
      <c r="I126" s="216" t="s">
        <v>982</v>
      </c>
      <c r="J126" s="15">
        <v>46267.334722222222</v>
      </c>
      <c r="K126" s="15">
        <v>46275.393055555556</v>
      </c>
      <c r="L126" s="15"/>
      <c r="M126">
        <v>1</v>
      </c>
      <c r="N126" s="216"/>
      <c r="O126" t="s">
        <v>511</v>
      </c>
      <c r="Q126" s="216"/>
      <c r="S126" s="216" t="s">
        <v>360</v>
      </c>
      <c r="T126" s="216" t="s">
        <v>374</v>
      </c>
      <c r="U126" s="216" t="s">
        <v>239</v>
      </c>
      <c r="V126" t="s">
        <v>7</v>
      </c>
      <c r="W126" s="216" t="s">
        <v>7</v>
      </c>
      <c r="X126" s="216" t="s">
        <v>7</v>
      </c>
      <c r="AA126" s="216" t="s">
        <v>96</v>
      </c>
      <c r="AB126" s="216" t="s">
        <v>360</v>
      </c>
      <c r="AC126">
        <v>2200</v>
      </c>
      <c r="AD126" s="216" t="s">
        <v>220</v>
      </c>
      <c r="AE126">
        <v>1</v>
      </c>
    </row>
    <row r="127" spans="1:32" x14ac:dyDescent="0.3">
      <c r="A127" s="216" t="s">
        <v>351</v>
      </c>
      <c r="B127" s="216" t="s">
        <v>285</v>
      </c>
      <c r="C127" s="216" t="s">
        <v>95</v>
      </c>
      <c r="D127" s="216" t="s">
        <v>310</v>
      </c>
      <c r="E127" s="216" t="s">
        <v>981</v>
      </c>
      <c r="F127" s="15">
        <v>46260.519432870373</v>
      </c>
      <c r="G127" s="216" t="s">
        <v>425</v>
      </c>
      <c r="H127">
        <v>1</v>
      </c>
      <c r="I127" s="216" t="s">
        <v>982</v>
      </c>
      <c r="J127" s="15">
        <v>46267.334722222222</v>
      </c>
      <c r="K127" s="15">
        <v>46275.393055555556</v>
      </c>
      <c r="L127" s="15"/>
      <c r="M127">
        <v>1</v>
      </c>
      <c r="N127" s="216"/>
      <c r="O127" t="s">
        <v>511</v>
      </c>
      <c r="Q127" s="216"/>
      <c r="S127" s="216" t="s">
        <v>360</v>
      </c>
      <c r="T127" s="216" t="s">
        <v>374</v>
      </c>
      <c r="U127" s="216" t="s">
        <v>239</v>
      </c>
      <c r="V127" t="s">
        <v>7</v>
      </c>
      <c r="W127" s="216" t="s">
        <v>7</v>
      </c>
      <c r="X127" s="216" t="s">
        <v>7</v>
      </c>
      <c r="AA127" s="216" t="s">
        <v>96</v>
      </c>
      <c r="AB127" s="216" t="s">
        <v>360</v>
      </c>
      <c r="AC127">
        <v>2200</v>
      </c>
      <c r="AD127" s="216" t="s">
        <v>220</v>
      </c>
      <c r="AE127">
        <v>1</v>
      </c>
    </row>
    <row r="128" spans="1:32" x14ac:dyDescent="0.3">
      <c r="A128" s="216" t="s">
        <v>351</v>
      </c>
      <c r="B128" s="216" t="s">
        <v>285</v>
      </c>
      <c r="C128" s="216" t="s">
        <v>95</v>
      </c>
      <c r="D128" s="216" t="s">
        <v>310</v>
      </c>
      <c r="E128" s="216" t="s">
        <v>981</v>
      </c>
      <c r="F128" s="15">
        <v>46260.519432870373</v>
      </c>
      <c r="G128" s="216" t="s">
        <v>425</v>
      </c>
      <c r="H128">
        <v>1</v>
      </c>
      <c r="I128" s="216" t="s">
        <v>983</v>
      </c>
      <c r="J128" s="15">
        <v>46261.617361111108</v>
      </c>
      <c r="K128" s="15">
        <v>46275.334722222222</v>
      </c>
      <c r="L128" s="15"/>
      <c r="M128">
        <v>1</v>
      </c>
      <c r="N128" s="216"/>
      <c r="O128" t="s">
        <v>201</v>
      </c>
      <c r="P128" t="s">
        <v>513</v>
      </c>
      <c r="Q128" s="216"/>
      <c r="S128" s="216" t="s">
        <v>360</v>
      </c>
      <c r="T128" s="216" t="s">
        <v>374</v>
      </c>
      <c r="U128" s="216" t="s">
        <v>239</v>
      </c>
      <c r="V128" t="s">
        <v>7</v>
      </c>
      <c r="W128" s="216" t="s">
        <v>7</v>
      </c>
      <c r="X128" s="216" t="s">
        <v>7</v>
      </c>
      <c r="AA128" s="216" t="s">
        <v>96</v>
      </c>
      <c r="AB128" s="216" t="s">
        <v>360</v>
      </c>
      <c r="AC128">
        <v>2200</v>
      </c>
      <c r="AD128" s="216" t="s">
        <v>220</v>
      </c>
      <c r="AE128">
        <v>1</v>
      </c>
    </row>
    <row r="129" spans="1:32" x14ac:dyDescent="0.3">
      <c r="A129" s="216" t="s">
        <v>351</v>
      </c>
      <c r="B129" s="216" t="s">
        <v>285</v>
      </c>
      <c r="C129" s="216" t="s">
        <v>95</v>
      </c>
      <c r="D129" s="216" t="s">
        <v>310</v>
      </c>
      <c r="E129" s="216" t="s">
        <v>981</v>
      </c>
      <c r="F129" s="15">
        <v>46260.519432870373</v>
      </c>
      <c r="G129" s="216" t="s">
        <v>425</v>
      </c>
      <c r="H129">
        <v>5</v>
      </c>
      <c r="I129" s="216" t="s">
        <v>983</v>
      </c>
      <c r="J129" s="15">
        <v>46261.617361111108</v>
      </c>
      <c r="K129" s="15">
        <v>46275.334722222222</v>
      </c>
      <c r="L129" s="15"/>
      <c r="M129">
        <v>5</v>
      </c>
      <c r="N129" s="216"/>
      <c r="O129" t="s">
        <v>511</v>
      </c>
      <c r="Q129" s="216"/>
      <c r="S129" s="216" t="s">
        <v>360</v>
      </c>
      <c r="T129" s="216" t="s">
        <v>374</v>
      </c>
      <c r="U129" s="216" t="s">
        <v>239</v>
      </c>
      <c r="V129" t="s">
        <v>7</v>
      </c>
      <c r="W129" s="216" t="s">
        <v>7</v>
      </c>
      <c r="X129" s="216" t="s">
        <v>7</v>
      </c>
      <c r="AA129" s="216" t="s">
        <v>96</v>
      </c>
      <c r="AB129" s="216" t="s">
        <v>360</v>
      </c>
      <c r="AC129">
        <v>2200</v>
      </c>
      <c r="AD129" s="216" t="s">
        <v>220</v>
      </c>
      <c r="AE129">
        <v>5</v>
      </c>
    </row>
    <row r="130" spans="1:32" x14ac:dyDescent="0.3">
      <c r="A130" s="216" t="s">
        <v>351</v>
      </c>
      <c r="B130" s="216" t="s">
        <v>285</v>
      </c>
      <c r="C130" s="216" t="s">
        <v>95</v>
      </c>
      <c r="D130" s="216" t="s">
        <v>310</v>
      </c>
      <c r="E130" s="216" t="s">
        <v>981</v>
      </c>
      <c r="F130" s="15">
        <v>46260.519432870373</v>
      </c>
      <c r="G130" s="216" t="s">
        <v>425</v>
      </c>
      <c r="H130">
        <v>3</v>
      </c>
      <c r="I130" s="216" t="s">
        <v>983</v>
      </c>
      <c r="J130" s="15">
        <v>46261.617361111108</v>
      </c>
      <c r="K130" s="15">
        <v>46275.334722222222</v>
      </c>
      <c r="L130" s="15"/>
      <c r="M130">
        <v>3</v>
      </c>
      <c r="N130" s="216"/>
      <c r="O130" t="s">
        <v>511</v>
      </c>
      <c r="Q130" s="216"/>
      <c r="S130" s="216" t="s">
        <v>360</v>
      </c>
      <c r="T130" s="216" t="s">
        <v>374</v>
      </c>
      <c r="U130" s="216" t="s">
        <v>239</v>
      </c>
      <c r="V130" t="s">
        <v>7</v>
      </c>
      <c r="W130" s="216" t="s">
        <v>7</v>
      </c>
      <c r="X130" s="216" t="s">
        <v>7</v>
      </c>
      <c r="AA130" s="216" t="s">
        <v>96</v>
      </c>
      <c r="AB130" s="216" t="s">
        <v>360</v>
      </c>
      <c r="AC130">
        <v>2200</v>
      </c>
      <c r="AD130" s="216" t="s">
        <v>220</v>
      </c>
      <c r="AE130">
        <v>3</v>
      </c>
    </row>
    <row r="131" spans="1:32" x14ac:dyDescent="0.3">
      <c r="A131" s="216" t="s">
        <v>351</v>
      </c>
      <c r="B131" s="216" t="s">
        <v>285</v>
      </c>
      <c r="C131" s="216" t="s">
        <v>95</v>
      </c>
      <c r="D131" s="216" t="s">
        <v>310</v>
      </c>
      <c r="E131" s="216" t="s">
        <v>981</v>
      </c>
      <c r="F131" s="15">
        <v>46260.519432870373</v>
      </c>
      <c r="G131" s="216" t="s">
        <v>425</v>
      </c>
      <c r="H131">
        <v>4</v>
      </c>
      <c r="I131" s="216" t="s">
        <v>983</v>
      </c>
      <c r="J131" s="15">
        <v>46261.617361111108</v>
      </c>
      <c r="K131" s="15">
        <v>46275.334722222222</v>
      </c>
      <c r="L131" s="15"/>
      <c r="M131">
        <v>4</v>
      </c>
      <c r="N131" s="216"/>
      <c r="O131" t="s">
        <v>511</v>
      </c>
      <c r="Q131" s="216"/>
      <c r="S131" s="216" t="s">
        <v>360</v>
      </c>
      <c r="T131" s="216" t="s">
        <v>374</v>
      </c>
      <c r="U131" s="216" t="s">
        <v>239</v>
      </c>
      <c r="V131" t="s">
        <v>7</v>
      </c>
      <c r="W131" s="216" t="s">
        <v>7</v>
      </c>
      <c r="X131" s="216" t="s">
        <v>7</v>
      </c>
      <c r="AA131" s="216" t="s">
        <v>96</v>
      </c>
      <c r="AB131" s="216" t="s">
        <v>360</v>
      </c>
      <c r="AC131">
        <v>2200</v>
      </c>
      <c r="AD131" s="216" t="s">
        <v>220</v>
      </c>
      <c r="AE131">
        <v>4</v>
      </c>
    </row>
    <row r="132" spans="1:32" x14ac:dyDescent="0.3">
      <c r="A132" s="216" t="s">
        <v>351</v>
      </c>
      <c r="B132" s="216" t="s">
        <v>285</v>
      </c>
      <c r="C132" s="216" t="s">
        <v>95</v>
      </c>
      <c r="D132" s="216" t="s">
        <v>310</v>
      </c>
      <c r="E132" s="216" t="s">
        <v>981</v>
      </c>
      <c r="F132" s="15">
        <v>46260.519432870373</v>
      </c>
      <c r="G132" s="216" t="s">
        <v>425</v>
      </c>
      <c r="H132">
        <v>32</v>
      </c>
      <c r="I132" s="216" t="s">
        <v>983</v>
      </c>
      <c r="J132" s="15">
        <v>46261.617361111108</v>
      </c>
      <c r="K132" s="15">
        <v>46275.334722222222</v>
      </c>
      <c r="L132" s="15"/>
      <c r="M132">
        <v>32</v>
      </c>
      <c r="N132" s="216"/>
      <c r="O132" t="s">
        <v>511</v>
      </c>
      <c r="Q132" s="216"/>
      <c r="S132" s="216" t="s">
        <v>360</v>
      </c>
      <c r="T132" s="216" t="s">
        <v>374</v>
      </c>
      <c r="U132" s="216" t="s">
        <v>239</v>
      </c>
      <c r="V132" t="s">
        <v>7</v>
      </c>
      <c r="W132" s="216" t="s">
        <v>7</v>
      </c>
      <c r="X132" s="216" t="s">
        <v>7</v>
      </c>
      <c r="AA132" s="216" t="s">
        <v>96</v>
      </c>
      <c r="AB132" s="216" t="s">
        <v>360</v>
      </c>
      <c r="AC132">
        <v>2200</v>
      </c>
      <c r="AD132" s="216" t="s">
        <v>220</v>
      </c>
      <c r="AE132">
        <v>32</v>
      </c>
    </row>
    <row r="133" spans="1:32" x14ac:dyDescent="0.3">
      <c r="A133" s="216" t="s">
        <v>351</v>
      </c>
      <c r="B133" s="216" t="s">
        <v>285</v>
      </c>
      <c r="C133" s="216" t="s">
        <v>95</v>
      </c>
      <c r="D133" s="216" t="s">
        <v>310</v>
      </c>
      <c r="E133" s="216" t="s">
        <v>981</v>
      </c>
      <c r="F133" s="15">
        <v>46260.519432870373</v>
      </c>
      <c r="G133" s="216" t="s">
        <v>425</v>
      </c>
      <c r="H133">
        <v>50</v>
      </c>
      <c r="I133" s="216" t="s">
        <v>984</v>
      </c>
      <c r="J133" s="15">
        <v>46261.611805555556</v>
      </c>
      <c r="K133" s="15">
        <v>46268.543055555558</v>
      </c>
      <c r="L133" s="15"/>
      <c r="M133">
        <v>50</v>
      </c>
      <c r="N133" s="216"/>
      <c r="O133" t="s">
        <v>201</v>
      </c>
      <c r="P133" t="s">
        <v>513</v>
      </c>
      <c r="Q133" s="216"/>
      <c r="S133" s="216" t="s">
        <v>360</v>
      </c>
      <c r="T133" s="216" t="s">
        <v>374</v>
      </c>
      <c r="U133" s="216" t="s">
        <v>239</v>
      </c>
      <c r="V133" t="s">
        <v>7</v>
      </c>
      <c r="W133" s="216" t="s">
        <v>7</v>
      </c>
      <c r="X133" s="216" t="s">
        <v>7</v>
      </c>
      <c r="AA133" s="216" t="s">
        <v>96</v>
      </c>
      <c r="AB133" s="216" t="s">
        <v>360</v>
      </c>
      <c r="AC133">
        <v>2200</v>
      </c>
      <c r="AD133" s="216" t="s">
        <v>220</v>
      </c>
      <c r="AE133">
        <v>50</v>
      </c>
      <c r="AF133">
        <v>5</v>
      </c>
    </row>
    <row r="134" spans="1:32" x14ac:dyDescent="0.3">
      <c r="A134" s="216" t="s">
        <v>351</v>
      </c>
      <c r="B134" s="216" t="s">
        <v>285</v>
      </c>
      <c r="C134" s="216" t="s">
        <v>95</v>
      </c>
      <c r="D134" s="216" t="s">
        <v>310</v>
      </c>
      <c r="E134" s="216" t="s">
        <v>985</v>
      </c>
      <c r="F134" s="15">
        <v>46265.363692129627</v>
      </c>
      <c r="G134" s="216" t="s">
        <v>404</v>
      </c>
      <c r="H134">
        <v>1</v>
      </c>
      <c r="I134" s="216" t="s">
        <v>986</v>
      </c>
      <c r="J134" s="15">
        <v>46273.615277777775</v>
      </c>
      <c r="K134" s="15">
        <v>46275.494444444441</v>
      </c>
      <c r="L134" s="15"/>
      <c r="M134">
        <v>1</v>
      </c>
      <c r="N134" s="216"/>
      <c r="O134" t="s">
        <v>201</v>
      </c>
      <c r="P134" t="s">
        <v>513</v>
      </c>
      <c r="Q134" s="216"/>
      <c r="S134" s="216" t="s">
        <v>359</v>
      </c>
      <c r="T134" s="216" t="s">
        <v>374</v>
      </c>
      <c r="U134" s="216" t="s">
        <v>239</v>
      </c>
      <c r="V134" t="s">
        <v>7</v>
      </c>
      <c r="W134" s="216" t="s">
        <v>7</v>
      </c>
      <c r="X134" s="216" t="s">
        <v>7</v>
      </c>
      <c r="AA134" s="216" t="s">
        <v>96</v>
      </c>
      <c r="AB134" s="216" t="s">
        <v>359</v>
      </c>
      <c r="AC134">
        <v>50</v>
      </c>
      <c r="AD134" s="216" t="s">
        <v>220</v>
      </c>
      <c r="AE134">
        <v>1</v>
      </c>
      <c r="AF134">
        <v>1</v>
      </c>
    </row>
    <row r="135" spans="1:32" x14ac:dyDescent="0.3">
      <c r="A135" s="216" t="s">
        <v>351</v>
      </c>
      <c r="B135" s="216" t="s">
        <v>285</v>
      </c>
      <c r="C135" s="216" t="s">
        <v>95</v>
      </c>
      <c r="D135" s="216" t="s">
        <v>310</v>
      </c>
      <c r="E135" s="216" t="s">
        <v>1180</v>
      </c>
      <c r="F135" s="15">
        <v>46262.495011574072</v>
      </c>
      <c r="G135" s="216" t="s">
        <v>404</v>
      </c>
      <c r="H135">
        <v>1</v>
      </c>
      <c r="I135" s="216" t="s">
        <v>1181</v>
      </c>
      <c r="J135" s="15">
        <v>46262.694814814815</v>
      </c>
      <c r="K135" s="15">
        <v>46269.342361111114</v>
      </c>
      <c r="L135" s="15"/>
      <c r="M135">
        <v>1</v>
      </c>
      <c r="N135" s="216"/>
      <c r="O135" t="s">
        <v>201</v>
      </c>
      <c r="P135" t="s">
        <v>513</v>
      </c>
      <c r="Q135" s="216"/>
      <c r="S135" s="216" t="s">
        <v>361</v>
      </c>
      <c r="T135" s="216" t="s">
        <v>374</v>
      </c>
      <c r="U135" s="216" t="s">
        <v>239</v>
      </c>
      <c r="V135" t="s">
        <v>7</v>
      </c>
      <c r="W135" s="216" t="s">
        <v>7</v>
      </c>
      <c r="X135" s="216" t="s">
        <v>7</v>
      </c>
      <c r="AA135" s="216" t="s">
        <v>96</v>
      </c>
      <c r="AB135" s="216" t="s">
        <v>361</v>
      </c>
      <c r="AC135">
        <v>109</v>
      </c>
      <c r="AD135" s="216" t="s">
        <v>220</v>
      </c>
      <c r="AE135">
        <v>1</v>
      </c>
      <c r="AF135">
        <v>1</v>
      </c>
    </row>
    <row r="136" spans="1:32" x14ac:dyDescent="0.3">
      <c r="A136" s="216" t="s">
        <v>351</v>
      </c>
      <c r="B136" s="216" t="s">
        <v>285</v>
      </c>
      <c r="C136" s="216" t="s">
        <v>95</v>
      </c>
      <c r="D136" s="216" t="s">
        <v>310</v>
      </c>
      <c r="E136" s="216" t="s">
        <v>987</v>
      </c>
      <c r="F136" s="15">
        <v>46261.639444444445</v>
      </c>
      <c r="G136" s="216" t="s">
        <v>404</v>
      </c>
      <c r="H136">
        <v>1</v>
      </c>
      <c r="I136" s="216" t="s">
        <v>988</v>
      </c>
      <c r="J136" s="15">
        <v>46265.60833333333</v>
      </c>
      <c r="K136" s="15">
        <v>46269.349305555559</v>
      </c>
      <c r="L136" s="15"/>
      <c r="M136">
        <v>1</v>
      </c>
      <c r="N136" s="216"/>
      <c r="O136" t="s">
        <v>201</v>
      </c>
      <c r="P136" t="s">
        <v>513</v>
      </c>
      <c r="Q136" s="216"/>
      <c r="S136" s="216" t="s">
        <v>359</v>
      </c>
      <c r="T136" s="216" t="s">
        <v>374</v>
      </c>
      <c r="U136" s="216" t="s">
        <v>239</v>
      </c>
      <c r="V136" t="s">
        <v>7</v>
      </c>
      <c r="W136" s="216" t="s">
        <v>7</v>
      </c>
      <c r="X136" s="216" t="s">
        <v>7</v>
      </c>
      <c r="AA136" s="216" t="s">
        <v>96</v>
      </c>
      <c r="AB136" s="216" t="s">
        <v>359</v>
      </c>
      <c r="AC136">
        <v>50</v>
      </c>
      <c r="AD136" s="216" t="s">
        <v>220</v>
      </c>
      <c r="AE136">
        <v>1</v>
      </c>
      <c r="AF136">
        <v>1</v>
      </c>
    </row>
    <row r="137" spans="1:32" x14ac:dyDescent="0.3">
      <c r="A137" s="216" t="s">
        <v>351</v>
      </c>
      <c r="B137" s="216" t="s">
        <v>285</v>
      </c>
      <c r="C137" s="216" t="s">
        <v>95</v>
      </c>
      <c r="D137" s="216" t="s">
        <v>310</v>
      </c>
      <c r="E137" s="216" t="s">
        <v>989</v>
      </c>
      <c r="F137" s="15">
        <v>46281.340231481481</v>
      </c>
      <c r="G137" s="216" t="s">
        <v>406</v>
      </c>
      <c r="H137">
        <v>1</v>
      </c>
      <c r="I137" s="216" t="s">
        <v>990</v>
      </c>
      <c r="J137" s="15">
        <v>46281.369444444441</v>
      </c>
      <c r="K137" s="15">
        <v>46283.334722222222</v>
      </c>
      <c r="L137" s="15"/>
      <c r="M137">
        <v>1</v>
      </c>
      <c r="N137" s="216"/>
      <c r="O137" t="s">
        <v>201</v>
      </c>
      <c r="P137" t="s">
        <v>513</v>
      </c>
      <c r="Q137" s="216"/>
      <c r="S137" s="216" t="s">
        <v>362</v>
      </c>
      <c r="T137" s="216" t="s">
        <v>374</v>
      </c>
      <c r="U137" s="216" t="s">
        <v>239</v>
      </c>
      <c r="V137" t="s">
        <v>7</v>
      </c>
      <c r="W137" s="216" t="s">
        <v>7</v>
      </c>
      <c r="X137" s="216" t="s">
        <v>7</v>
      </c>
      <c r="AA137" s="216" t="s">
        <v>96</v>
      </c>
      <c r="AB137" s="216" t="s">
        <v>362</v>
      </c>
      <c r="AC137">
        <v>101</v>
      </c>
      <c r="AD137" s="216" t="s">
        <v>220</v>
      </c>
      <c r="AE137">
        <v>1</v>
      </c>
      <c r="AF137">
        <v>1</v>
      </c>
    </row>
    <row r="138" spans="1:32" x14ac:dyDescent="0.3">
      <c r="A138" s="216" t="s">
        <v>351</v>
      </c>
      <c r="B138" s="216" t="s">
        <v>279</v>
      </c>
      <c r="C138" s="216" t="s">
        <v>192</v>
      </c>
      <c r="D138" s="216" t="s">
        <v>310</v>
      </c>
      <c r="E138" s="216" t="s">
        <v>958</v>
      </c>
      <c r="F138" s="15">
        <v>46266.675567129627</v>
      </c>
      <c r="G138" s="216" t="s">
        <v>424</v>
      </c>
      <c r="H138">
        <v>676</v>
      </c>
      <c r="I138" s="216" t="s">
        <v>959</v>
      </c>
      <c r="J138" s="15">
        <v>46287.430555555555</v>
      </c>
      <c r="K138" s="15">
        <v>46290.508333333331</v>
      </c>
      <c r="L138" s="15"/>
      <c r="M138">
        <v>676</v>
      </c>
      <c r="N138" s="216"/>
      <c r="O138" t="s">
        <v>201</v>
      </c>
      <c r="P138" t="s">
        <v>513</v>
      </c>
      <c r="Q138" s="216"/>
      <c r="S138" s="216" t="s">
        <v>361</v>
      </c>
      <c r="T138" s="216" t="s">
        <v>374</v>
      </c>
      <c r="U138" s="216" t="s">
        <v>239</v>
      </c>
      <c r="V138" t="s">
        <v>7</v>
      </c>
      <c r="W138" s="216" t="s">
        <v>7</v>
      </c>
      <c r="X138" s="216" t="s">
        <v>7</v>
      </c>
      <c r="Z138">
        <v>1</v>
      </c>
      <c r="AA138" s="216" t="s">
        <v>122</v>
      </c>
      <c r="AB138" s="216" t="s">
        <v>361</v>
      </c>
      <c r="AC138">
        <v>109</v>
      </c>
      <c r="AD138" s="216" t="s">
        <v>232</v>
      </c>
      <c r="AE138">
        <v>676</v>
      </c>
      <c r="AF138">
        <v>100.1</v>
      </c>
    </row>
    <row r="139" spans="1:32" x14ac:dyDescent="0.3">
      <c r="A139" s="216" t="s">
        <v>351</v>
      </c>
      <c r="B139" s="216" t="s">
        <v>279</v>
      </c>
      <c r="C139" s="216" t="s">
        <v>192</v>
      </c>
      <c r="D139" s="216" t="s">
        <v>310</v>
      </c>
      <c r="E139" s="216" t="s">
        <v>1024</v>
      </c>
      <c r="F139" s="15">
        <v>46283.319594907407</v>
      </c>
      <c r="G139" s="216" t="s">
        <v>410</v>
      </c>
      <c r="H139">
        <v>325</v>
      </c>
      <c r="I139" s="216" t="s">
        <v>1025</v>
      </c>
      <c r="J139" s="15">
        <v>46283.595138888886</v>
      </c>
      <c r="K139" s="15">
        <v>46290.49722222222</v>
      </c>
      <c r="L139" s="15"/>
      <c r="M139">
        <v>325</v>
      </c>
      <c r="N139" s="216"/>
      <c r="O139" t="s">
        <v>201</v>
      </c>
      <c r="P139" t="s">
        <v>513</v>
      </c>
      <c r="Q139" s="216"/>
      <c r="S139" s="216" t="s">
        <v>361</v>
      </c>
      <c r="T139" s="216" t="s">
        <v>374</v>
      </c>
      <c r="U139" s="216" t="s">
        <v>239</v>
      </c>
      <c r="V139" t="s">
        <v>7</v>
      </c>
      <c r="W139" s="216" t="s">
        <v>7</v>
      </c>
      <c r="X139" s="216" t="s">
        <v>7</v>
      </c>
      <c r="Z139">
        <v>1</v>
      </c>
      <c r="AA139" s="216" t="s">
        <v>122</v>
      </c>
      <c r="AB139" s="216" t="s">
        <v>361</v>
      </c>
      <c r="AC139">
        <v>109</v>
      </c>
      <c r="AD139" s="216" t="s">
        <v>232</v>
      </c>
      <c r="AE139">
        <v>325</v>
      </c>
    </row>
    <row r="140" spans="1:32" x14ac:dyDescent="0.3">
      <c r="A140" s="216" t="s">
        <v>351</v>
      </c>
      <c r="B140" s="216" t="s">
        <v>279</v>
      </c>
      <c r="C140" s="216" t="s">
        <v>192</v>
      </c>
      <c r="D140" s="216" t="s">
        <v>310</v>
      </c>
      <c r="E140" s="216" t="s">
        <v>960</v>
      </c>
      <c r="F140" s="15">
        <v>46253.597615740742</v>
      </c>
      <c r="G140" s="216" t="s">
        <v>406</v>
      </c>
      <c r="H140">
        <v>358</v>
      </c>
      <c r="I140" s="216" t="s">
        <v>961</v>
      </c>
      <c r="J140" s="15">
        <v>46254.693055555559</v>
      </c>
      <c r="K140" s="15">
        <v>46261.399305555555</v>
      </c>
      <c r="L140" s="15"/>
      <c r="M140">
        <v>358</v>
      </c>
      <c r="N140" s="216"/>
      <c r="O140" t="s">
        <v>201</v>
      </c>
      <c r="P140" t="s">
        <v>513</v>
      </c>
      <c r="Q140" s="216"/>
      <c r="S140" s="216" t="s">
        <v>362</v>
      </c>
      <c r="T140" s="216" t="s">
        <v>374</v>
      </c>
      <c r="U140" s="216" t="s">
        <v>239</v>
      </c>
      <c r="V140" t="s">
        <v>7</v>
      </c>
      <c r="W140" s="216" t="s">
        <v>7</v>
      </c>
      <c r="X140" s="216" t="s">
        <v>7</v>
      </c>
      <c r="Z140">
        <v>1</v>
      </c>
      <c r="AA140" s="216" t="s">
        <v>122</v>
      </c>
      <c r="AB140" s="216" t="s">
        <v>362</v>
      </c>
      <c r="AC140">
        <v>101</v>
      </c>
      <c r="AD140" s="216" t="s">
        <v>232</v>
      </c>
      <c r="AE140">
        <v>358</v>
      </c>
      <c r="AF140">
        <v>72.3</v>
      </c>
    </row>
    <row r="141" spans="1:32" x14ac:dyDescent="0.3">
      <c r="A141" s="216" t="s">
        <v>351</v>
      </c>
      <c r="B141" s="216" t="s">
        <v>279</v>
      </c>
      <c r="C141" s="216" t="s">
        <v>192</v>
      </c>
      <c r="D141" s="216" t="s">
        <v>310</v>
      </c>
      <c r="E141" s="216" t="s">
        <v>960</v>
      </c>
      <c r="F141" s="15">
        <v>46253.597615740742</v>
      </c>
      <c r="G141" s="216" t="s">
        <v>406</v>
      </c>
      <c r="H141">
        <v>358</v>
      </c>
      <c r="I141" s="216" t="s">
        <v>961</v>
      </c>
      <c r="J141" s="15">
        <v>46254.693055555559</v>
      </c>
      <c r="K141" s="15">
        <v>46261.399305555555</v>
      </c>
      <c r="L141" s="15"/>
      <c r="M141">
        <v>358</v>
      </c>
      <c r="N141" s="216"/>
      <c r="O141" t="s">
        <v>511</v>
      </c>
      <c r="Q141" s="216"/>
      <c r="S141" s="216" t="s">
        <v>362</v>
      </c>
      <c r="T141" s="216" t="s">
        <v>374</v>
      </c>
      <c r="U141" s="216" t="s">
        <v>239</v>
      </c>
      <c r="V141" t="s">
        <v>7</v>
      </c>
      <c r="W141" s="216" t="s">
        <v>7</v>
      </c>
      <c r="X141" s="216" t="s">
        <v>7</v>
      </c>
      <c r="Z141">
        <v>1</v>
      </c>
      <c r="AA141" s="216" t="s">
        <v>122</v>
      </c>
      <c r="AB141" s="216" t="s">
        <v>362</v>
      </c>
      <c r="AC141">
        <v>101</v>
      </c>
      <c r="AD141" s="216" t="s">
        <v>232</v>
      </c>
      <c r="AE141">
        <v>358</v>
      </c>
    </row>
    <row r="142" spans="1:32" x14ac:dyDescent="0.3">
      <c r="A142" s="216" t="s">
        <v>351</v>
      </c>
      <c r="B142" s="216" t="s">
        <v>279</v>
      </c>
      <c r="C142" s="216" t="s">
        <v>192</v>
      </c>
      <c r="D142" s="216" t="s">
        <v>310</v>
      </c>
      <c r="E142" s="216" t="s">
        <v>962</v>
      </c>
      <c r="F142" s="15">
        <v>46254.372256944444</v>
      </c>
      <c r="G142" s="216" t="s">
        <v>406</v>
      </c>
      <c r="H142">
        <v>6</v>
      </c>
      <c r="I142" s="216" t="s">
        <v>963</v>
      </c>
      <c r="J142" s="15">
        <v>46255.344444444447</v>
      </c>
      <c r="K142" s="15">
        <v>46261.421527777777</v>
      </c>
      <c r="L142" s="15"/>
      <c r="M142">
        <v>6</v>
      </c>
      <c r="N142" s="216"/>
      <c r="O142" t="s">
        <v>201</v>
      </c>
      <c r="P142" t="s">
        <v>513</v>
      </c>
      <c r="Q142" s="216"/>
      <c r="S142" s="216" t="s">
        <v>362</v>
      </c>
      <c r="T142" s="216" t="s">
        <v>374</v>
      </c>
      <c r="U142" s="216" t="s">
        <v>239</v>
      </c>
      <c r="V142" t="s">
        <v>7</v>
      </c>
      <c r="W142" s="216" t="s">
        <v>7</v>
      </c>
      <c r="X142" s="216" t="s">
        <v>7</v>
      </c>
      <c r="Z142">
        <v>1</v>
      </c>
      <c r="AA142" s="216" t="s">
        <v>122</v>
      </c>
      <c r="AB142" s="216" t="s">
        <v>362</v>
      </c>
      <c r="AC142">
        <v>101</v>
      </c>
      <c r="AD142" s="216" t="s">
        <v>232</v>
      </c>
      <c r="AE142">
        <v>6</v>
      </c>
    </row>
    <row r="143" spans="1:32" x14ac:dyDescent="0.3">
      <c r="A143" s="216" t="s">
        <v>351</v>
      </c>
      <c r="B143" s="216" t="s">
        <v>279</v>
      </c>
      <c r="C143" s="216" t="s">
        <v>192</v>
      </c>
      <c r="D143" s="216" t="s">
        <v>310</v>
      </c>
      <c r="E143" s="216" t="s">
        <v>965</v>
      </c>
      <c r="F143" s="15">
        <v>46279.596643518518</v>
      </c>
      <c r="G143" s="216" t="s">
        <v>406</v>
      </c>
      <c r="H143">
        <v>2</v>
      </c>
      <c r="I143" s="216" t="s">
        <v>966</v>
      </c>
      <c r="J143" s="15">
        <v>46283.411805555559</v>
      </c>
      <c r="K143" s="15">
        <v>46287.350694444445</v>
      </c>
      <c r="L143" s="15"/>
      <c r="M143">
        <v>2</v>
      </c>
      <c r="N143" s="216"/>
      <c r="O143" t="s">
        <v>201</v>
      </c>
      <c r="P143" t="s">
        <v>514</v>
      </c>
      <c r="Q143" s="216"/>
      <c r="S143" s="216" t="s">
        <v>362</v>
      </c>
      <c r="T143" s="216" t="s">
        <v>374</v>
      </c>
      <c r="U143" s="216" t="s">
        <v>239</v>
      </c>
      <c r="V143" t="s">
        <v>7</v>
      </c>
      <c r="W143" s="216" t="s">
        <v>7</v>
      </c>
      <c r="X143" s="216" t="s">
        <v>7</v>
      </c>
      <c r="Z143">
        <v>1</v>
      </c>
      <c r="AA143" s="216" t="s">
        <v>122</v>
      </c>
      <c r="AB143" s="216" t="s">
        <v>362</v>
      </c>
      <c r="AC143">
        <v>101</v>
      </c>
      <c r="AD143" s="216" t="s">
        <v>232</v>
      </c>
      <c r="AE143">
        <v>2</v>
      </c>
      <c r="AF143">
        <v>1</v>
      </c>
    </row>
    <row r="144" spans="1:32" x14ac:dyDescent="0.3">
      <c r="A144" s="216" t="s">
        <v>351</v>
      </c>
      <c r="B144" s="216" t="s">
        <v>279</v>
      </c>
      <c r="C144" s="216" t="s">
        <v>192</v>
      </c>
      <c r="D144" s="216" t="s">
        <v>310</v>
      </c>
      <c r="E144" s="216" t="s">
        <v>967</v>
      </c>
      <c r="F144" s="15">
        <v>46253.637164351851</v>
      </c>
      <c r="G144" s="216" t="s">
        <v>406</v>
      </c>
      <c r="H144">
        <v>42</v>
      </c>
      <c r="I144" s="216" t="s">
        <v>968</v>
      </c>
      <c r="J144" s="15">
        <v>46268.429166666669</v>
      </c>
      <c r="K144" s="15">
        <v>46269.390972222223</v>
      </c>
      <c r="L144" s="15"/>
      <c r="M144">
        <v>42</v>
      </c>
      <c r="N144" s="216"/>
      <c r="Q144" s="216"/>
      <c r="S144" s="216" t="s">
        <v>362</v>
      </c>
      <c r="T144" s="216" t="s">
        <v>374</v>
      </c>
      <c r="U144" s="216" t="s">
        <v>239</v>
      </c>
      <c r="V144" t="s">
        <v>7</v>
      </c>
      <c r="W144" s="216" t="s">
        <v>7</v>
      </c>
      <c r="X144" s="216" t="s">
        <v>7</v>
      </c>
      <c r="Z144">
        <v>1</v>
      </c>
      <c r="AA144" s="216" t="s">
        <v>122</v>
      </c>
      <c r="AB144" s="216" t="s">
        <v>362</v>
      </c>
      <c r="AC144">
        <v>101</v>
      </c>
      <c r="AD144" s="216" t="s">
        <v>232</v>
      </c>
      <c r="AE144">
        <v>42</v>
      </c>
      <c r="AF144">
        <v>29.8</v>
      </c>
    </row>
    <row r="145" spans="1:32" x14ac:dyDescent="0.3">
      <c r="A145" s="216" t="s">
        <v>351</v>
      </c>
      <c r="B145" s="216" t="s">
        <v>279</v>
      </c>
      <c r="C145" s="216" t="s">
        <v>192</v>
      </c>
      <c r="D145" s="216" t="s">
        <v>310</v>
      </c>
      <c r="E145" s="216" t="s">
        <v>753</v>
      </c>
      <c r="F145" s="15">
        <v>46248.437847222223</v>
      </c>
      <c r="G145" s="216" t="s">
        <v>406</v>
      </c>
      <c r="H145">
        <v>256</v>
      </c>
      <c r="I145" s="216" t="s">
        <v>971</v>
      </c>
      <c r="J145" s="15">
        <v>46265.673611111109</v>
      </c>
      <c r="K145" s="15">
        <v>46269.354166666664</v>
      </c>
      <c r="L145" s="15"/>
      <c r="M145">
        <v>256</v>
      </c>
      <c r="N145" s="216"/>
      <c r="O145" t="s">
        <v>201</v>
      </c>
      <c r="P145" t="s">
        <v>513</v>
      </c>
      <c r="Q145" s="216"/>
      <c r="S145" s="216" t="s">
        <v>362</v>
      </c>
      <c r="T145" s="216" t="s">
        <v>374</v>
      </c>
      <c r="U145" s="216" t="s">
        <v>239</v>
      </c>
      <c r="V145" t="s">
        <v>7</v>
      </c>
      <c r="W145" s="216" t="s">
        <v>7</v>
      </c>
      <c r="X145" s="216" t="s">
        <v>7</v>
      </c>
      <c r="Z145">
        <v>1</v>
      </c>
      <c r="AA145" s="216" t="s">
        <v>122</v>
      </c>
      <c r="AB145" s="216" t="s">
        <v>362</v>
      </c>
      <c r="AC145">
        <v>101</v>
      </c>
      <c r="AD145" s="216" t="s">
        <v>232</v>
      </c>
      <c r="AE145">
        <v>256</v>
      </c>
    </row>
    <row r="146" spans="1:32" x14ac:dyDescent="0.3">
      <c r="A146" s="216" t="s">
        <v>351</v>
      </c>
      <c r="B146" s="216" t="s">
        <v>279</v>
      </c>
      <c r="C146" s="216" t="s">
        <v>192</v>
      </c>
      <c r="D146" s="216" t="s">
        <v>310</v>
      </c>
      <c r="E146" s="216" t="s">
        <v>972</v>
      </c>
      <c r="F146" s="15">
        <v>46275.583287037036</v>
      </c>
      <c r="G146" s="216" t="s">
        <v>410</v>
      </c>
      <c r="H146">
        <v>266</v>
      </c>
      <c r="I146" s="216" t="s">
        <v>973</v>
      </c>
      <c r="J146" s="15">
        <v>46276.680555555555</v>
      </c>
      <c r="K146" s="15">
        <v>46282.333333333336</v>
      </c>
      <c r="L146" s="15"/>
      <c r="M146">
        <v>266</v>
      </c>
      <c r="N146" s="216"/>
      <c r="O146" t="s">
        <v>201</v>
      </c>
      <c r="P146" t="s">
        <v>513</v>
      </c>
      <c r="Q146" s="216"/>
      <c r="S146" s="216" t="s">
        <v>974</v>
      </c>
      <c r="T146" s="216" t="s">
        <v>374</v>
      </c>
      <c r="U146" s="216" t="s">
        <v>239</v>
      </c>
      <c r="V146" t="s">
        <v>7</v>
      </c>
      <c r="W146" s="216" t="s">
        <v>7</v>
      </c>
      <c r="X146" s="216" t="s">
        <v>7</v>
      </c>
      <c r="Z146">
        <v>1</v>
      </c>
      <c r="AA146" s="216" t="s">
        <v>122</v>
      </c>
      <c r="AB146" s="216" t="s">
        <v>974</v>
      </c>
      <c r="AC146">
        <v>100</v>
      </c>
      <c r="AD146" s="216" t="s">
        <v>232</v>
      </c>
      <c r="AE146">
        <v>266</v>
      </c>
      <c r="AF146">
        <v>26.6</v>
      </c>
    </row>
    <row r="147" spans="1:32" x14ac:dyDescent="0.3">
      <c r="A147" s="216" t="s">
        <v>351</v>
      </c>
      <c r="B147" s="216" t="s">
        <v>279</v>
      </c>
      <c r="C147" s="216" t="s">
        <v>192</v>
      </c>
      <c r="D147" s="216" t="s">
        <v>310</v>
      </c>
      <c r="E147" s="216" t="s">
        <v>975</v>
      </c>
      <c r="F147" s="15">
        <v>46261.637928240743</v>
      </c>
      <c r="G147" s="216" t="s">
        <v>404</v>
      </c>
      <c r="H147">
        <v>578</v>
      </c>
      <c r="I147" s="216" t="s">
        <v>976</v>
      </c>
      <c r="J147" s="15">
        <v>46262.615277777775</v>
      </c>
      <c r="K147" s="15">
        <v>46268.709027777775</v>
      </c>
      <c r="L147" s="15"/>
      <c r="M147">
        <v>578</v>
      </c>
      <c r="N147" s="216"/>
      <c r="O147" t="s">
        <v>201</v>
      </c>
      <c r="P147" t="s">
        <v>513</v>
      </c>
      <c r="Q147" s="216"/>
      <c r="S147" s="216" t="s">
        <v>359</v>
      </c>
      <c r="T147" s="216" t="s">
        <v>374</v>
      </c>
      <c r="U147" s="216" t="s">
        <v>239</v>
      </c>
      <c r="V147" t="s">
        <v>7</v>
      </c>
      <c r="W147" s="216" t="s">
        <v>7</v>
      </c>
      <c r="X147" s="216" t="s">
        <v>7</v>
      </c>
      <c r="Z147">
        <v>1</v>
      </c>
      <c r="AA147" s="216" t="s">
        <v>122</v>
      </c>
      <c r="AB147" s="216" t="s">
        <v>359</v>
      </c>
      <c r="AC147">
        <v>50</v>
      </c>
      <c r="AD147" s="216" t="s">
        <v>232</v>
      </c>
      <c r="AE147">
        <v>578</v>
      </c>
      <c r="AF147">
        <v>57.8</v>
      </c>
    </row>
    <row r="148" spans="1:32" x14ac:dyDescent="0.3">
      <c r="A148" s="216" t="s">
        <v>351</v>
      </c>
      <c r="B148" s="216" t="s">
        <v>279</v>
      </c>
      <c r="C148" s="216" t="s">
        <v>192</v>
      </c>
      <c r="D148" s="216" t="s">
        <v>310</v>
      </c>
      <c r="E148" s="216" t="s">
        <v>977</v>
      </c>
      <c r="F148" s="15">
        <v>46260.534421296295</v>
      </c>
      <c r="G148" s="216" t="s">
        <v>407</v>
      </c>
      <c r="H148">
        <v>25</v>
      </c>
      <c r="I148" s="216" t="s">
        <v>978</v>
      </c>
      <c r="J148" s="15">
        <v>46262.605555555558</v>
      </c>
      <c r="K148" s="15">
        <v>46266.399305555555</v>
      </c>
      <c r="L148" s="15"/>
      <c r="M148">
        <v>25</v>
      </c>
      <c r="N148" s="216"/>
      <c r="O148" t="s">
        <v>201</v>
      </c>
      <c r="P148" t="s">
        <v>514</v>
      </c>
      <c r="Q148" s="216"/>
      <c r="S148" s="216" t="s">
        <v>360</v>
      </c>
      <c r="T148" s="216" t="s">
        <v>374</v>
      </c>
      <c r="U148" s="216" t="s">
        <v>239</v>
      </c>
      <c r="V148" t="s">
        <v>7</v>
      </c>
      <c r="W148" s="216" t="s">
        <v>7</v>
      </c>
      <c r="X148" s="216" t="s">
        <v>7</v>
      </c>
      <c r="Z148">
        <v>1</v>
      </c>
      <c r="AA148" s="216" t="s">
        <v>122</v>
      </c>
      <c r="AB148" s="216" t="s">
        <v>360</v>
      </c>
      <c r="AC148">
        <v>2200</v>
      </c>
      <c r="AD148" s="216" t="s">
        <v>232</v>
      </c>
      <c r="AE148">
        <v>25</v>
      </c>
      <c r="AF148">
        <v>2.5</v>
      </c>
    </row>
    <row r="149" spans="1:32" x14ac:dyDescent="0.3">
      <c r="A149" s="216" t="s">
        <v>351</v>
      </c>
      <c r="B149" s="216" t="s">
        <v>279</v>
      </c>
      <c r="C149" s="216" t="s">
        <v>192</v>
      </c>
      <c r="D149" s="216" t="s">
        <v>310</v>
      </c>
      <c r="E149" s="216" t="s">
        <v>987</v>
      </c>
      <c r="F149" s="15">
        <v>46261.639444444445</v>
      </c>
      <c r="G149" s="216" t="s">
        <v>404</v>
      </c>
      <c r="H149">
        <v>656</v>
      </c>
      <c r="I149" s="216" t="s">
        <v>988</v>
      </c>
      <c r="J149" s="15">
        <v>46265.60833333333</v>
      </c>
      <c r="K149" s="15">
        <v>46269.349305555559</v>
      </c>
      <c r="L149" s="15"/>
      <c r="M149">
        <v>656</v>
      </c>
      <c r="N149" s="216"/>
      <c r="O149" t="s">
        <v>201</v>
      </c>
      <c r="P149" t="s">
        <v>513</v>
      </c>
      <c r="Q149" s="216"/>
      <c r="S149" s="216" t="s">
        <v>359</v>
      </c>
      <c r="T149" s="216" t="s">
        <v>374</v>
      </c>
      <c r="U149" s="216" t="s">
        <v>239</v>
      </c>
      <c r="V149" t="s">
        <v>7</v>
      </c>
      <c r="W149" s="216" t="s">
        <v>7</v>
      </c>
      <c r="X149" s="216" t="s">
        <v>7</v>
      </c>
      <c r="Z149">
        <v>1</v>
      </c>
      <c r="AA149" s="216" t="s">
        <v>122</v>
      </c>
      <c r="AB149" s="216" t="s">
        <v>359</v>
      </c>
      <c r="AC149">
        <v>50</v>
      </c>
      <c r="AD149" s="216" t="s">
        <v>232</v>
      </c>
      <c r="AE149">
        <v>656</v>
      </c>
      <c r="AF149">
        <v>65.599999999999994</v>
      </c>
    </row>
    <row r="150" spans="1:32" x14ac:dyDescent="0.3">
      <c r="A150" s="216" t="s">
        <v>351</v>
      </c>
      <c r="B150" s="216" t="s">
        <v>279</v>
      </c>
      <c r="C150" s="216" t="s">
        <v>192</v>
      </c>
      <c r="D150" s="216" t="s">
        <v>310</v>
      </c>
      <c r="E150" s="216" t="s">
        <v>985</v>
      </c>
      <c r="F150" s="15">
        <v>46265.363692129627</v>
      </c>
      <c r="G150" s="216" t="s">
        <v>404</v>
      </c>
      <c r="H150">
        <v>476</v>
      </c>
      <c r="I150" s="216" t="s">
        <v>986</v>
      </c>
      <c r="J150" s="15">
        <v>46273.615277777775</v>
      </c>
      <c r="K150" s="15">
        <v>46275.494444444441</v>
      </c>
      <c r="L150" s="15"/>
      <c r="M150">
        <v>476</v>
      </c>
      <c r="N150" s="216"/>
      <c r="O150" t="s">
        <v>201</v>
      </c>
      <c r="P150" t="s">
        <v>514</v>
      </c>
      <c r="Q150" s="216"/>
      <c r="S150" s="216" t="s">
        <v>359</v>
      </c>
      <c r="T150" s="216" t="s">
        <v>374</v>
      </c>
      <c r="U150" s="216" t="s">
        <v>239</v>
      </c>
      <c r="V150" t="s">
        <v>7</v>
      </c>
      <c r="W150" s="216" t="s">
        <v>7</v>
      </c>
      <c r="X150" s="216" t="s">
        <v>7</v>
      </c>
      <c r="Z150">
        <v>1</v>
      </c>
      <c r="AA150" s="216" t="s">
        <v>122</v>
      </c>
      <c r="AB150" s="216" t="s">
        <v>359</v>
      </c>
      <c r="AC150">
        <v>50</v>
      </c>
      <c r="AD150" s="216" t="s">
        <v>232</v>
      </c>
      <c r="AE150">
        <v>476</v>
      </c>
      <c r="AF150">
        <v>88.7</v>
      </c>
    </row>
    <row r="151" spans="1:32" x14ac:dyDescent="0.3">
      <c r="A151" s="216" t="s">
        <v>351</v>
      </c>
      <c r="B151" s="216" t="s">
        <v>279</v>
      </c>
      <c r="C151" s="216" t="s">
        <v>192</v>
      </c>
      <c r="D151" s="216" t="s">
        <v>310</v>
      </c>
      <c r="E151" s="216" t="s">
        <v>1180</v>
      </c>
      <c r="F151" s="15">
        <v>46262.495011574072</v>
      </c>
      <c r="G151" s="216" t="s">
        <v>404</v>
      </c>
      <c r="H151">
        <v>323</v>
      </c>
      <c r="I151" s="216" t="s">
        <v>1181</v>
      </c>
      <c r="J151" s="15">
        <v>46262.694814814815</v>
      </c>
      <c r="K151" s="15">
        <v>46269.342361111114</v>
      </c>
      <c r="L151" s="15"/>
      <c r="M151">
        <v>323</v>
      </c>
      <c r="N151" s="216"/>
      <c r="O151" t="s">
        <v>201</v>
      </c>
      <c r="P151" t="s">
        <v>513</v>
      </c>
      <c r="Q151" s="216"/>
      <c r="S151" s="216" t="s">
        <v>361</v>
      </c>
      <c r="T151" s="216" t="s">
        <v>374</v>
      </c>
      <c r="U151" s="216" t="s">
        <v>239</v>
      </c>
      <c r="V151" t="s">
        <v>7</v>
      </c>
      <c r="W151" s="216" t="s">
        <v>7</v>
      </c>
      <c r="X151" s="216" t="s">
        <v>7</v>
      </c>
      <c r="Z151">
        <v>1</v>
      </c>
      <c r="AA151" s="216" t="s">
        <v>122</v>
      </c>
      <c r="AB151" s="216" t="s">
        <v>361</v>
      </c>
      <c r="AC151">
        <v>109</v>
      </c>
      <c r="AD151" s="216" t="s">
        <v>232</v>
      </c>
      <c r="AE151">
        <v>323</v>
      </c>
      <c r="AF151">
        <v>32.299999999999997</v>
      </c>
    </row>
    <row r="152" spans="1:32" x14ac:dyDescent="0.3">
      <c r="A152" s="216" t="s">
        <v>351</v>
      </c>
      <c r="B152" s="216" t="s">
        <v>279</v>
      </c>
      <c r="C152" s="216" t="s">
        <v>197</v>
      </c>
      <c r="D152" s="216" t="s">
        <v>310</v>
      </c>
      <c r="E152" s="216" t="s">
        <v>767</v>
      </c>
      <c r="F152" s="15">
        <v>46241.564421296294</v>
      </c>
      <c r="G152" s="216" t="s">
        <v>425</v>
      </c>
      <c r="H152">
        <v>5</v>
      </c>
      <c r="I152" s="216" t="s">
        <v>769</v>
      </c>
      <c r="J152" s="15">
        <v>46245.577777777777</v>
      </c>
      <c r="K152" s="15">
        <v>46253.505555555559</v>
      </c>
      <c r="L152" s="15"/>
      <c r="M152">
        <v>5</v>
      </c>
      <c r="N152" s="216"/>
      <c r="O152" t="s">
        <v>201</v>
      </c>
      <c r="P152" t="s">
        <v>513</v>
      </c>
      <c r="Q152" s="216"/>
      <c r="S152" s="216" t="s">
        <v>974</v>
      </c>
      <c r="T152" s="216" t="s">
        <v>374</v>
      </c>
      <c r="U152" s="216" t="s">
        <v>239</v>
      </c>
      <c r="V152" t="s">
        <v>7</v>
      </c>
      <c r="W152" s="216" t="s">
        <v>7</v>
      </c>
      <c r="X152" s="216" t="s">
        <v>7</v>
      </c>
      <c r="Z152">
        <v>16</v>
      </c>
      <c r="AA152" s="216" t="s">
        <v>122</v>
      </c>
      <c r="AB152" s="216" t="s">
        <v>974</v>
      </c>
      <c r="AC152">
        <v>100</v>
      </c>
      <c r="AD152" s="216" t="s">
        <v>232</v>
      </c>
      <c r="AE152">
        <v>80</v>
      </c>
      <c r="AF152">
        <v>192</v>
      </c>
    </row>
    <row r="153" spans="1:32" x14ac:dyDescent="0.3">
      <c r="A153" s="216" t="s">
        <v>351</v>
      </c>
      <c r="B153" s="216" t="s">
        <v>279</v>
      </c>
      <c r="C153" s="216" t="s">
        <v>197</v>
      </c>
      <c r="D153" s="216" t="s">
        <v>310</v>
      </c>
      <c r="E153" s="216" t="s">
        <v>767</v>
      </c>
      <c r="F153" s="15">
        <v>46241.564421296294</v>
      </c>
      <c r="G153" s="216" t="s">
        <v>425</v>
      </c>
      <c r="H153">
        <v>3</v>
      </c>
      <c r="I153" s="216" t="s">
        <v>769</v>
      </c>
      <c r="J153" s="15">
        <v>46245.577777777777</v>
      </c>
      <c r="K153" s="15">
        <v>46253.505555555559</v>
      </c>
      <c r="L153" s="15"/>
      <c r="M153">
        <v>3</v>
      </c>
      <c r="N153" s="216"/>
      <c r="O153" t="s">
        <v>511</v>
      </c>
      <c r="Q153" s="216"/>
      <c r="S153" s="216" t="s">
        <v>974</v>
      </c>
      <c r="T153" s="216" t="s">
        <v>374</v>
      </c>
      <c r="U153" s="216" t="s">
        <v>239</v>
      </c>
      <c r="V153" t="s">
        <v>7</v>
      </c>
      <c r="W153" s="216" t="s">
        <v>7</v>
      </c>
      <c r="X153" s="216" t="s">
        <v>7</v>
      </c>
      <c r="Z153">
        <v>16</v>
      </c>
      <c r="AA153" s="216" t="s">
        <v>122</v>
      </c>
      <c r="AB153" s="216" t="s">
        <v>974</v>
      </c>
      <c r="AC153">
        <v>100</v>
      </c>
      <c r="AD153" s="216" t="s">
        <v>232</v>
      </c>
      <c r="AE153">
        <v>48</v>
      </c>
    </row>
    <row r="154" spans="1:32" x14ac:dyDescent="0.3">
      <c r="A154" s="216" t="s">
        <v>351</v>
      </c>
      <c r="B154" s="216" t="s">
        <v>279</v>
      </c>
      <c r="C154" s="216" t="s">
        <v>197</v>
      </c>
      <c r="D154" s="216" t="s">
        <v>310</v>
      </c>
      <c r="E154" s="216" t="s">
        <v>767</v>
      </c>
      <c r="F154" s="15">
        <v>46241.564421296294</v>
      </c>
      <c r="G154" s="216" t="s">
        <v>425</v>
      </c>
      <c r="H154">
        <v>9</v>
      </c>
      <c r="I154" s="216" t="s">
        <v>769</v>
      </c>
      <c r="J154" s="15">
        <v>46245.577777777777</v>
      </c>
      <c r="K154" s="15">
        <v>46253.505555555559</v>
      </c>
      <c r="L154" s="15"/>
      <c r="M154">
        <v>9</v>
      </c>
      <c r="N154" s="216"/>
      <c r="O154" t="s">
        <v>511</v>
      </c>
      <c r="Q154" s="216"/>
      <c r="S154" s="216" t="s">
        <v>974</v>
      </c>
      <c r="T154" s="216" t="s">
        <v>374</v>
      </c>
      <c r="U154" s="216" t="s">
        <v>239</v>
      </c>
      <c r="V154" t="s">
        <v>7</v>
      </c>
      <c r="W154" s="216" t="s">
        <v>7</v>
      </c>
      <c r="X154" s="216" t="s">
        <v>7</v>
      </c>
      <c r="Z154">
        <v>16</v>
      </c>
      <c r="AA154" s="216" t="s">
        <v>122</v>
      </c>
      <c r="AB154" s="216" t="s">
        <v>974</v>
      </c>
      <c r="AC154">
        <v>100</v>
      </c>
      <c r="AD154" s="216" t="s">
        <v>232</v>
      </c>
      <c r="AE154">
        <v>144</v>
      </c>
    </row>
    <row r="155" spans="1:32" x14ac:dyDescent="0.3">
      <c r="A155" s="216" t="s">
        <v>351</v>
      </c>
      <c r="B155" s="216" t="s">
        <v>279</v>
      </c>
      <c r="C155" s="216" t="s">
        <v>197</v>
      </c>
      <c r="D155" s="216" t="s">
        <v>310</v>
      </c>
      <c r="E155" s="216" t="s">
        <v>767</v>
      </c>
      <c r="F155" s="15">
        <v>46241.564421296294</v>
      </c>
      <c r="G155" s="216" t="s">
        <v>425</v>
      </c>
      <c r="H155">
        <v>25</v>
      </c>
      <c r="I155" s="216" t="s">
        <v>770</v>
      </c>
      <c r="J155" s="15">
        <v>46245.47152777778</v>
      </c>
      <c r="K155" s="15">
        <v>46253.505555555559</v>
      </c>
      <c r="L155" s="15"/>
      <c r="M155">
        <v>25</v>
      </c>
      <c r="N155" s="216"/>
      <c r="O155" t="s">
        <v>201</v>
      </c>
      <c r="P155" t="s">
        <v>513</v>
      </c>
      <c r="Q155" s="216"/>
      <c r="S155" s="216" t="s">
        <v>974</v>
      </c>
      <c r="T155" s="216" t="s">
        <v>374</v>
      </c>
      <c r="U155" s="216" t="s">
        <v>239</v>
      </c>
      <c r="V155" t="s">
        <v>7</v>
      </c>
      <c r="W155" s="216" t="s">
        <v>7</v>
      </c>
      <c r="X155" s="216" t="s">
        <v>7</v>
      </c>
      <c r="Z155">
        <v>16</v>
      </c>
      <c r="AA155" s="216" t="s">
        <v>122</v>
      </c>
      <c r="AB155" s="216" t="s">
        <v>974</v>
      </c>
      <c r="AC155">
        <v>100</v>
      </c>
      <c r="AD155" s="216" t="s">
        <v>232</v>
      </c>
      <c r="AE155">
        <v>400</v>
      </c>
    </row>
    <row r="156" spans="1:32" x14ac:dyDescent="0.3">
      <c r="A156" s="216" t="s">
        <v>351</v>
      </c>
      <c r="B156" s="216" t="s">
        <v>279</v>
      </c>
      <c r="C156" s="216" t="s">
        <v>197</v>
      </c>
      <c r="D156" s="216" t="s">
        <v>310</v>
      </c>
      <c r="E156" s="216" t="s">
        <v>767</v>
      </c>
      <c r="F156" s="15">
        <v>46241.564421296294</v>
      </c>
      <c r="G156" s="216" t="s">
        <v>425</v>
      </c>
      <c r="H156">
        <v>32</v>
      </c>
      <c r="I156" s="216" t="s">
        <v>770</v>
      </c>
      <c r="J156" s="15">
        <v>46245.47152777778</v>
      </c>
      <c r="K156" s="15">
        <v>46253.505555555559</v>
      </c>
      <c r="L156" s="15"/>
      <c r="M156">
        <v>32</v>
      </c>
      <c r="N156" s="216"/>
      <c r="O156" t="s">
        <v>511</v>
      </c>
      <c r="Q156" s="216"/>
      <c r="S156" s="216" t="s">
        <v>974</v>
      </c>
      <c r="T156" s="216" t="s">
        <v>374</v>
      </c>
      <c r="U156" s="216" t="s">
        <v>239</v>
      </c>
      <c r="V156" t="s">
        <v>7</v>
      </c>
      <c r="W156" s="216" t="s">
        <v>7</v>
      </c>
      <c r="X156" s="216" t="s">
        <v>7</v>
      </c>
      <c r="Z156">
        <v>16</v>
      </c>
      <c r="AA156" s="216" t="s">
        <v>122</v>
      </c>
      <c r="AB156" s="216" t="s">
        <v>974</v>
      </c>
      <c r="AC156">
        <v>100</v>
      </c>
      <c r="AD156" s="216" t="s">
        <v>232</v>
      </c>
      <c r="AE156">
        <v>512</v>
      </c>
    </row>
    <row r="157" spans="1:32" x14ac:dyDescent="0.3">
      <c r="A157" s="216" t="s">
        <v>351</v>
      </c>
      <c r="B157" s="216" t="s">
        <v>279</v>
      </c>
      <c r="C157" s="216" t="s">
        <v>197</v>
      </c>
      <c r="D157" s="216" t="s">
        <v>310</v>
      </c>
      <c r="E157" s="216" t="s">
        <v>767</v>
      </c>
      <c r="F157" s="15">
        <v>46241.564421296294</v>
      </c>
      <c r="G157" s="216" t="s">
        <v>425</v>
      </c>
      <c r="H157">
        <v>30</v>
      </c>
      <c r="I157" s="216" t="s">
        <v>770</v>
      </c>
      <c r="J157" s="15">
        <v>46245.47152777778</v>
      </c>
      <c r="K157" s="15">
        <v>46253.505555555559</v>
      </c>
      <c r="L157" s="15"/>
      <c r="M157">
        <v>30</v>
      </c>
      <c r="N157" s="216"/>
      <c r="O157" t="s">
        <v>511</v>
      </c>
      <c r="Q157" s="216"/>
      <c r="S157" s="216" t="s">
        <v>974</v>
      </c>
      <c r="T157" s="216" t="s">
        <v>374</v>
      </c>
      <c r="U157" s="216" t="s">
        <v>239</v>
      </c>
      <c r="V157" t="s">
        <v>7</v>
      </c>
      <c r="W157" s="216" t="s">
        <v>7</v>
      </c>
      <c r="X157" s="216" t="s">
        <v>7</v>
      </c>
      <c r="Z157">
        <v>16</v>
      </c>
      <c r="AA157" s="216" t="s">
        <v>122</v>
      </c>
      <c r="AB157" s="216" t="s">
        <v>974</v>
      </c>
      <c r="AC157">
        <v>100</v>
      </c>
      <c r="AD157" s="216" t="s">
        <v>232</v>
      </c>
      <c r="AE157">
        <v>480</v>
      </c>
    </row>
    <row r="158" spans="1:32" x14ac:dyDescent="0.3">
      <c r="A158" s="216" t="s">
        <v>351</v>
      </c>
      <c r="B158" s="216" t="s">
        <v>279</v>
      </c>
      <c r="C158" s="216" t="s">
        <v>197</v>
      </c>
      <c r="D158" s="216" t="s">
        <v>310</v>
      </c>
      <c r="E158" s="216" t="s">
        <v>767</v>
      </c>
      <c r="F158" s="15">
        <v>46241.564421296294</v>
      </c>
      <c r="G158" s="216" t="s">
        <v>425</v>
      </c>
      <c r="H158">
        <v>2</v>
      </c>
      <c r="I158" s="216" t="s">
        <v>770</v>
      </c>
      <c r="J158" s="15">
        <v>46245.47152777778</v>
      </c>
      <c r="K158" s="15">
        <v>46253.505555555559</v>
      </c>
      <c r="L158" s="15"/>
      <c r="M158">
        <v>2</v>
      </c>
      <c r="N158" s="216"/>
      <c r="O158" t="s">
        <v>511</v>
      </c>
      <c r="Q158" s="216"/>
      <c r="S158" s="216" t="s">
        <v>974</v>
      </c>
      <c r="T158" s="216" t="s">
        <v>374</v>
      </c>
      <c r="U158" s="216" t="s">
        <v>239</v>
      </c>
      <c r="V158" t="s">
        <v>7</v>
      </c>
      <c r="W158" s="216" t="s">
        <v>7</v>
      </c>
      <c r="X158" s="216" t="s">
        <v>7</v>
      </c>
      <c r="Z158">
        <v>16</v>
      </c>
      <c r="AA158" s="216" t="s">
        <v>122</v>
      </c>
      <c r="AB158" s="216" t="s">
        <v>974</v>
      </c>
      <c r="AC158">
        <v>100</v>
      </c>
      <c r="AD158" s="216" t="s">
        <v>232</v>
      </c>
      <c r="AE158">
        <v>32</v>
      </c>
    </row>
    <row r="159" spans="1:32" x14ac:dyDescent="0.3">
      <c r="A159" s="216" t="s">
        <v>351</v>
      </c>
      <c r="B159" s="216" t="s">
        <v>279</v>
      </c>
      <c r="C159" s="216" t="s">
        <v>197</v>
      </c>
      <c r="D159" s="216" t="s">
        <v>310</v>
      </c>
      <c r="E159" s="216" t="s">
        <v>767</v>
      </c>
      <c r="F159" s="15">
        <v>46241.564421296294</v>
      </c>
      <c r="G159" s="216" t="s">
        <v>425</v>
      </c>
      <c r="H159">
        <v>2</v>
      </c>
      <c r="I159" s="216" t="s">
        <v>770</v>
      </c>
      <c r="J159" s="15">
        <v>46245.47152777778</v>
      </c>
      <c r="K159" s="15">
        <v>46253.505555555559</v>
      </c>
      <c r="L159" s="15"/>
      <c r="M159">
        <v>2</v>
      </c>
      <c r="N159" s="216"/>
      <c r="O159" t="s">
        <v>511</v>
      </c>
      <c r="Q159" s="216"/>
      <c r="S159" s="216" t="s">
        <v>974</v>
      </c>
      <c r="T159" s="216" t="s">
        <v>374</v>
      </c>
      <c r="U159" s="216" t="s">
        <v>239</v>
      </c>
      <c r="V159" t="s">
        <v>7</v>
      </c>
      <c r="W159" s="216" t="s">
        <v>7</v>
      </c>
      <c r="X159" s="216" t="s">
        <v>7</v>
      </c>
      <c r="Z159">
        <v>16</v>
      </c>
      <c r="AA159" s="216" t="s">
        <v>122</v>
      </c>
      <c r="AB159" s="216" t="s">
        <v>974</v>
      </c>
      <c r="AC159">
        <v>100</v>
      </c>
      <c r="AD159" s="216" t="s">
        <v>232</v>
      </c>
      <c r="AE159">
        <v>32</v>
      </c>
    </row>
    <row r="160" spans="1:32" x14ac:dyDescent="0.3">
      <c r="A160" s="216" t="s">
        <v>351</v>
      </c>
      <c r="B160" s="216" t="s">
        <v>279</v>
      </c>
      <c r="C160" s="216" t="s">
        <v>197</v>
      </c>
      <c r="D160" s="216" t="s">
        <v>310</v>
      </c>
      <c r="E160" s="216" t="s">
        <v>767</v>
      </c>
      <c r="F160" s="15">
        <v>46241.564421296294</v>
      </c>
      <c r="G160" s="216" t="s">
        <v>425</v>
      </c>
      <c r="H160">
        <v>12</v>
      </c>
      <c r="I160" s="216" t="s">
        <v>770</v>
      </c>
      <c r="J160" s="15">
        <v>46245.47152777778</v>
      </c>
      <c r="K160" s="15">
        <v>46253.505555555559</v>
      </c>
      <c r="L160" s="15"/>
      <c r="M160">
        <v>12</v>
      </c>
      <c r="N160" s="216"/>
      <c r="O160" t="s">
        <v>511</v>
      </c>
      <c r="Q160" s="216"/>
      <c r="S160" s="216" t="s">
        <v>974</v>
      </c>
      <c r="T160" s="216" t="s">
        <v>374</v>
      </c>
      <c r="U160" s="216" t="s">
        <v>239</v>
      </c>
      <c r="V160" t="s">
        <v>7</v>
      </c>
      <c r="W160" s="216" t="s">
        <v>7</v>
      </c>
      <c r="X160" s="216" t="s">
        <v>7</v>
      </c>
      <c r="Z160">
        <v>16</v>
      </c>
      <c r="AA160" s="216" t="s">
        <v>122</v>
      </c>
      <c r="AB160" s="216" t="s">
        <v>974</v>
      </c>
      <c r="AC160">
        <v>100</v>
      </c>
      <c r="AD160" s="216" t="s">
        <v>232</v>
      </c>
      <c r="AE160">
        <v>192</v>
      </c>
    </row>
    <row r="161" spans="1:32" x14ac:dyDescent="0.3">
      <c r="A161" s="216" t="s">
        <v>351</v>
      </c>
      <c r="B161" s="216" t="s">
        <v>279</v>
      </c>
      <c r="C161" s="216" t="s">
        <v>197</v>
      </c>
      <c r="D161" s="216" t="s">
        <v>310</v>
      </c>
      <c r="E161" s="216" t="s">
        <v>767</v>
      </c>
      <c r="F161" s="15">
        <v>46241.564421296294</v>
      </c>
      <c r="G161" s="216" t="s">
        <v>425</v>
      </c>
      <c r="H161">
        <v>7</v>
      </c>
      <c r="I161" s="216" t="s">
        <v>768</v>
      </c>
      <c r="J161" s="15">
        <v>46248.417361111111</v>
      </c>
      <c r="K161" s="15">
        <v>46254.490972222222</v>
      </c>
      <c r="L161" s="15"/>
      <c r="M161">
        <v>7</v>
      </c>
      <c r="N161" s="216"/>
      <c r="O161" t="s">
        <v>201</v>
      </c>
      <c r="P161" t="s">
        <v>513</v>
      </c>
      <c r="Q161" s="216"/>
      <c r="S161" s="216" t="s">
        <v>974</v>
      </c>
      <c r="T161" s="216" t="s">
        <v>374</v>
      </c>
      <c r="U161" s="216" t="s">
        <v>239</v>
      </c>
      <c r="V161" t="s">
        <v>7</v>
      </c>
      <c r="W161" s="216" t="s">
        <v>7</v>
      </c>
      <c r="X161" s="216" t="s">
        <v>7</v>
      </c>
      <c r="Z161">
        <v>16</v>
      </c>
      <c r="AA161" s="216" t="s">
        <v>122</v>
      </c>
      <c r="AB161" s="216" t="s">
        <v>974</v>
      </c>
      <c r="AC161">
        <v>100</v>
      </c>
      <c r="AD161" s="216" t="s">
        <v>232</v>
      </c>
      <c r="AE161">
        <v>112</v>
      </c>
      <c r="AF161">
        <v>67.2</v>
      </c>
    </row>
    <row r="162" spans="1:32" x14ac:dyDescent="0.3">
      <c r="A162" s="216" t="s">
        <v>351</v>
      </c>
      <c r="B162" s="216" t="s">
        <v>279</v>
      </c>
      <c r="C162" s="216" t="s">
        <v>197</v>
      </c>
      <c r="D162" s="216" t="s">
        <v>310</v>
      </c>
      <c r="E162" s="216" t="s">
        <v>767</v>
      </c>
      <c r="F162" s="15">
        <v>46241.564421296294</v>
      </c>
      <c r="G162" s="216" t="s">
        <v>425</v>
      </c>
      <c r="H162">
        <v>3</v>
      </c>
      <c r="I162" s="216" t="s">
        <v>768</v>
      </c>
      <c r="J162" s="15">
        <v>46248.417361111111</v>
      </c>
      <c r="K162" s="15">
        <v>46254.490972222222</v>
      </c>
      <c r="L162" s="15"/>
      <c r="M162">
        <v>3</v>
      </c>
      <c r="N162" s="216"/>
      <c r="O162" t="s">
        <v>511</v>
      </c>
      <c r="Q162" s="216"/>
      <c r="S162" s="216" t="s">
        <v>974</v>
      </c>
      <c r="T162" s="216" t="s">
        <v>374</v>
      </c>
      <c r="U162" s="216" t="s">
        <v>239</v>
      </c>
      <c r="V162" t="s">
        <v>7</v>
      </c>
      <c r="W162" s="216" t="s">
        <v>7</v>
      </c>
      <c r="X162" s="216" t="s">
        <v>7</v>
      </c>
      <c r="Z162">
        <v>16</v>
      </c>
      <c r="AA162" s="216" t="s">
        <v>122</v>
      </c>
      <c r="AB162" s="216" t="s">
        <v>974</v>
      </c>
      <c r="AC162">
        <v>100</v>
      </c>
      <c r="AD162" s="216" t="s">
        <v>232</v>
      </c>
      <c r="AE162">
        <v>48</v>
      </c>
    </row>
    <row r="163" spans="1:32" x14ac:dyDescent="0.3">
      <c r="A163" s="216" t="s">
        <v>351</v>
      </c>
      <c r="B163" s="216" t="s">
        <v>279</v>
      </c>
      <c r="C163" s="216" t="s">
        <v>197</v>
      </c>
      <c r="D163" s="216" t="s">
        <v>310</v>
      </c>
      <c r="E163" s="216" t="s">
        <v>767</v>
      </c>
      <c r="F163" s="15">
        <v>46241.564421296294</v>
      </c>
      <c r="G163" s="216" t="s">
        <v>425</v>
      </c>
      <c r="H163">
        <v>6</v>
      </c>
      <c r="I163" s="216" t="s">
        <v>768</v>
      </c>
      <c r="J163" s="15">
        <v>46248.417361111111</v>
      </c>
      <c r="K163" s="15">
        <v>46254.490972222222</v>
      </c>
      <c r="L163" s="15"/>
      <c r="M163">
        <v>6</v>
      </c>
      <c r="N163" s="216"/>
      <c r="O163" t="s">
        <v>511</v>
      </c>
      <c r="Q163" s="216"/>
      <c r="S163" s="216" t="s">
        <v>974</v>
      </c>
      <c r="T163" s="216" t="s">
        <v>374</v>
      </c>
      <c r="U163" s="216" t="s">
        <v>239</v>
      </c>
      <c r="V163" t="s">
        <v>7</v>
      </c>
      <c r="W163" s="216" t="s">
        <v>7</v>
      </c>
      <c r="X163" s="216" t="s">
        <v>7</v>
      </c>
      <c r="Z163">
        <v>16</v>
      </c>
      <c r="AA163" s="216" t="s">
        <v>122</v>
      </c>
      <c r="AB163" s="216" t="s">
        <v>974</v>
      </c>
      <c r="AC163">
        <v>100</v>
      </c>
      <c r="AD163" s="216" t="s">
        <v>232</v>
      </c>
      <c r="AE163">
        <v>96</v>
      </c>
    </row>
    <row r="164" spans="1:32" x14ac:dyDescent="0.3">
      <c r="A164" s="216" t="s">
        <v>351</v>
      </c>
      <c r="B164" s="216" t="s">
        <v>279</v>
      </c>
      <c r="C164" s="216" t="s">
        <v>197</v>
      </c>
      <c r="D164" s="216" t="s">
        <v>310</v>
      </c>
      <c r="E164" s="216" t="s">
        <v>767</v>
      </c>
      <c r="F164" s="15">
        <v>46241.564421296294</v>
      </c>
      <c r="G164" s="216" t="s">
        <v>425</v>
      </c>
      <c r="H164">
        <v>26</v>
      </c>
      <c r="I164" s="216" t="s">
        <v>768</v>
      </c>
      <c r="J164" s="15">
        <v>46248.417361111111</v>
      </c>
      <c r="K164" s="15">
        <v>46254.490972222222</v>
      </c>
      <c r="L164" s="15"/>
      <c r="M164">
        <v>26</v>
      </c>
      <c r="N164" s="216"/>
      <c r="O164" t="s">
        <v>511</v>
      </c>
      <c r="Q164" s="216"/>
      <c r="S164" s="216" t="s">
        <v>974</v>
      </c>
      <c r="T164" s="216" t="s">
        <v>374</v>
      </c>
      <c r="U164" s="216" t="s">
        <v>239</v>
      </c>
      <c r="V164" t="s">
        <v>7</v>
      </c>
      <c r="W164" s="216" t="s">
        <v>7</v>
      </c>
      <c r="X164" s="216" t="s">
        <v>7</v>
      </c>
      <c r="Z164">
        <v>16</v>
      </c>
      <c r="AA164" s="216" t="s">
        <v>122</v>
      </c>
      <c r="AB164" s="216" t="s">
        <v>974</v>
      </c>
      <c r="AC164">
        <v>100</v>
      </c>
      <c r="AD164" s="216" t="s">
        <v>232</v>
      </c>
      <c r="AE164">
        <v>416</v>
      </c>
    </row>
    <row r="165" spans="1:32" x14ac:dyDescent="0.3">
      <c r="A165" s="216" t="s">
        <v>351</v>
      </c>
      <c r="B165" s="216" t="s">
        <v>57</v>
      </c>
      <c r="C165" s="216" t="s">
        <v>117</v>
      </c>
      <c r="D165" s="216" t="s">
        <v>310</v>
      </c>
      <c r="E165" s="216" t="s">
        <v>958</v>
      </c>
      <c r="F165" s="15">
        <v>46266.675567129627</v>
      </c>
      <c r="G165" s="216" t="s">
        <v>424</v>
      </c>
      <c r="H165">
        <v>28</v>
      </c>
      <c r="I165" s="216" t="s">
        <v>959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6"/>
      <c r="O165" t="s">
        <v>201</v>
      </c>
      <c r="P165" t="s">
        <v>514</v>
      </c>
      <c r="Q165" s="216"/>
      <c r="S165" s="216" t="s">
        <v>361</v>
      </c>
      <c r="T165" s="216" t="s">
        <v>374</v>
      </c>
      <c r="U165" s="216" t="s">
        <v>239</v>
      </c>
      <c r="V165" t="s">
        <v>7</v>
      </c>
      <c r="W165" s="216" t="s">
        <v>7</v>
      </c>
      <c r="X165" s="216" t="s">
        <v>7</v>
      </c>
      <c r="AA165" s="216" t="s">
        <v>127</v>
      </c>
      <c r="AB165" s="216" t="s">
        <v>361</v>
      </c>
      <c r="AC165">
        <v>109</v>
      </c>
      <c r="AD165" s="216" t="s">
        <v>233</v>
      </c>
      <c r="AE165">
        <v>2.8</v>
      </c>
      <c r="AF165">
        <v>1</v>
      </c>
    </row>
    <row r="166" spans="1:32" x14ac:dyDescent="0.3">
      <c r="A166" s="216" t="s">
        <v>351</v>
      </c>
      <c r="B166" s="216" t="s">
        <v>57</v>
      </c>
      <c r="C166" s="216" t="s">
        <v>117</v>
      </c>
      <c r="D166" s="216" t="s">
        <v>310</v>
      </c>
      <c r="E166" s="216" t="s">
        <v>1024</v>
      </c>
      <c r="F166" s="15">
        <v>46283.319594907407</v>
      </c>
      <c r="G166" s="216" t="s">
        <v>410</v>
      </c>
      <c r="H166">
        <v>1</v>
      </c>
      <c r="I166" s="216" t="s">
        <v>1025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6"/>
      <c r="O166" t="s">
        <v>201</v>
      </c>
      <c r="P166" t="s">
        <v>514</v>
      </c>
      <c r="Q166" s="216"/>
      <c r="S166" s="216" t="s">
        <v>361</v>
      </c>
      <c r="T166" s="216" t="s">
        <v>374</v>
      </c>
      <c r="U166" s="216" t="s">
        <v>239</v>
      </c>
      <c r="V166" t="s">
        <v>7</v>
      </c>
      <c r="W166" s="216" t="s">
        <v>7</v>
      </c>
      <c r="X166" s="216" t="s">
        <v>7</v>
      </c>
      <c r="AA166" s="216" t="s">
        <v>127</v>
      </c>
      <c r="AB166" s="216" t="s">
        <v>361</v>
      </c>
      <c r="AC166">
        <v>109</v>
      </c>
      <c r="AD166" s="216" t="s">
        <v>233</v>
      </c>
      <c r="AE166">
        <v>1</v>
      </c>
    </row>
    <row r="167" spans="1:32" x14ac:dyDescent="0.3">
      <c r="A167" s="216" t="s">
        <v>351</v>
      </c>
      <c r="B167" s="216" t="s">
        <v>57</v>
      </c>
      <c r="C167" s="216" t="s">
        <v>117</v>
      </c>
      <c r="D167" s="216" t="s">
        <v>310</v>
      </c>
      <c r="E167" s="216" t="s">
        <v>960</v>
      </c>
      <c r="F167" s="15">
        <v>46253.597615740742</v>
      </c>
      <c r="G167" s="216" t="s">
        <v>406</v>
      </c>
      <c r="H167">
        <v>1</v>
      </c>
      <c r="I167" s="216" t="s">
        <v>961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6"/>
      <c r="O167" t="s">
        <v>201</v>
      </c>
      <c r="P167" t="s">
        <v>514</v>
      </c>
      <c r="Q167" s="216"/>
      <c r="S167" s="216" t="s">
        <v>362</v>
      </c>
      <c r="T167" s="216" t="s">
        <v>374</v>
      </c>
      <c r="U167" s="216" t="s">
        <v>239</v>
      </c>
      <c r="V167" t="s">
        <v>7</v>
      </c>
      <c r="W167" s="216" t="s">
        <v>7</v>
      </c>
      <c r="X167" s="216" t="s">
        <v>7</v>
      </c>
      <c r="AA167" s="216" t="s">
        <v>127</v>
      </c>
      <c r="AB167" s="216" t="s">
        <v>362</v>
      </c>
      <c r="AC167">
        <v>101</v>
      </c>
      <c r="AD167" s="216" t="s">
        <v>233</v>
      </c>
      <c r="AE167">
        <v>1</v>
      </c>
      <c r="AF167">
        <v>1</v>
      </c>
    </row>
    <row r="168" spans="1:32" x14ac:dyDescent="0.3">
      <c r="A168" s="216" t="s">
        <v>351</v>
      </c>
      <c r="B168" s="216" t="s">
        <v>57</v>
      </c>
      <c r="C168" s="216" t="s">
        <v>117</v>
      </c>
      <c r="D168" s="216" t="s">
        <v>310</v>
      </c>
      <c r="E168" s="216" t="s">
        <v>960</v>
      </c>
      <c r="F168" s="15">
        <v>46253.597615740742</v>
      </c>
      <c r="G168" s="216" t="s">
        <v>406</v>
      </c>
      <c r="H168">
        <v>1</v>
      </c>
      <c r="I168" s="216" t="s">
        <v>961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6"/>
      <c r="O168" t="s">
        <v>511</v>
      </c>
      <c r="Q168" s="216"/>
      <c r="S168" s="216" t="s">
        <v>362</v>
      </c>
      <c r="T168" s="216" t="s">
        <v>374</v>
      </c>
      <c r="U168" s="216" t="s">
        <v>239</v>
      </c>
      <c r="V168" t="s">
        <v>7</v>
      </c>
      <c r="W168" s="216" t="s">
        <v>7</v>
      </c>
      <c r="X168" s="216" t="s">
        <v>7</v>
      </c>
      <c r="AA168" s="216" t="s">
        <v>127</v>
      </c>
      <c r="AB168" s="216" t="s">
        <v>362</v>
      </c>
      <c r="AC168">
        <v>101</v>
      </c>
      <c r="AD168" s="216" t="s">
        <v>233</v>
      </c>
      <c r="AE168">
        <v>1</v>
      </c>
    </row>
    <row r="169" spans="1:32" x14ac:dyDescent="0.3">
      <c r="A169" s="216" t="s">
        <v>351</v>
      </c>
      <c r="B169" s="216" t="s">
        <v>57</v>
      </c>
      <c r="C169" s="216" t="s">
        <v>117</v>
      </c>
      <c r="D169" s="216" t="s">
        <v>310</v>
      </c>
      <c r="E169" s="216" t="s">
        <v>960</v>
      </c>
      <c r="F169" s="15">
        <v>46253.597615740742</v>
      </c>
      <c r="G169" s="216" t="s">
        <v>406</v>
      </c>
      <c r="H169">
        <v>1</v>
      </c>
      <c r="I169" s="216" t="s">
        <v>961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6"/>
      <c r="O169" t="s">
        <v>511</v>
      </c>
      <c r="Q169" s="216"/>
      <c r="S169" s="216" t="s">
        <v>362</v>
      </c>
      <c r="T169" s="216" t="s">
        <v>374</v>
      </c>
      <c r="U169" s="216" t="s">
        <v>239</v>
      </c>
      <c r="V169" t="s">
        <v>7</v>
      </c>
      <c r="W169" s="216" t="s">
        <v>7</v>
      </c>
      <c r="X169" s="216" t="s">
        <v>7</v>
      </c>
      <c r="AA169" s="216" t="s">
        <v>127</v>
      </c>
      <c r="AB169" s="216" t="s">
        <v>362</v>
      </c>
      <c r="AC169">
        <v>101</v>
      </c>
      <c r="AD169" s="216" t="s">
        <v>233</v>
      </c>
      <c r="AE169">
        <v>1</v>
      </c>
    </row>
    <row r="170" spans="1:32" x14ac:dyDescent="0.3">
      <c r="A170" s="216" t="s">
        <v>351</v>
      </c>
      <c r="B170" s="216" t="s">
        <v>57</v>
      </c>
      <c r="C170" s="216" t="s">
        <v>117</v>
      </c>
      <c r="D170" s="216" t="s">
        <v>310</v>
      </c>
      <c r="E170" s="216" t="s">
        <v>752</v>
      </c>
      <c r="F170" s="15">
        <v>46253.600624999999</v>
      </c>
      <c r="G170" s="216" t="s">
        <v>406</v>
      </c>
      <c r="H170">
        <v>1</v>
      </c>
      <c r="I170" s="216" t="s">
        <v>964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6"/>
      <c r="O170" t="s">
        <v>201</v>
      </c>
      <c r="P170" t="s">
        <v>514</v>
      </c>
      <c r="Q170" s="216"/>
      <c r="S170" s="216" t="s">
        <v>362</v>
      </c>
      <c r="T170" s="216" t="s">
        <v>374</v>
      </c>
      <c r="U170" s="216" t="s">
        <v>239</v>
      </c>
      <c r="V170" t="s">
        <v>7</v>
      </c>
      <c r="W170" s="216" t="s">
        <v>7</v>
      </c>
      <c r="X170" s="216" t="s">
        <v>7</v>
      </c>
      <c r="AA170" s="216" t="s">
        <v>127</v>
      </c>
      <c r="AB170" s="216" t="s">
        <v>362</v>
      </c>
      <c r="AC170">
        <v>101</v>
      </c>
      <c r="AD170" s="216" t="s">
        <v>233</v>
      </c>
      <c r="AE170">
        <v>1</v>
      </c>
    </row>
    <row r="171" spans="1:32" x14ac:dyDescent="0.3">
      <c r="A171" s="216" t="s">
        <v>351</v>
      </c>
      <c r="B171" s="216" t="s">
        <v>57</v>
      </c>
      <c r="C171" s="216" t="s">
        <v>117</v>
      </c>
      <c r="D171" s="216" t="s">
        <v>310</v>
      </c>
      <c r="E171" s="216" t="s">
        <v>962</v>
      </c>
      <c r="F171" s="15">
        <v>46254.372256944444</v>
      </c>
      <c r="G171" s="216" t="s">
        <v>406</v>
      </c>
      <c r="H171">
        <v>1</v>
      </c>
      <c r="I171" s="216" t="s">
        <v>963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6"/>
      <c r="O171" t="s">
        <v>201</v>
      </c>
      <c r="P171" t="s">
        <v>514</v>
      </c>
      <c r="Q171" s="216"/>
      <c r="S171" s="216" t="s">
        <v>362</v>
      </c>
      <c r="T171" s="216" t="s">
        <v>374</v>
      </c>
      <c r="U171" s="216" t="s">
        <v>239</v>
      </c>
      <c r="V171" t="s">
        <v>7</v>
      </c>
      <c r="W171" s="216" t="s">
        <v>7</v>
      </c>
      <c r="X171" s="216" t="s">
        <v>7</v>
      </c>
      <c r="AA171" s="216" t="s">
        <v>127</v>
      </c>
      <c r="AB171" s="216" t="s">
        <v>362</v>
      </c>
      <c r="AC171">
        <v>101</v>
      </c>
      <c r="AD171" s="216" t="s">
        <v>233</v>
      </c>
      <c r="AE171">
        <v>1</v>
      </c>
    </row>
    <row r="172" spans="1:32" x14ac:dyDescent="0.3">
      <c r="A172" s="216" t="s">
        <v>351</v>
      </c>
      <c r="B172" s="216" t="s">
        <v>57</v>
      </c>
      <c r="C172" s="216" t="s">
        <v>117</v>
      </c>
      <c r="D172" s="216" t="s">
        <v>310</v>
      </c>
      <c r="E172" s="216" t="s">
        <v>965</v>
      </c>
      <c r="F172" s="15">
        <v>46279.596643518518</v>
      </c>
      <c r="G172" s="216" t="s">
        <v>406</v>
      </c>
      <c r="H172">
        <v>1</v>
      </c>
      <c r="I172" s="216" t="s">
        <v>966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6"/>
      <c r="O172" t="s">
        <v>201</v>
      </c>
      <c r="P172" t="s">
        <v>514</v>
      </c>
      <c r="Q172" s="216"/>
      <c r="S172" s="216" t="s">
        <v>362</v>
      </c>
      <c r="T172" s="216" t="s">
        <v>374</v>
      </c>
      <c r="U172" s="216" t="s">
        <v>239</v>
      </c>
      <c r="V172" t="s">
        <v>7</v>
      </c>
      <c r="W172" s="216" t="s">
        <v>7</v>
      </c>
      <c r="X172" s="216" t="s">
        <v>7</v>
      </c>
      <c r="AA172" s="216" t="s">
        <v>127</v>
      </c>
      <c r="AB172" s="216" t="s">
        <v>362</v>
      </c>
      <c r="AC172">
        <v>101</v>
      </c>
      <c r="AD172" s="216" t="s">
        <v>233</v>
      </c>
      <c r="AE172">
        <v>1</v>
      </c>
      <c r="AF172">
        <v>1</v>
      </c>
    </row>
    <row r="173" spans="1:32" x14ac:dyDescent="0.3">
      <c r="A173" s="216" t="s">
        <v>351</v>
      </c>
      <c r="B173" s="216" t="s">
        <v>57</v>
      </c>
      <c r="C173" s="216" t="s">
        <v>117</v>
      </c>
      <c r="D173" s="216" t="s">
        <v>310</v>
      </c>
      <c r="E173" s="216" t="s">
        <v>967</v>
      </c>
      <c r="F173" s="15">
        <v>46253.637164351851</v>
      </c>
      <c r="G173" s="216" t="s">
        <v>406</v>
      </c>
      <c r="H173">
        <v>1</v>
      </c>
      <c r="I173" s="216" t="s">
        <v>968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6"/>
      <c r="O173" t="s">
        <v>201</v>
      </c>
      <c r="P173" t="s">
        <v>514</v>
      </c>
      <c r="Q173" s="216"/>
      <c r="S173" s="216" t="s">
        <v>362</v>
      </c>
      <c r="T173" s="216" t="s">
        <v>374</v>
      </c>
      <c r="U173" s="216" t="s">
        <v>239</v>
      </c>
      <c r="V173" t="s">
        <v>7</v>
      </c>
      <c r="W173" s="216" t="s">
        <v>7</v>
      </c>
      <c r="X173" s="216" t="s">
        <v>7</v>
      </c>
      <c r="AA173" s="216" t="s">
        <v>127</v>
      </c>
      <c r="AB173" s="216" t="s">
        <v>362</v>
      </c>
      <c r="AC173">
        <v>101</v>
      </c>
      <c r="AD173" s="216" t="s">
        <v>233</v>
      </c>
      <c r="AE173">
        <v>1</v>
      </c>
      <c r="AF173">
        <v>1</v>
      </c>
    </row>
    <row r="174" spans="1:32" x14ac:dyDescent="0.3">
      <c r="A174" s="216" t="s">
        <v>351</v>
      </c>
      <c r="B174" s="216" t="s">
        <v>57</v>
      </c>
      <c r="C174" s="216" t="s">
        <v>117</v>
      </c>
      <c r="D174" s="216" t="s">
        <v>310</v>
      </c>
      <c r="E174" s="216" t="s">
        <v>969</v>
      </c>
      <c r="F174" s="15">
        <v>46262.652592592596</v>
      </c>
      <c r="G174" s="216" t="s">
        <v>406</v>
      </c>
      <c r="H174">
        <v>1</v>
      </c>
      <c r="I174" s="216" t="s">
        <v>970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6"/>
      <c r="O174" t="s">
        <v>201</v>
      </c>
      <c r="P174" t="s">
        <v>514</v>
      </c>
      <c r="Q174" s="216"/>
      <c r="S174" s="216" t="s">
        <v>362</v>
      </c>
      <c r="T174" s="216" t="s">
        <v>374</v>
      </c>
      <c r="U174" s="216" t="s">
        <v>239</v>
      </c>
      <c r="V174" t="s">
        <v>7</v>
      </c>
      <c r="W174" s="216" t="s">
        <v>7</v>
      </c>
      <c r="X174" s="216" t="s">
        <v>7</v>
      </c>
      <c r="AA174" s="216" t="s">
        <v>127</v>
      </c>
      <c r="AB174" s="216" t="s">
        <v>362</v>
      </c>
      <c r="AC174">
        <v>101</v>
      </c>
      <c r="AD174" s="216" t="s">
        <v>233</v>
      </c>
      <c r="AE174">
        <v>1</v>
      </c>
    </row>
    <row r="175" spans="1:32" x14ac:dyDescent="0.3">
      <c r="A175" s="216" t="s">
        <v>351</v>
      </c>
      <c r="B175" s="216" t="s">
        <v>57</v>
      </c>
      <c r="C175" s="216" t="s">
        <v>117</v>
      </c>
      <c r="D175" s="216" t="s">
        <v>310</v>
      </c>
      <c r="E175" s="216" t="s">
        <v>753</v>
      </c>
      <c r="F175" s="15">
        <v>46248.437847222223</v>
      </c>
      <c r="G175" s="216" t="s">
        <v>406</v>
      </c>
      <c r="H175">
        <v>1</v>
      </c>
      <c r="I175" s="216" t="s">
        <v>971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6"/>
      <c r="O175" t="s">
        <v>201</v>
      </c>
      <c r="P175" t="s">
        <v>514</v>
      </c>
      <c r="Q175" s="216"/>
      <c r="S175" s="216" t="s">
        <v>362</v>
      </c>
      <c r="T175" s="216" t="s">
        <v>374</v>
      </c>
      <c r="U175" s="216" t="s">
        <v>239</v>
      </c>
      <c r="V175" t="s">
        <v>7</v>
      </c>
      <c r="W175" s="216" t="s">
        <v>7</v>
      </c>
      <c r="X175" s="216" t="s">
        <v>7</v>
      </c>
      <c r="AA175" s="216" t="s">
        <v>127</v>
      </c>
      <c r="AB175" s="216" t="s">
        <v>362</v>
      </c>
      <c r="AC175">
        <v>101</v>
      </c>
      <c r="AD175" s="216" t="s">
        <v>233</v>
      </c>
      <c r="AE175">
        <v>1</v>
      </c>
    </row>
    <row r="176" spans="1:32" x14ac:dyDescent="0.3">
      <c r="A176" s="216" t="s">
        <v>351</v>
      </c>
      <c r="B176" s="216" t="s">
        <v>57</v>
      </c>
      <c r="C176" s="216" t="s">
        <v>117</v>
      </c>
      <c r="D176" s="216" t="s">
        <v>310</v>
      </c>
      <c r="E176" s="216" t="s">
        <v>972</v>
      </c>
      <c r="F176" s="15">
        <v>46275.583287037036</v>
      </c>
      <c r="G176" s="216" t="s">
        <v>410</v>
      </c>
      <c r="H176">
        <v>1</v>
      </c>
      <c r="I176" s="216" t="s">
        <v>973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6"/>
      <c r="O176" t="s">
        <v>201</v>
      </c>
      <c r="P176" t="s">
        <v>514</v>
      </c>
      <c r="Q176" s="216"/>
      <c r="S176" s="216" t="s">
        <v>974</v>
      </c>
      <c r="T176" s="216" t="s">
        <v>374</v>
      </c>
      <c r="U176" s="216" t="s">
        <v>239</v>
      </c>
      <c r="V176" t="s">
        <v>7</v>
      </c>
      <c r="W176" s="216" t="s">
        <v>7</v>
      </c>
      <c r="X176" s="216" t="s">
        <v>7</v>
      </c>
      <c r="AA176" s="216" t="s">
        <v>127</v>
      </c>
      <c r="AB176" s="216" t="s">
        <v>974</v>
      </c>
      <c r="AC176">
        <v>100</v>
      </c>
      <c r="AD176" s="216" t="s">
        <v>233</v>
      </c>
      <c r="AE176">
        <v>1</v>
      </c>
      <c r="AF176">
        <v>1</v>
      </c>
    </row>
    <row r="177" spans="1:32" x14ac:dyDescent="0.3">
      <c r="A177" s="216" t="s">
        <v>351</v>
      </c>
      <c r="B177" s="216" t="s">
        <v>57</v>
      </c>
      <c r="C177" s="216" t="s">
        <v>117</v>
      </c>
      <c r="D177" s="216" t="s">
        <v>310</v>
      </c>
      <c r="E177" s="216" t="s">
        <v>767</v>
      </c>
      <c r="F177" s="15">
        <v>46241.564421296294</v>
      </c>
      <c r="G177" s="216" t="s">
        <v>425</v>
      </c>
      <c r="H177">
        <v>32</v>
      </c>
      <c r="I177" s="216" t="s">
        <v>770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6"/>
      <c r="O177" t="s">
        <v>201</v>
      </c>
      <c r="P177" t="s">
        <v>514</v>
      </c>
      <c r="Q177" s="216"/>
      <c r="S177" s="216" t="s">
        <v>974</v>
      </c>
      <c r="T177" s="216" t="s">
        <v>374</v>
      </c>
      <c r="U177" s="216" t="s">
        <v>239</v>
      </c>
      <c r="V177" t="s">
        <v>7</v>
      </c>
      <c r="W177" s="216" t="s">
        <v>7</v>
      </c>
      <c r="X177" s="216" t="s">
        <v>7</v>
      </c>
      <c r="AA177" s="216" t="s">
        <v>127</v>
      </c>
      <c r="AB177" s="216" t="s">
        <v>974</v>
      </c>
      <c r="AC177">
        <v>100</v>
      </c>
      <c r="AD177" s="216" t="s">
        <v>233</v>
      </c>
      <c r="AE177">
        <v>3.2</v>
      </c>
      <c r="AF177">
        <v>1.2899999999999998</v>
      </c>
    </row>
    <row r="178" spans="1:32" x14ac:dyDescent="0.3">
      <c r="A178" s="216" t="s">
        <v>351</v>
      </c>
      <c r="B178" s="216" t="s">
        <v>57</v>
      </c>
      <c r="C178" s="216" t="s">
        <v>117</v>
      </c>
      <c r="D178" s="216" t="s">
        <v>310</v>
      </c>
      <c r="E178" s="216" t="s">
        <v>767</v>
      </c>
      <c r="F178" s="15">
        <v>46241.564421296294</v>
      </c>
      <c r="G178" s="216" t="s">
        <v>425</v>
      </c>
      <c r="H178">
        <v>1</v>
      </c>
      <c r="I178" s="216" t="s">
        <v>770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6"/>
      <c r="O178" t="s">
        <v>511</v>
      </c>
      <c r="Q178" s="216"/>
      <c r="S178" s="216" t="s">
        <v>974</v>
      </c>
      <c r="T178" s="216" t="s">
        <v>374</v>
      </c>
      <c r="U178" s="216" t="s">
        <v>239</v>
      </c>
      <c r="V178" t="s">
        <v>7</v>
      </c>
      <c r="W178" s="216" t="s">
        <v>7</v>
      </c>
      <c r="X178" s="216" t="s">
        <v>7</v>
      </c>
      <c r="AA178" s="216" t="s">
        <v>127</v>
      </c>
      <c r="AB178" s="216" t="s">
        <v>974</v>
      </c>
      <c r="AC178">
        <v>100</v>
      </c>
      <c r="AD178" s="216" t="s">
        <v>233</v>
      </c>
      <c r="AE178">
        <v>1</v>
      </c>
    </row>
    <row r="179" spans="1:32" x14ac:dyDescent="0.3">
      <c r="A179" s="216" t="s">
        <v>351</v>
      </c>
      <c r="B179" s="216" t="s">
        <v>57</v>
      </c>
      <c r="C179" s="216" t="s">
        <v>117</v>
      </c>
      <c r="D179" s="216" t="s">
        <v>310</v>
      </c>
      <c r="E179" s="216" t="s">
        <v>767</v>
      </c>
      <c r="F179" s="15">
        <v>46241.564421296294</v>
      </c>
      <c r="G179" s="216" t="s">
        <v>425</v>
      </c>
      <c r="H179">
        <v>25</v>
      </c>
      <c r="I179" s="216" t="s">
        <v>770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6"/>
      <c r="O179" t="s">
        <v>511</v>
      </c>
      <c r="Q179" s="216"/>
      <c r="S179" s="216" t="s">
        <v>974</v>
      </c>
      <c r="T179" s="216" t="s">
        <v>374</v>
      </c>
      <c r="U179" s="216" t="s">
        <v>239</v>
      </c>
      <c r="V179" t="s">
        <v>7</v>
      </c>
      <c r="W179" s="216" t="s">
        <v>7</v>
      </c>
      <c r="X179" s="216" t="s">
        <v>7</v>
      </c>
      <c r="AA179" s="216" t="s">
        <v>127</v>
      </c>
      <c r="AB179" s="216" t="s">
        <v>974</v>
      </c>
      <c r="AC179">
        <v>100</v>
      </c>
      <c r="AD179" s="216" t="s">
        <v>233</v>
      </c>
      <c r="AE179">
        <v>2.5</v>
      </c>
    </row>
    <row r="180" spans="1:32" x14ac:dyDescent="0.3">
      <c r="A180" s="216" t="s">
        <v>351</v>
      </c>
      <c r="B180" s="216" t="s">
        <v>57</v>
      </c>
      <c r="C180" s="216" t="s">
        <v>117</v>
      </c>
      <c r="D180" s="216" t="s">
        <v>310</v>
      </c>
      <c r="E180" s="216" t="s">
        <v>767</v>
      </c>
      <c r="F180" s="15">
        <v>46241.564421296294</v>
      </c>
      <c r="G180" s="216" t="s">
        <v>425</v>
      </c>
      <c r="H180">
        <v>2</v>
      </c>
      <c r="I180" s="216" t="s">
        <v>770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6"/>
      <c r="O180" t="s">
        <v>511</v>
      </c>
      <c r="Q180" s="216"/>
      <c r="S180" s="216" t="s">
        <v>974</v>
      </c>
      <c r="T180" s="216" t="s">
        <v>374</v>
      </c>
      <c r="U180" s="216" t="s">
        <v>239</v>
      </c>
      <c r="V180" t="s">
        <v>7</v>
      </c>
      <c r="W180" s="216" t="s">
        <v>7</v>
      </c>
      <c r="X180" s="216" t="s">
        <v>7</v>
      </c>
      <c r="AA180" s="216" t="s">
        <v>127</v>
      </c>
      <c r="AB180" s="216" t="s">
        <v>974</v>
      </c>
      <c r="AC180">
        <v>100</v>
      </c>
      <c r="AD180" s="216" t="s">
        <v>233</v>
      </c>
      <c r="AE180">
        <v>1</v>
      </c>
    </row>
    <row r="181" spans="1:32" x14ac:dyDescent="0.3">
      <c r="A181" s="216" t="s">
        <v>351</v>
      </c>
      <c r="B181" s="216" t="s">
        <v>57</v>
      </c>
      <c r="C181" s="216" t="s">
        <v>117</v>
      </c>
      <c r="D181" s="216" t="s">
        <v>310</v>
      </c>
      <c r="E181" s="216" t="s">
        <v>767</v>
      </c>
      <c r="F181" s="15">
        <v>46241.564421296294</v>
      </c>
      <c r="G181" s="216" t="s">
        <v>425</v>
      </c>
      <c r="H181">
        <v>2</v>
      </c>
      <c r="I181" s="216" t="s">
        <v>770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6"/>
      <c r="O181" t="s">
        <v>511</v>
      </c>
      <c r="Q181" s="216"/>
      <c r="S181" s="216" t="s">
        <v>974</v>
      </c>
      <c r="T181" s="216" t="s">
        <v>374</v>
      </c>
      <c r="U181" s="216" t="s">
        <v>239</v>
      </c>
      <c r="V181" t="s">
        <v>7</v>
      </c>
      <c r="W181" s="216" t="s">
        <v>7</v>
      </c>
      <c r="X181" s="216" t="s">
        <v>7</v>
      </c>
      <c r="AA181" s="216" t="s">
        <v>127</v>
      </c>
      <c r="AB181" s="216" t="s">
        <v>974</v>
      </c>
      <c r="AC181">
        <v>100</v>
      </c>
      <c r="AD181" s="216" t="s">
        <v>233</v>
      </c>
      <c r="AE181">
        <v>1</v>
      </c>
    </row>
    <row r="182" spans="1:32" x14ac:dyDescent="0.3">
      <c r="A182" s="216" t="s">
        <v>351</v>
      </c>
      <c r="B182" s="216" t="s">
        <v>57</v>
      </c>
      <c r="C182" s="216" t="s">
        <v>117</v>
      </c>
      <c r="D182" s="216" t="s">
        <v>310</v>
      </c>
      <c r="E182" s="216" t="s">
        <v>767</v>
      </c>
      <c r="F182" s="15">
        <v>46241.564421296294</v>
      </c>
      <c r="G182" s="216" t="s">
        <v>425</v>
      </c>
      <c r="H182">
        <v>12</v>
      </c>
      <c r="I182" s="216" t="s">
        <v>770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6"/>
      <c r="O182" t="s">
        <v>511</v>
      </c>
      <c r="Q182" s="216"/>
      <c r="S182" s="216" t="s">
        <v>974</v>
      </c>
      <c r="T182" s="216" t="s">
        <v>374</v>
      </c>
      <c r="U182" s="216" t="s">
        <v>239</v>
      </c>
      <c r="V182" t="s">
        <v>7</v>
      </c>
      <c r="W182" s="216" t="s">
        <v>7</v>
      </c>
      <c r="X182" s="216" t="s">
        <v>7</v>
      </c>
      <c r="AA182" s="216" t="s">
        <v>127</v>
      </c>
      <c r="AB182" s="216" t="s">
        <v>974</v>
      </c>
      <c r="AC182">
        <v>100</v>
      </c>
      <c r="AD182" s="216" t="s">
        <v>233</v>
      </c>
      <c r="AE182">
        <v>1.2</v>
      </c>
    </row>
    <row r="183" spans="1:32" x14ac:dyDescent="0.3">
      <c r="A183" s="216" t="s">
        <v>351</v>
      </c>
      <c r="B183" s="216" t="s">
        <v>57</v>
      </c>
      <c r="C183" s="216" t="s">
        <v>117</v>
      </c>
      <c r="D183" s="216" t="s">
        <v>310</v>
      </c>
      <c r="E183" s="216" t="s">
        <v>767</v>
      </c>
      <c r="F183" s="15">
        <v>46241.564421296294</v>
      </c>
      <c r="G183" s="216" t="s">
        <v>425</v>
      </c>
      <c r="H183">
        <v>3</v>
      </c>
      <c r="I183" s="216" t="s">
        <v>769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6"/>
      <c r="O183" t="s">
        <v>201</v>
      </c>
      <c r="P183" t="s">
        <v>514</v>
      </c>
      <c r="Q183" s="216"/>
      <c r="S183" s="216" t="s">
        <v>974</v>
      </c>
      <c r="T183" s="216" t="s">
        <v>374</v>
      </c>
      <c r="U183" s="216" t="s">
        <v>239</v>
      </c>
      <c r="V183" t="s">
        <v>7</v>
      </c>
      <c r="W183" s="216" t="s">
        <v>7</v>
      </c>
      <c r="X183" s="216" t="s">
        <v>7</v>
      </c>
      <c r="AA183" s="216" t="s">
        <v>127</v>
      </c>
      <c r="AB183" s="216" t="s">
        <v>974</v>
      </c>
      <c r="AC183">
        <v>100</v>
      </c>
      <c r="AD183" s="216" t="s">
        <v>233</v>
      </c>
      <c r="AE183">
        <v>1</v>
      </c>
    </row>
    <row r="184" spans="1:32" x14ac:dyDescent="0.3">
      <c r="A184" s="216" t="s">
        <v>351</v>
      </c>
      <c r="B184" s="216" t="s">
        <v>57</v>
      </c>
      <c r="C184" s="216" t="s">
        <v>117</v>
      </c>
      <c r="D184" s="216" t="s">
        <v>310</v>
      </c>
      <c r="E184" s="216" t="s">
        <v>767</v>
      </c>
      <c r="F184" s="15">
        <v>46241.564421296294</v>
      </c>
      <c r="G184" s="216" t="s">
        <v>425</v>
      </c>
      <c r="H184">
        <v>9</v>
      </c>
      <c r="I184" s="216" t="s">
        <v>769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6"/>
      <c r="O184" t="s">
        <v>511</v>
      </c>
      <c r="Q184" s="216"/>
      <c r="S184" s="216" t="s">
        <v>974</v>
      </c>
      <c r="T184" s="216" t="s">
        <v>374</v>
      </c>
      <c r="U184" s="216" t="s">
        <v>239</v>
      </c>
      <c r="V184" t="s">
        <v>7</v>
      </c>
      <c r="W184" s="216" t="s">
        <v>7</v>
      </c>
      <c r="X184" s="216" t="s">
        <v>7</v>
      </c>
      <c r="AA184" s="216" t="s">
        <v>127</v>
      </c>
      <c r="AB184" s="216" t="s">
        <v>974</v>
      </c>
      <c r="AC184">
        <v>100</v>
      </c>
      <c r="AD184" s="216" t="s">
        <v>233</v>
      </c>
      <c r="AE184">
        <v>1</v>
      </c>
    </row>
    <row r="185" spans="1:32" x14ac:dyDescent="0.3">
      <c r="A185" s="216" t="s">
        <v>351</v>
      </c>
      <c r="B185" s="216" t="s">
        <v>57</v>
      </c>
      <c r="C185" s="216" t="s">
        <v>117</v>
      </c>
      <c r="D185" s="216" t="s">
        <v>310</v>
      </c>
      <c r="E185" s="216" t="s">
        <v>767</v>
      </c>
      <c r="F185" s="15">
        <v>46241.564421296294</v>
      </c>
      <c r="G185" s="216" t="s">
        <v>425</v>
      </c>
      <c r="H185">
        <v>5</v>
      </c>
      <c r="I185" s="216" t="s">
        <v>769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6"/>
      <c r="O185" t="s">
        <v>511</v>
      </c>
      <c r="Q185" s="216"/>
      <c r="S185" s="216" t="s">
        <v>974</v>
      </c>
      <c r="T185" s="216" t="s">
        <v>374</v>
      </c>
      <c r="U185" s="216" t="s">
        <v>239</v>
      </c>
      <c r="V185" t="s">
        <v>7</v>
      </c>
      <c r="W185" s="216" t="s">
        <v>7</v>
      </c>
      <c r="X185" s="216" t="s">
        <v>7</v>
      </c>
      <c r="AA185" s="216" t="s">
        <v>127</v>
      </c>
      <c r="AB185" s="216" t="s">
        <v>974</v>
      </c>
      <c r="AC185">
        <v>100</v>
      </c>
      <c r="AD185" s="216" t="s">
        <v>233</v>
      </c>
      <c r="AE185">
        <v>1</v>
      </c>
    </row>
    <row r="186" spans="1:32" x14ac:dyDescent="0.3">
      <c r="A186" s="216" t="s">
        <v>351</v>
      </c>
      <c r="B186" s="216" t="s">
        <v>57</v>
      </c>
      <c r="C186" s="216" t="s">
        <v>117</v>
      </c>
      <c r="D186" s="216" t="s">
        <v>310</v>
      </c>
      <c r="E186" s="216" t="s">
        <v>767</v>
      </c>
      <c r="F186" s="15">
        <v>46241.564421296294</v>
      </c>
      <c r="G186" s="216" t="s">
        <v>425</v>
      </c>
      <c r="H186">
        <v>7</v>
      </c>
      <c r="I186" s="216" t="s">
        <v>768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6"/>
      <c r="O186" t="s">
        <v>201</v>
      </c>
      <c r="P186" t="s">
        <v>514</v>
      </c>
      <c r="Q186" s="216"/>
      <c r="S186" s="216" t="s">
        <v>974</v>
      </c>
      <c r="T186" s="216" t="s">
        <v>374</v>
      </c>
      <c r="U186" s="216" t="s">
        <v>239</v>
      </c>
      <c r="V186" t="s">
        <v>7</v>
      </c>
      <c r="W186" s="216" t="s">
        <v>7</v>
      </c>
      <c r="X186" s="216" t="s">
        <v>7</v>
      </c>
      <c r="AA186" s="216" t="s">
        <v>127</v>
      </c>
      <c r="AB186" s="216" t="s">
        <v>974</v>
      </c>
      <c r="AC186">
        <v>100</v>
      </c>
      <c r="AD186" s="216" t="s">
        <v>233</v>
      </c>
      <c r="AE186">
        <v>1</v>
      </c>
      <c r="AF186">
        <v>1</v>
      </c>
    </row>
    <row r="187" spans="1:32" x14ac:dyDescent="0.3">
      <c r="A187" s="216" t="s">
        <v>351</v>
      </c>
      <c r="B187" s="216" t="s">
        <v>57</v>
      </c>
      <c r="C187" s="216" t="s">
        <v>117</v>
      </c>
      <c r="D187" s="216" t="s">
        <v>310</v>
      </c>
      <c r="E187" s="216" t="s">
        <v>767</v>
      </c>
      <c r="F187" s="15">
        <v>46241.564421296294</v>
      </c>
      <c r="G187" s="216" t="s">
        <v>425</v>
      </c>
      <c r="H187">
        <v>3</v>
      </c>
      <c r="I187" s="216" t="s">
        <v>768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6"/>
      <c r="O187" t="s">
        <v>511</v>
      </c>
      <c r="Q187" s="216"/>
      <c r="S187" s="216" t="s">
        <v>974</v>
      </c>
      <c r="T187" s="216" t="s">
        <v>374</v>
      </c>
      <c r="U187" s="216" t="s">
        <v>239</v>
      </c>
      <c r="V187" t="s">
        <v>7</v>
      </c>
      <c r="W187" s="216" t="s">
        <v>7</v>
      </c>
      <c r="X187" s="216" t="s">
        <v>7</v>
      </c>
      <c r="AA187" s="216" t="s">
        <v>127</v>
      </c>
      <c r="AB187" s="216" t="s">
        <v>974</v>
      </c>
      <c r="AC187">
        <v>100</v>
      </c>
      <c r="AD187" s="216" t="s">
        <v>233</v>
      </c>
      <c r="AE187">
        <v>1</v>
      </c>
    </row>
    <row r="188" spans="1:32" x14ac:dyDescent="0.3">
      <c r="A188" s="216" t="s">
        <v>351</v>
      </c>
      <c r="B188" s="216" t="s">
        <v>57</v>
      </c>
      <c r="C188" s="216" t="s">
        <v>117</v>
      </c>
      <c r="D188" s="216" t="s">
        <v>310</v>
      </c>
      <c r="E188" s="216" t="s">
        <v>767</v>
      </c>
      <c r="F188" s="15">
        <v>46241.564421296294</v>
      </c>
      <c r="G188" s="216" t="s">
        <v>425</v>
      </c>
      <c r="H188">
        <v>6</v>
      </c>
      <c r="I188" s="216" t="s">
        <v>768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6"/>
      <c r="O188" t="s">
        <v>511</v>
      </c>
      <c r="Q188" s="216"/>
      <c r="S188" s="216" t="s">
        <v>974</v>
      </c>
      <c r="T188" s="216" t="s">
        <v>374</v>
      </c>
      <c r="U188" s="216" t="s">
        <v>239</v>
      </c>
      <c r="V188" t="s">
        <v>7</v>
      </c>
      <c r="W188" s="216" t="s">
        <v>7</v>
      </c>
      <c r="X188" s="216" t="s">
        <v>7</v>
      </c>
      <c r="AA188" s="216" t="s">
        <v>127</v>
      </c>
      <c r="AB188" s="216" t="s">
        <v>974</v>
      </c>
      <c r="AC188">
        <v>100</v>
      </c>
      <c r="AD188" s="216" t="s">
        <v>233</v>
      </c>
      <c r="AE188">
        <v>1</v>
      </c>
    </row>
    <row r="189" spans="1:32" x14ac:dyDescent="0.3">
      <c r="A189" s="216" t="s">
        <v>351</v>
      </c>
      <c r="B189" s="216" t="s">
        <v>57</v>
      </c>
      <c r="C189" s="216" t="s">
        <v>117</v>
      </c>
      <c r="D189" s="216" t="s">
        <v>310</v>
      </c>
      <c r="E189" s="216" t="s">
        <v>767</v>
      </c>
      <c r="F189" s="15">
        <v>46241.564421296294</v>
      </c>
      <c r="G189" s="216" t="s">
        <v>425</v>
      </c>
      <c r="H189">
        <v>26</v>
      </c>
      <c r="I189" s="216" t="s">
        <v>768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6"/>
      <c r="O189" t="s">
        <v>511</v>
      </c>
      <c r="Q189" s="216"/>
      <c r="S189" s="216" t="s">
        <v>974</v>
      </c>
      <c r="T189" s="216" t="s">
        <v>374</v>
      </c>
      <c r="U189" s="216" t="s">
        <v>239</v>
      </c>
      <c r="V189" t="s">
        <v>7</v>
      </c>
      <c r="W189" s="216" t="s">
        <v>7</v>
      </c>
      <c r="X189" s="216" t="s">
        <v>7</v>
      </c>
      <c r="AA189" s="216" t="s">
        <v>127</v>
      </c>
      <c r="AB189" s="216" t="s">
        <v>974</v>
      </c>
      <c r="AC189">
        <v>100</v>
      </c>
      <c r="AD189" s="216" t="s">
        <v>233</v>
      </c>
      <c r="AE189">
        <v>2.6</v>
      </c>
    </row>
    <row r="190" spans="1:32" x14ac:dyDescent="0.3">
      <c r="A190" s="216" t="s">
        <v>351</v>
      </c>
      <c r="B190" s="216" t="s">
        <v>57</v>
      </c>
      <c r="C190" s="216" t="s">
        <v>117</v>
      </c>
      <c r="D190" s="216" t="s">
        <v>310</v>
      </c>
      <c r="E190" s="216" t="s">
        <v>977</v>
      </c>
      <c r="F190" s="15">
        <v>46260.534421296295</v>
      </c>
      <c r="G190" s="216" t="s">
        <v>407</v>
      </c>
      <c r="H190">
        <v>1</v>
      </c>
      <c r="I190" s="216" t="s">
        <v>978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6"/>
      <c r="O190" t="s">
        <v>201</v>
      </c>
      <c r="P190" t="s">
        <v>514</v>
      </c>
      <c r="Q190" s="216"/>
      <c r="S190" s="216" t="s">
        <v>360</v>
      </c>
      <c r="T190" s="216" t="s">
        <v>374</v>
      </c>
      <c r="U190" s="216" t="s">
        <v>239</v>
      </c>
      <c r="V190" t="s">
        <v>7</v>
      </c>
      <c r="W190" s="216" t="s">
        <v>7</v>
      </c>
      <c r="X190" s="216" t="s">
        <v>7</v>
      </c>
      <c r="AA190" s="216" t="s">
        <v>127</v>
      </c>
      <c r="AB190" s="216" t="s">
        <v>360</v>
      </c>
      <c r="AC190">
        <v>2200</v>
      </c>
      <c r="AD190" s="216" t="s">
        <v>233</v>
      </c>
      <c r="AE190">
        <v>1</v>
      </c>
      <c r="AF190">
        <v>1</v>
      </c>
    </row>
    <row r="191" spans="1:32" x14ac:dyDescent="0.3">
      <c r="A191" s="216" t="s">
        <v>351</v>
      </c>
      <c r="B191" s="216" t="s">
        <v>57</v>
      </c>
      <c r="C191" s="216" t="s">
        <v>117</v>
      </c>
      <c r="D191" s="216" t="s">
        <v>310</v>
      </c>
      <c r="E191" s="216" t="s">
        <v>975</v>
      </c>
      <c r="F191" s="15">
        <v>46261.637928240743</v>
      </c>
      <c r="G191" s="216" t="s">
        <v>404</v>
      </c>
      <c r="H191">
        <v>1</v>
      </c>
      <c r="I191" s="216" t="s">
        <v>976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6"/>
      <c r="O191" t="s">
        <v>201</v>
      </c>
      <c r="P191" t="s">
        <v>514</v>
      </c>
      <c r="Q191" s="216"/>
      <c r="S191" s="216" t="s">
        <v>359</v>
      </c>
      <c r="T191" s="216" t="s">
        <v>374</v>
      </c>
      <c r="U191" s="216" t="s">
        <v>239</v>
      </c>
      <c r="V191" t="s">
        <v>7</v>
      </c>
      <c r="W191" s="216" t="s">
        <v>7</v>
      </c>
      <c r="X191" s="216" t="s">
        <v>7</v>
      </c>
      <c r="AA191" s="216" t="s">
        <v>127</v>
      </c>
      <c r="AB191" s="216" t="s">
        <v>359</v>
      </c>
      <c r="AC191">
        <v>50</v>
      </c>
      <c r="AD191" s="216" t="s">
        <v>233</v>
      </c>
      <c r="AE191">
        <v>1</v>
      </c>
      <c r="AF191">
        <v>1</v>
      </c>
    </row>
    <row r="192" spans="1:32" x14ac:dyDescent="0.3">
      <c r="A192" s="216" t="s">
        <v>351</v>
      </c>
      <c r="B192" s="216" t="s">
        <v>57</v>
      </c>
      <c r="C192" s="216" t="s">
        <v>117</v>
      </c>
      <c r="D192" s="216" t="s">
        <v>310</v>
      </c>
      <c r="E192" s="216" t="s">
        <v>981</v>
      </c>
      <c r="F192" s="15">
        <v>46260.519432870373</v>
      </c>
      <c r="G192" s="216" t="s">
        <v>425</v>
      </c>
      <c r="H192">
        <v>1</v>
      </c>
      <c r="I192" s="216" t="s">
        <v>982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6"/>
      <c r="O192" t="s">
        <v>201</v>
      </c>
      <c r="P192" t="s">
        <v>514</v>
      </c>
      <c r="Q192" s="216"/>
      <c r="S192" s="216" t="s">
        <v>360</v>
      </c>
      <c r="T192" s="216" t="s">
        <v>374</v>
      </c>
      <c r="U192" s="216" t="s">
        <v>239</v>
      </c>
      <c r="V192" t="s">
        <v>7</v>
      </c>
      <c r="W192" s="216" t="s">
        <v>7</v>
      </c>
      <c r="X192" s="216" t="s">
        <v>7</v>
      </c>
      <c r="AA192" s="216" t="s">
        <v>127</v>
      </c>
      <c r="AB192" s="216" t="s">
        <v>360</v>
      </c>
      <c r="AC192">
        <v>2200</v>
      </c>
      <c r="AD192" s="216" t="s">
        <v>233</v>
      </c>
      <c r="AE192">
        <v>1</v>
      </c>
      <c r="AF192">
        <v>1</v>
      </c>
    </row>
    <row r="193" spans="1:32" x14ac:dyDescent="0.3">
      <c r="A193" s="216" t="s">
        <v>351</v>
      </c>
      <c r="B193" s="216" t="s">
        <v>57</v>
      </c>
      <c r="C193" s="216" t="s">
        <v>117</v>
      </c>
      <c r="D193" s="216" t="s">
        <v>310</v>
      </c>
      <c r="E193" s="216" t="s">
        <v>981</v>
      </c>
      <c r="F193" s="15">
        <v>46260.519432870373</v>
      </c>
      <c r="G193" s="216" t="s">
        <v>425</v>
      </c>
      <c r="H193">
        <v>5</v>
      </c>
      <c r="I193" s="216" t="s">
        <v>983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6"/>
      <c r="O193" t="s">
        <v>201</v>
      </c>
      <c r="P193" t="s">
        <v>514</v>
      </c>
      <c r="Q193" s="216"/>
      <c r="S193" s="216" t="s">
        <v>360</v>
      </c>
      <c r="T193" s="216" t="s">
        <v>374</v>
      </c>
      <c r="U193" s="216" t="s">
        <v>239</v>
      </c>
      <c r="V193" t="s">
        <v>7</v>
      </c>
      <c r="W193" s="216" t="s">
        <v>7</v>
      </c>
      <c r="X193" s="216" t="s">
        <v>7</v>
      </c>
      <c r="AA193" s="216" t="s">
        <v>127</v>
      </c>
      <c r="AB193" s="216" t="s">
        <v>360</v>
      </c>
      <c r="AC193">
        <v>2200</v>
      </c>
      <c r="AD193" s="216" t="s">
        <v>233</v>
      </c>
      <c r="AE193">
        <v>1</v>
      </c>
    </row>
    <row r="194" spans="1:32" x14ac:dyDescent="0.3">
      <c r="A194" s="216" t="s">
        <v>351</v>
      </c>
      <c r="B194" s="216" t="s">
        <v>57</v>
      </c>
      <c r="C194" s="216" t="s">
        <v>117</v>
      </c>
      <c r="D194" s="216" t="s">
        <v>310</v>
      </c>
      <c r="E194" s="216" t="s">
        <v>981</v>
      </c>
      <c r="F194" s="15">
        <v>46260.519432870373</v>
      </c>
      <c r="G194" s="216" t="s">
        <v>425</v>
      </c>
      <c r="H194">
        <v>3</v>
      </c>
      <c r="I194" s="216" t="s">
        <v>983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6"/>
      <c r="O194" t="s">
        <v>511</v>
      </c>
      <c r="Q194" s="216"/>
      <c r="S194" s="216" t="s">
        <v>360</v>
      </c>
      <c r="T194" s="216" t="s">
        <v>374</v>
      </c>
      <c r="U194" s="216" t="s">
        <v>239</v>
      </c>
      <c r="V194" t="s">
        <v>7</v>
      </c>
      <c r="W194" s="216" t="s">
        <v>7</v>
      </c>
      <c r="X194" s="216" t="s">
        <v>7</v>
      </c>
      <c r="AA194" s="216" t="s">
        <v>127</v>
      </c>
      <c r="AB194" s="216" t="s">
        <v>360</v>
      </c>
      <c r="AC194">
        <v>2200</v>
      </c>
      <c r="AD194" s="216" t="s">
        <v>233</v>
      </c>
      <c r="AE194">
        <v>1</v>
      </c>
    </row>
    <row r="195" spans="1:32" x14ac:dyDescent="0.3">
      <c r="A195" s="216" t="s">
        <v>351</v>
      </c>
      <c r="B195" s="216" t="s">
        <v>57</v>
      </c>
      <c r="C195" s="216" t="s">
        <v>117</v>
      </c>
      <c r="D195" s="216" t="s">
        <v>310</v>
      </c>
      <c r="E195" s="216" t="s">
        <v>981</v>
      </c>
      <c r="F195" s="15">
        <v>46260.519432870373</v>
      </c>
      <c r="G195" s="216" t="s">
        <v>425</v>
      </c>
      <c r="H195">
        <v>4</v>
      </c>
      <c r="I195" s="216" t="s">
        <v>983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6"/>
      <c r="O195" t="s">
        <v>511</v>
      </c>
      <c r="Q195" s="216"/>
      <c r="S195" s="216" t="s">
        <v>360</v>
      </c>
      <c r="T195" s="216" t="s">
        <v>374</v>
      </c>
      <c r="U195" s="216" t="s">
        <v>239</v>
      </c>
      <c r="V195" t="s">
        <v>7</v>
      </c>
      <c r="W195" s="216" t="s">
        <v>7</v>
      </c>
      <c r="X195" s="216" t="s">
        <v>7</v>
      </c>
      <c r="AA195" s="216" t="s">
        <v>127</v>
      </c>
      <c r="AB195" s="216" t="s">
        <v>360</v>
      </c>
      <c r="AC195">
        <v>2200</v>
      </c>
      <c r="AD195" s="216" t="s">
        <v>233</v>
      </c>
      <c r="AE195">
        <v>1</v>
      </c>
    </row>
    <row r="196" spans="1:32" x14ac:dyDescent="0.3">
      <c r="A196" s="216" t="s">
        <v>351</v>
      </c>
      <c r="B196" s="216" t="s">
        <v>57</v>
      </c>
      <c r="C196" s="216" t="s">
        <v>117</v>
      </c>
      <c r="D196" s="216" t="s">
        <v>310</v>
      </c>
      <c r="E196" s="216" t="s">
        <v>981</v>
      </c>
      <c r="F196" s="15">
        <v>46260.519432870373</v>
      </c>
      <c r="G196" s="216" t="s">
        <v>425</v>
      </c>
      <c r="H196">
        <v>1</v>
      </c>
      <c r="I196" s="216" t="s">
        <v>983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6"/>
      <c r="O196" t="s">
        <v>511</v>
      </c>
      <c r="Q196" s="216"/>
      <c r="S196" s="216" t="s">
        <v>360</v>
      </c>
      <c r="T196" s="216" t="s">
        <v>374</v>
      </c>
      <c r="U196" s="216" t="s">
        <v>239</v>
      </c>
      <c r="V196" t="s">
        <v>7</v>
      </c>
      <c r="W196" s="216" t="s">
        <v>7</v>
      </c>
      <c r="X196" s="216" t="s">
        <v>7</v>
      </c>
      <c r="AA196" s="216" t="s">
        <v>127</v>
      </c>
      <c r="AB196" s="216" t="s">
        <v>360</v>
      </c>
      <c r="AC196">
        <v>2200</v>
      </c>
      <c r="AD196" s="216" t="s">
        <v>233</v>
      </c>
      <c r="AE196">
        <v>1</v>
      </c>
    </row>
    <row r="197" spans="1:32" x14ac:dyDescent="0.3">
      <c r="A197" s="216" t="s">
        <v>351</v>
      </c>
      <c r="B197" s="216" t="s">
        <v>57</v>
      </c>
      <c r="C197" s="216" t="s">
        <v>117</v>
      </c>
      <c r="D197" s="216" t="s">
        <v>310</v>
      </c>
      <c r="E197" s="216" t="s">
        <v>981</v>
      </c>
      <c r="F197" s="15">
        <v>46260.519432870373</v>
      </c>
      <c r="G197" s="216" t="s">
        <v>425</v>
      </c>
      <c r="H197">
        <v>32</v>
      </c>
      <c r="I197" s="216" t="s">
        <v>983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6"/>
      <c r="O197" t="s">
        <v>511</v>
      </c>
      <c r="Q197" s="216"/>
      <c r="S197" s="216" t="s">
        <v>360</v>
      </c>
      <c r="T197" s="216" t="s">
        <v>374</v>
      </c>
      <c r="U197" s="216" t="s">
        <v>239</v>
      </c>
      <c r="V197" t="s">
        <v>7</v>
      </c>
      <c r="W197" s="216" t="s">
        <v>7</v>
      </c>
      <c r="X197" s="216" t="s">
        <v>7</v>
      </c>
      <c r="AA197" s="216" t="s">
        <v>127</v>
      </c>
      <c r="AB197" s="216" t="s">
        <v>360</v>
      </c>
      <c r="AC197">
        <v>2200</v>
      </c>
      <c r="AD197" s="216" t="s">
        <v>233</v>
      </c>
      <c r="AE197">
        <v>3.2</v>
      </c>
    </row>
    <row r="198" spans="1:32" x14ac:dyDescent="0.3">
      <c r="A198" s="216" t="s">
        <v>351</v>
      </c>
      <c r="B198" s="216" t="s">
        <v>57</v>
      </c>
      <c r="C198" s="216" t="s">
        <v>117</v>
      </c>
      <c r="D198" s="216" t="s">
        <v>310</v>
      </c>
      <c r="E198" s="216" t="s">
        <v>981</v>
      </c>
      <c r="F198" s="15">
        <v>46260.519432870373</v>
      </c>
      <c r="G198" s="216" t="s">
        <v>425</v>
      </c>
      <c r="H198">
        <v>50</v>
      </c>
      <c r="I198" s="216" t="s">
        <v>984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6"/>
      <c r="O198" t="s">
        <v>201</v>
      </c>
      <c r="P198" t="s">
        <v>514</v>
      </c>
      <c r="Q198" s="216"/>
      <c r="S198" s="216" t="s">
        <v>360</v>
      </c>
      <c r="T198" s="216" t="s">
        <v>374</v>
      </c>
      <c r="U198" s="216" t="s">
        <v>239</v>
      </c>
      <c r="V198" t="s">
        <v>7</v>
      </c>
      <c r="W198" s="216" t="s">
        <v>7</v>
      </c>
      <c r="X198" s="216" t="s">
        <v>7</v>
      </c>
      <c r="AA198" s="216" t="s">
        <v>127</v>
      </c>
      <c r="AB198" s="216" t="s">
        <v>360</v>
      </c>
      <c r="AC198">
        <v>2200</v>
      </c>
      <c r="AD198" s="216" t="s">
        <v>233</v>
      </c>
      <c r="AE198">
        <v>5</v>
      </c>
      <c r="AF198">
        <v>1</v>
      </c>
    </row>
    <row r="199" spans="1:32" x14ac:dyDescent="0.3">
      <c r="A199" s="216" t="s">
        <v>351</v>
      </c>
      <c r="B199" s="216" t="s">
        <v>57</v>
      </c>
      <c r="C199" s="216" t="s">
        <v>117</v>
      </c>
      <c r="D199" s="216" t="s">
        <v>310</v>
      </c>
      <c r="E199" s="216" t="s">
        <v>987</v>
      </c>
      <c r="F199" s="15">
        <v>46261.639444444445</v>
      </c>
      <c r="G199" s="216" t="s">
        <v>404</v>
      </c>
      <c r="H199">
        <v>1</v>
      </c>
      <c r="I199" s="216" t="s">
        <v>988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6"/>
      <c r="O199" t="s">
        <v>201</v>
      </c>
      <c r="P199" t="s">
        <v>514</v>
      </c>
      <c r="Q199" s="216"/>
      <c r="S199" s="216" t="s">
        <v>359</v>
      </c>
      <c r="T199" s="216" t="s">
        <v>374</v>
      </c>
      <c r="U199" s="216" t="s">
        <v>239</v>
      </c>
      <c r="V199" t="s">
        <v>7</v>
      </c>
      <c r="W199" s="216" t="s">
        <v>7</v>
      </c>
      <c r="X199" s="216" t="s">
        <v>7</v>
      </c>
      <c r="AA199" s="216" t="s">
        <v>127</v>
      </c>
      <c r="AB199" s="216" t="s">
        <v>359</v>
      </c>
      <c r="AC199">
        <v>50</v>
      </c>
      <c r="AD199" s="216" t="s">
        <v>233</v>
      </c>
      <c r="AE199">
        <v>1</v>
      </c>
      <c r="AF199">
        <v>1</v>
      </c>
    </row>
    <row r="200" spans="1:32" x14ac:dyDescent="0.3">
      <c r="A200" s="216" t="s">
        <v>351</v>
      </c>
      <c r="B200" s="216" t="s">
        <v>57</v>
      </c>
      <c r="C200" s="216" t="s">
        <v>117</v>
      </c>
      <c r="D200" s="216" t="s">
        <v>310</v>
      </c>
      <c r="E200" s="216" t="s">
        <v>985</v>
      </c>
      <c r="F200" s="15">
        <v>46265.363692129627</v>
      </c>
      <c r="G200" s="216" t="s">
        <v>404</v>
      </c>
      <c r="H200">
        <v>1</v>
      </c>
      <c r="I200" s="216" t="s">
        <v>986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6"/>
      <c r="O200" t="s">
        <v>201</v>
      </c>
      <c r="P200" t="s">
        <v>514</v>
      </c>
      <c r="Q200" s="216"/>
      <c r="S200" s="216" t="s">
        <v>359</v>
      </c>
      <c r="T200" s="216" t="s">
        <v>374</v>
      </c>
      <c r="U200" s="216" t="s">
        <v>239</v>
      </c>
      <c r="V200" t="s">
        <v>7</v>
      </c>
      <c r="W200" s="216" t="s">
        <v>7</v>
      </c>
      <c r="X200" s="216" t="s">
        <v>7</v>
      </c>
      <c r="AA200" s="216" t="s">
        <v>127</v>
      </c>
      <c r="AB200" s="216" t="s">
        <v>359</v>
      </c>
      <c r="AC200">
        <v>50</v>
      </c>
      <c r="AD200" s="216" t="s">
        <v>233</v>
      </c>
      <c r="AE200">
        <v>1</v>
      </c>
      <c r="AF200">
        <v>1</v>
      </c>
    </row>
    <row r="201" spans="1:32" x14ac:dyDescent="0.3">
      <c r="A201" s="216" t="s">
        <v>351</v>
      </c>
      <c r="B201" s="216" t="s">
        <v>57</v>
      </c>
      <c r="C201" s="216" t="s">
        <v>117</v>
      </c>
      <c r="D201" s="216" t="s">
        <v>310</v>
      </c>
      <c r="E201" s="216" t="s">
        <v>1180</v>
      </c>
      <c r="F201" s="15">
        <v>46262.495011574072</v>
      </c>
      <c r="G201" s="216" t="s">
        <v>404</v>
      </c>
      <c r="H201">
        <v>1</v>
      </c>
      <c r="I201" s="216" t="s">
        <v>1181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6"/>
      <c r="O201" t="s">
        <v>201</v>
      </c>
      <c r="P201" t="s">
        <v>514</v>
      </c>
      <c r="Q201" s="216"/>
      <c r="S201" s="216" t="s">
        <v>361</v>
      </c>
      <c r="T201" s="216" t="s">
        <v>374</v>
      </c>
      <c r="U201" s="216" t="s">
        <v>239</v>
      </c>
      <c r="V201" t="s">
        <v>7</v>
      </c>
      <c r="W201" s="216" t="s">
        <v>7</v>
      </c>
      <c r="X201" s="216" t="s">
        <v>7</v>
      </c>
      <c r="AA201" s="216" t="s">
        <v>127</v>
      </c>
      <c r="AB201" s="216" t="s">
        <v>361</v>
      </c>
      <c r="AC201">
        <v>109</v>
      </c>
      <c r="AD201" s="216" t="s">
        <v>233</v>
      </c>
      <c r="AE201">
        <v>1</v>
      </c>
      <c r="AF201">
        <v>1</v>
      </c>
    </row>
    <row r="202" spans="1:32" x14ac:dyDescent="0.3">
      <c r="A202" s="216" t="s">
        <v>351</v>
      </c>
      <c r="B202" s="216" t="s">
        <v>281</v>
      </c>
      <c r="C202" s="216" t="s">
        <v>85</v>
      </c>
      <c r="D202" s="216" t="s">
        <v>310</v>
      </c>
      <c r="E202" s="216" t="s">
        <v>969</v>
      </c>
      <c r="F202" s="15">
        <v>46262.652592592596</v>
      </c>
      <c r="G202" s="216" t="s">
        <v>406</v>
      </c>
      <c r="H202">
        <v>12</v>
      </c>
      <c r="I202" s="216" t="s">
        <v>970</v>
      </c>
      <c r="J202" s="15">
        <v>46265.611805555556</v>
      </c>
      <c r="K202" s="15">
        <v>46269.372916666667</v>
      </c>
      <c r="L202" s="15"/>
      <c r="M202">
        <v>12</v>
      </c>
      <c r="N202" s="216"/>
      <c r="Q202" s="216"/>
      <c r="S202" s="216" t="s">
        <v>362</v>
      </c>
      <c r="T202" s="216" t="s">
        <v>374</v>
      </c>
      <c r="U202" s="216" t="s">
        <v>239</v>
      </c>
      <c r="V202" t="s">
        <v>7</v>
      </c>
      <c r="W202" s="216" t="s">
        <v>7</v>
      </c>
      <c r="X202" s="216" t="s">
        <v>7</v>
      </c>
      <c r="Z202">
        <v>1</v>
      </c>
      <c r="AA202" s="216" t="s">
        <v>122</v>
      </c>
      <c r="AB202" s="216" t="s">
        <v>362</v>
      </c>
      <c r="AC202">
        <v>101</v>
      </c>
      <c r="AD202" s="216" t="s">
        <v>231</v>
      </c>
      <c r="AE202">
        <v>12</v>
      </c>
      <c r="AF202">
        <v>1.2</v>
      </c>
    </row>
    <row r="203" spans="1:32" x14ac:dyDescent="0.3">
      <c r="A203" s="216" t="s">
        <v>351</v>
      </c>
      <c r="B203" s="216" t="s">
        <v>42</v>
      </c>
      <c r="C203" s="216" t="s">
        <v>68</v>
      </c>
      <c r="D203" s="216" t="s">
        <v>310</v>
      </c>
      <c r="E203" s="216" t="s">
        <v>991</v>
      </c>
      <c r="F203" s="15">
        <v>46281.672500000001</v>
      </c>
      <c r="G203" s="216" t="s">
        <v>761</v>
      </c>
      <c r="H203">
        <v>3</v>
      </c>
      <c r="I203" s="216" t="s">
        <v>992</v>
      </c>
      <c r="J203" s="15">
        <v>46282.42083333333</v>
      </c>
      <c r="K203" s="15">
        <v>46287.345138888886</v>
      </c>
      <c r="L203" s="15"/>
      <c r="M203">
        <v>3</v>
      </c>
      <c r="N203" s="216"/>
      <c r="O203" t="s">
        <v>512</v>
      </c>
      <c r="Q203" s="216"/>
      <c r="S203" s="216" t="s">
        <v>361</v>
      </c>
      <c r="T203" s="216" t="s">
        <v>374</v>
      </c>
      <c r="U203" s="216" t="s">
        <v>239</v>
      </c>
      <c r="V203" t="s">
        <v>7</v>
      </c>
      <c r="W203" s="216" t="s">
        <v>7</v>
      </c>
      <c r="X203" s="216" t="s">
        <v>7</v>
      </c>
      <c r="AA203" s="216" t="s">
        <v>67</v>
      </c>
      <c r="AB203" s="216" t="s">
        <v>361</v>
      </c>
      <c r="AC203">
        <v>109</v>
      </c>
      <c r="AD203" s="216" t="s">
        <v>7</v>
      </c>
      <c r="AF203">
        <v>0</v>
      </c>
    </row>
    <row r="204" spans="1:32" x14ac:dyDescent="0.3">
      <c r="A204" s="216" t="s">
        <v>351</v>
      </c>
      <c r="B204" s="216" t="s">
        <v>42</v>
      </c>
      <c r="C204" s="216" t="s">
        <v>68</v>
      </c>
      <c r="D204" s="216" t="s">
        <v>310</v>
      </c>
      <c r="E204" s="216" t="s">
        <v>991</v>
      </c>
      <c r="F204" s="15">
        <v>46281.672500000001</v>
      </c>
      <c r="G204" s="216" t="s">
        <v>761</v>
      </c>
      <c r="H204">
        <v>7</v>
      </c>
      <c r="I204" s="216" t="s">
        <v>993</v>
      </c>
      <c r="J204" s="15">
        <v>46282.432638888888</v>
      </c>
      <c r="K204" s="15">
        <v>46287.34375</v>
      </c>
      <c r="L204" s="15"/>
      <c r="M204">
        <v>7</v>
      </c>
      <c r="N204" s="216"/>
      <c r="O204" t="s">
        <v>512</v>
      </c>
      <c r="Q204" s="216"/>
      <c r="S204" s="216" t="s">
        <v>361</v>
      </c>
      <c r="T204" s="216" t="s">
        <v>374</v>
      </c>
      <c r="U204" s="216" t="s">
        <v>239</v>
      </c>
      <c r="V204" t="s">
        <v>7</v>
      </c>
      <c r="W204" s="216" t="s">
        <v>7</v>
      </c>
      <c r="X204" s="216" t="s">
        <v>7</v>
      </c>
      <c r="AA204" s="216" t="s">
        <v>67</v>
      </c>
      <c r="AB204" s="216" t="s">
        <v>361</v>
      </c>
      <c r="AC204">
        <v>109</v>
      </c>
      <c r="AD204" s="216" t="s">
        <v>7</v>
      </c>
    </row>
    <row r="205" spans="1:32" x14ac:dyDescent="0.3">
      <c r="A205" s="216" t="s">
        <v>351</v>
      </c>
      <c r="B205" s="216" t="s">
        <v>42</v>
      </c>
      <c r="C205" s="216" t="s">
        <v>68</v>
      </c>
      <c r="D205" s="216" t="s">
        <v>310</v>
      </c>
      <c r="E205" s="216" t="s">
        <v>994</v>
      </c>
      <c r="F205" s="15">
        <v>46281.892638888887</v>
      </c>
      <c r="G205" s="216" t="s">
        <v>754</v>
      </c>
      <c r="H205">
        <v>25</v>
      </c>
      <c r="I205" s="216" t="s">
        <v>995</v>
      </c>
      <c r="J205" s="15">
        <v>46282.652083333334</v>
      </c>
      <c r="K205" s="15">
        <v>46287.34375</v>
      </c>
      <c r="L205" s="15"/>
      <c r="M205">
        <v>25</v>
      </c>
      <c r="N205" s="216"/>
      <c r="O205" t="s">
        <v>512</v>
      </c>
      <c r="Q205" s="216"/>
      <c r="S205" s="216" t="s">
        <v>361</v>
      </c>
      <c r="T205" s="216" t="s">
        <v>374</v>
      </c>
      <c r="U205" s="216" t="s">
        <v>239</v>
      </c>
      <c r="V205" t="s">
        <v>7</v>
      </c>
      <c r="W205" s="216" t="s">
        <v>7</v>
      </c>
      <c r="X205" s="216" t="s">
        <v>7</v>
      </c>
      <c r="AA205" s="216" t="s">
        <v>67</v>
      </c>
      <c r="AB205" s="216" t="s">
        <v>361</v>
      </c>
      <c r="AC205">
        <v>109</v>
      </c>
      <c r="AD205" s="216" t="s">
        <v>7</v>
      </c>
    </row>
    <row r="206" spans="1:32" x14ac:dyDescent="0.3">
      <c r="A206" s="216" t="s">
        <v>351</v>
      </c>
      <c r="B206" s="216" t="s">
        <v>42</v>
      </c>
      <c r="C206" s="216" t="s">
        <v>68</v>
      </c>
      <c r="D206" s="216" t="s">
        <v>310</v>
      </c>
      <c r="E206" s="216" t="s">
        <v>996</v>
      </c>
      <c r="F206" s="15">
        <v>46281.889513888891</v>
      </c>
      <c r="G206" s="216" t="s">
        <v>754</v>
      </c>
      <c r="H206">
        <v>50</v>
      </c>
      <c r="I206" s="216" t="s">
        <v>997</v>
      </c>
      <c r="J206" s="15">
        <v>46282.492361111108</v>
      </c>
      <c r="K206" s="15">
        <v>46287.344444444447</v>
      </c>
      <c r="L206" s="15"/>
      <c r="M206">
        <v>50</v>
      </c>
      <c r="N206" s="216"/>
      <c r="O206" t="s">
        <v>512</v>
      </c>
      <c r="Q206" s="216"/>
      <c r="S206" s="216" t="s">
        <v>361</v>
      </c>
      <c r="T206" s="216" t="s">
        <v>374</v>
      </c>
      <c r="U206" s="216" t="s">
        <v>239</v>
      </c>
      <c r="V206" t="s">
        <v>7</v>
      </c>
      <c r="W206" s="216" t="s">
        <v>7</v>
      </c>
      <c r="X206" s="216" t="s">
        <v>7</v>
      </c>
      <c r="AA206" s="216" t="s">
        <v>67</v>
      </c>
      <c r="AB206" s="216" t="s">
        <v>361</v>
      </c>
      <c r="AC206">
        <v>109</v>
      </c>
      <c r="AD206" s="216" t="s">
        <v>7</v>
      </c>
    </row>
    <row r="207" spans="1:32" x14ac:dyDescent="0.3">
      <c r="A207" s="216" t="s">
        <v>351</v>
      </c>
      <c r="B207" s="216" t="s">
        <v>42</v>
      </c>
      <c r="C207" s="216" t="s">
        <v>68</v>
      </c>
      <c r="D207" s="216" t="s">
        <v>310</v>
      </c>
      <c r="E207" s="216" t="s">
        <v>998</v>
      </c>
      <c r="F207" s="15">
        <v>46258.539872685185</v>
      </c>
      <c r="G207" s="216" t="s">
        <v>408</v>
      </c>
      <c r="H207">
        <v>28</v>
      </c>
      <c r="I207" s="216" t="s">
        <v>999</v>
      </c>
      <c r="J207" s="15">
        <v>46275.646527777775</v>
      </c>
      <c r="K207" s="15">
        <v>46280.310671296298</v>
      </c>
      <c r="L207" s="15"/>
      <c r="M207">
        <v>28</v>
      </c>
      <c r="N207" s="216"/>
      <c r="O207" t="s">
        <v>512</v>
      </c>
      <c r="Q207" s="216"/>
      <c r="S207" s="216" t="s">
        <v>361</v>
      </c>
      <c r="T207" s="216" t="s">
        <v>374</v>
      </c>
      <c r="U207" s="216" t="s">
        <v>239</v>
      </c>
      <c r="V207" t="s">
        <v>7</v>
      </c>
      <c r="W207" s="216" t="s">
        <v>7</v>
      </c>
      <c r="X207" s="216" t="s">
        <v>7</v>
      </c>
      <c r="AA207" s="216" t="s">
        <v>67</v>
      </c>
      <c r="AB207" s="216" t="s">
        <v>361</v>
      </c>
      <c r="AC207">
        <v>109</v>
      </c>
      <c r="AD207" s="216" t="s">
        <v>7</v>
      </c>
      <c r="AF207">
        <v>0</v>
      </c>
    </row>
    <row r="208" spans="1:32" x14ac:dyDescent="0.3">
      <c r="A208" s="216" t="s">
        <v>351</v>
      </c>
      <c r="B208" s="216" t="s">
        <v>42</v>
      </c>
      <c r="C208" s="216" t="s">
        <v>68</v>
      </c>
      <c r="D208" s="216" t="s">
        <v>310</v>
      </c>
      <c r="E208" s="216" t="s">
        <v>1000</v>
      </c>
      <c r="F208" s="15">
        <v>46261.520243055558</v>
      </c>
      <c r="G208" s="216" t="s">
        <v>754</v>
      </c>
      <c r="H208">
        <v>26</v>
      </c>
      <c r="I208" s="216" t="s">
        <v>1001</v>
      </c>
      <c r="J208" s="15">
        <v>46266.659583333334</v>
      </c>
      <c r="K208" s="15">
        <v>46273.338194444441</v>
      </c>
      <c r="L208" s="15"/>
      <c r="M208">
        <v>26</v>
      </c>
      <c r="N208" s="216"/>
      <c r="O208" t="s">
        <v>512</v>
      </c>
      <c r="Q208" s="216"/>
      <c r="S208" s="216" t="s">
        <v>361</v>
      </c>
      <c r="T208" s="216" t="s">
        <v>374</v>
      </c>
      <c r="U208" s="216" t="s">
        <v>239</v>
      </c>
      <c r="V208" t="s">
        <v>7</v>
      </c>
      <c r="W208" s="216" t="s">
        <v>7</v>
      </c>
      <c r="X208" s="216" t="s">
        <v>7</v>
      </c>
      <c r="AA208" s="216" t="s">
        <v>67</v>
      </c>
      <c r="AB208" s="216" t="s">
        <v>361</v>
      </c>
      <c r="AC208">
        <v>109</v>
      </c>
      <c r="AD208" s="216" t="s">
        <v>7</v>
      </c>
      <c r="AF208">
        <v>0</v>
      </c>
    </row>
    <row r="209" spans="1:32" x14ac:dyDescent="0.3">
      <c r="A209" s="216" t="s">
        <v>351</v>
      </c>
      <c r="B209" s="216" t="s">
        <v>42</v>
      </c>
      <c r="C209" s="216" t="s">
        <v>68</v>
      </c>
      <c r="D209" s="216" t="s">
        <v>310</v>
      </c>
      <c r="E209" s="216" t="s">
        <v>1002</v>
      </c>
      <c r="F209" s="15">
        <v>46262.793749999997</v>
      </c>
      <c r="G209" s="216" t="s">
        <v>754</v>
      </c>
      <c r="H209">
        <v>16</v>
      </c>
      <c r="I209" s="216" t="s">
        <v>1003</v>
      </c>
      <c r="J209" s="15">
        <v>46266.661712962959</v>
      </c>
      <c r="K209" s="15">
        <v>46273.404861111114</v>
      </c>
      <c r="L209" s="15"/>
      <c r="M209">
        <v>16</v>
      </c>
      <c r="N209" s="216"/>
      <c r="O209" t="s">
        <v>512</v>
      </c>
      <c r="Q209" s="216"/>
      <c r="S209" s="216" t="s">
        <v>361</v>
      </c>
      <c r="T209" s="216" t="s">
        <v>374</v>
      </c>
      <c r="U209" s="216" t="s">
        <v>239</v>
      </c>
      <c r="V209" t="s">
        <v>7</v>
      </c>
      <c r="W209" s="216" t="s">
        <v>7</v>
      </c>
      <c r="X209" s="216" t="s">
        <v>7</v>
      </c>
      <c r="AA209" s="216" t="s">
        <v>67</v>
      </c>
      <c r="AB209" s="216" t="s">
        <v>361</v>
      </c>
      <c r="AC209">
        <v>109</v>
      </c>
      <c r="AD209" s="216" t="s">
        <v>7</v>
      </c>
    </row>
    <row r="210" spans="1:32" x14ac:dyDescent="0.3">
      <c r="A210" s="216" t="s">
        <v>351</v>
      </c>
      <c r="B210" s="216" t="s">
        <v>42</v>
      </c>
      <c r="C210" s="216" t="s">
        <v>68</v>
      </c>
      <c r="D210" s="216" t="s">
        <v>310</v>
      </c>
      <c r="E210" s="216" t="s">
        <v>1006</v>
      </c>
      <c r="F210" s="15">
        <v>46279.389305555553</v>
      </c>
      <c r="G210" s="216" t="s">
        <v>407</v>
      </c>
      <c r="H210">
        <v>6</v>
      </c>
      <c r="I210" s="216" t="s">
        <v>1007</v>
      </c>
      <c r="J210" s="15">
        <v>46279.518055555556</v>
      </c>
      <c r="K210" s="15">
        <v>46280.310416666667</v>
      </c>
      <c r="L210" s="15"/>
      <c r="M210">
        <v>6</v>
      </c>
      <c r="N210" s="216"/>
      <c r="O210" t="s">
        <v>512</v>
      </c>
      <c r="Q210" s="216"/>
      <c r="S210" s="216" t="s">
        <v>359</v>
      </c>
      <c r="T210" s="216" t="s">
        <v>374</v>
      </c>
      <c r="U210" s="216" t="s">
        <v>239</v>
      </c>
      <c r="V210" t="s">
        <v>7</v>
      </c>
      <c r="W210" s="216" t="s">
        <v>7</v>
      </c>
      <c r="X210" s="216" t="s">
        <v>7</v>
      </c>
      <c r="AA210" s="216" t="s">
        <v>67</v>
      </c>
      <c r="AB210" s="216" t="s">
        <v>359</v>
      </c>
      <c r="AC210">
        <v>50</v>
      </c>
      <c r="AD210" s="216" t="s">
        <v>7</v>
      </c>
      <c r="AF210">
        <v>0</v>
      </c>
    </row>
    <row r="211" spans="1:32" x14ac:dyDescent="0.3">
      <c r="A211" s="216" t="s">
        <v>351</v>
      </c>
      <c r="B211" s="216" t="s">
        <v>279</v>
      </c>
      <c r="C211" s="216" t="s">
        <v>198</v>
      </c>
      <c r="D211" s="216" t="s">
        <v>310</v>
      </c>
      <c r="E211" s="216" t="s">
        <v>981</v>
      </c>
      <c r="F211" s="15">
        <v>46260.519432870373</v>
      </c>
      <c r="G211" s="216" t="s">
        <v>425</v>
      </c>
      <c r="H211">
        <v>10</v>
      </c>
      <c r="I211" s="216" t="s">
        <v>982</v>
      </c>
      <c r="J211" s="15">
        <v>46267.334722222222</v>
      </c>
      <c r="K211" s="15">
        <v>46275.393055555556</v>
      </c>
      <c r="L211" s="15"/>
      <c r="M211">
        <v>10</v>
      </c>
      <c r="N211" s="216"/>
      <c r="Q211" s="216"/>
      <c r="S211" s="216" t="s">
        <v>360</v>
      </c>
      <c r="T211" s="216" t="s">
        <v>374</v>
      </c>
      <c r="U211" s="216" t="s">
        <v>239</v>
      </c>
      <c r="V211" t="s">
        <v>7</v>
      </c>
      <c r="W211" s="216" t="s">
        <v>7</v>
      </c>
      <c r="X211" s="216" t="s">
        <v>7</v>
      </c>
      <c r="Z211">
        <v>13.45</v>
      </c>
      <c r="AA211" s="216" t="s">
        <v>122</v>
      </c>
      <c r="AB211" s="216" t="s">
        <v>360</v>
      </c>
      <c r="AC211">
        <v>2200</v>
      </c>
      <c r="AD211" s="216" t="s">
        <v>232</v>
      </c>
      <c r="AE211">
        <v>134.5</v>
      </c>
      <c r="AF211">
        <v>73.974999999999994</v>
      </c>
    </row>
    <row r="212" spans="1:32" x14ac:dyDescent="0.3">
      <c r="A212" s="216" t="s">
        <v>351</v>
      </c>
      <c r="B212" s="216" t="s">
        <v>279</v>
      </c>
      <c r="C212" s="216" t="s">
        <v>198</v>
      </c>
      <c r="D212" s="216" t="s">
        <v>310</v>
      </c>
      <c r="E212" s="216" t="s">
        <v>981</v>
      </c>
      <c r="F212" s="15">
        <v>46260.519432870373</v>
      </c>
      <c r="G212" s="216" t="s">
        <v>425</v>
      </c>
      <c r="H212">
        <v>1</v>
      </c>
      <c r="I212" s="216" t="s">
        <v>983</v>
      </c>
      <c r="J212" s="15">
        <v>46261.617361111108</v>
      </c>
      <c r="K212" s="15">
        <v>46275.334722222222</v>
      </c>
      <c r="L212" s="15"/>
      <c r="M212">
        <v>1</v>
      </c>
      <c r="N212" s="216"/>
      <c r="O212" t="s">
        <v>201</v>
      </c>
      <c r="P212" t="s">
        <v>513</v>
      </c>
      <c r="Q212" s="216"/>
      <c r="S212" s="216" t="s">
        <v>360</v>
      </c>
      <c r="T212" s="216" t="s">
        <v>374</v>
      </c>
      <c r="U212" s="216" t="s">
        <v>239</v>
      </c>
      <c r="V212" t="s">
        <v>7</v>
      </c>
      <c r="W212" s="216" t="s">
        <v>7</v>
      </c>
      <c r="X212" s="216" t="s">
        <v>7</v>
      </c>
      <c r="Z212">
        <v>13.45</v>
      </c>
      <c r="AA212" s="216" t="s">
        <v>122</v>
      </c>
      <c r="AB212" s="216" t="s">
        <v>360</v>
      </c>
      <c r="AC212">
        <v>2200</v>
      </c>
      <c r="AD212" s="216" t="s">
        <v>232</v>
      </c>
      <c r="AE212">
        <v>13.45</v>
      </c>
    </row>
    <row r="213" spans="1:32" x14ac:dyDescent="0.3">
      <c r="A213" s="216" t="s">
        <v>351</v>
      </c>
      <c r="B213" s="216" t="s">
        <v>279</v>
      </c>
      <c r="C213" s="216" t="s">
        <v>198</v>
      </c>
      <c r="D213" s="216" t="s">
        <v>310</v>
      </c>
      <c r="E213" s="216" t="s">
        <v>981</v>
      </c>
      <c r="F213" s="15">
        <v>46260.519432870373</v>
      </c>
      <c r="G213" s="216" t="s">
        <v>425</v>
      </c>
      <c r="H213">
        <v>5</v>
      </c>
      <c r="I213" s="216" t="s">
        <v>983</v>
      </c>
      <c r="J213" s="15">
        <v>46261.617361111108</v>
      </c>
      <c r="K213" s="15">
        <v>46275.334722222222</v>
      </c>
      <c r="L213" s="15"/>
      <c r="M213">
        <v>5</v>
      </c>
      <c r="N213" s="216"/>
      <c r="O213" t="s">
        <v>511</v>
      </c>
      <c r="Q213" s="216"/>
      <c r="S213" s="216" t="s">
        <v>360</v>
      </c>
      <c r="T213" s="216" t="s">
        <v>374</v>
      </c>
      <c r="U213" s="216" t="s">
        <v>239</v>
      </c>
      <c r="V213" t="s">
        <v>7</v>
      </c>
      <c r="W213" s="216" t="s">
        <v>7</v>
      </c>
      <c r="X213" s="216" t="s">
        <v>7</v>
      </c>
      <c r="Z213">
        <v>13.45</v>
      </c>
      <c r="AA213" s="216" t="s">
        <v>122</v>
      </c>
      <c r="AB213" s="216" t="s">
        <v>360</v>
      </c>
      <c r="AC213">
        <v>2200</v>
      </c>
      <c r="AD213" s="216" t="s">
        <v>232</v>
      </c>
      <c r="AE213">
        <v>67.25</v>
      </c>
    </row>
    <row r="214" spans="1:32" x14ac:dyDescent="0.3">
      <c r="A214" s="216" t="s">
        <v>351</v>
      </c>
      <c r="B214" s="216" t="s">
        <v>279</v>
      </c>
      <c r="C214" s="216" t="s">
        <v>198</v>
      </c>
      <c r="D214" s="216" t="s">
        <v>310</v>
      </c>
      <c r="E214" s="216" t="s">
        <v>981</v>
      </c>
      <c r="F214" s="15">
        <v>46260.519432870373</v>
      </c>
      <c r="G214" s="216" t="s">
        <v>425</v>
      </c>
      <c r="H214">
        <v>3</v>
      </c>
      <c r="I214" s="216" t="s">
        <v>983</v>
      </c>
      <c r="J214" s="15">
        <v>46261.617361111108</v>
      </c>
      <c r="K214" s="15">
        <v>46275.334722222222</v>
      </c>
      <c r="L214" s="15"/>
      <c r="M214">
        <v>3</v>
      </c>
      <c r="N214" s="216"/>
      <c r="O214" t="s">
        <v>511</v>
      </c>
      <c r="Q214" s="216"/>
      <c r="S214" s="216" t="s">
        <v>360</v>
      </c>
      <c r="T214" s="216" t="s">
        <v>374</v>
      </c>
      <c r="U214" s="216" t="s">
        <v>239</v>
      </c>
      <c r="V214" t="s">
        <v>7</v>
      </c>
      <c r="W214" s="216" t="s">
        <v>7</v>
      </c>
      <c r="X214" s="216" t="s">
        <v>7</v>
      </c>
      <c r="Z214">
        <v>13.45</v>
      </c>
      <c r="AA214" s="216" t="s">
        <v>122</v>
      </c>
      <c r="AB214" s="216" t="s">
        <v>360</v>
      </c>
      <c r="AC214">
        <v>2200</v>
      </c>
      <c r="AD214" s="216" t="s">
        <v>232</v>
      </c>
      <c r="AE214">
        <v>40.35</v>
      </c>
    </row>
    <row r="215" spans="1:32" x14ac:dyDescent="0.3">
      <c r="A215" s="216" t="s">
        <v>351</v>
      </c>
      <c r="B215" s="216" t="s">
        <v>279</v>
      </c>
      <c r="C215" s="216" t="s">
        <v>198</v>
      </c>
      <c r="D215" s="216" t="s">
        <v>310</v>
      </c>
      <c r="E215" s="216" t="s">
        <v>981</v>
      </c>
      <c r="F215" s="15">
        <v>46260.519432870373</v>
      </c>
      <c r="G215" s="216" t="s">
        <v>425</v>
      </c>
      <c r="H215">
        <v>4</v>
      </c>
      <c r="I215" s="216" t="s">
        <v>983</v>
      </c>
      <c r="J215" s="15">
        <v>46261.617361111108</v>
      </c>
      <c r="K215" s="15">
        <v>46275.334722222222</v>
      </c>
      <c r="L215" s="15"/>
      <c r="M215">
        <v>4</v>
      </c>
      <c r="N215" s="216"/>
      <c r="O215" t="s">
        <v>511</v>
      </c>
      <c r="Q215" s="216"/>
      <c r="S215" s="216" t="s">
        <v>360</v>
      </c>
      <c r="T215" s="216" t="s">
        <v>374</v>
      </c>
      <c r="U215" s="216" t="s">
        <v>239</v>
      </c>
      <c r="V215" t="s">
        <v>7</v>
      </c>
      <c r="W215" s="216" t="s">
        <v>7</v>
      </c>
      <c r="X215" s="216" t="s">
        <v>7</v>
      </c>
      <c r="Z215">
        <v>13.45</v>
      </c>
      <c r="AA215" s="216" t="s">
        <v>122</v>
      </c>
      <c r="AB215" s="216" t="s">
        <v>360</v>
      </c>
      <c r="AC215">
        <v>2200</v>
      </c>
      <c r="AD215" s="216" t="s">
        <v>232</v>
      </c>
      <c r="AE215">
        <v>53.8</v>
      </c>
    </row>
    <row r="216" spans="1:32" x14ac:dyDescent="0.3">
      <c r="A216" s="216" t="s">
        <v>351</v>
      </c>
      <c r="B216" s="216" t="s">
        <v>279</v>
      </c>
      <c r="C216" s="216" t="s">
        <v>198</v>
      </c>
      <c r="D216" s="216" t="s">
        <v>310</v>
      </c>
      <c r="E216" s="216" t="s">
        <v>981</v>
      </c>
      <c r="F216" s="15">
        <v>46260.519432870373</v>
      </c>
      <c r="G216" s="216" t="s">
        <v>425</v>
      </c>
      <c r="H216">
        <v>32</v>
      </c>
      <c r="I216" s="216" t="s">
        <v>983</v>
      </c>
      <c r="J216" s="15">
        <v>46261.617361111108</v>
      </c>
      <c r="K216" s="15">
        <v>46275.334722222222</v>
      </c>
      <c r="L216" s="15"/>
      <c r="M216">
        <v>32</v>
      </c>
      <c r="N216" s="216"/>
      <c r="O216" t="s">
        <v>511</v>
      </c>
      <c r="Q216" s="216"/>
      <c r="S216" s="216" t="s">
        <v>360</v>
      </c>
      <c r="T216" s="216" t="s">
        <v>374</v>
      </c>
      <c r="U216" s="216" t="s">
        <v>239</v>
      </c>
      <c r="V216" t="s">
        <v>7</v>
      </c>
      <c r="W216" s="216" t="s">
        <v>7</v>
      </c>
      <c r="X216" s="216" t="s">
        <v>7</v>
      </c>
      <c r="Z216">
        <v>13.45</v>
      </c>
      <c r="AA216" s="216" t="s">
        <v>122</v>
      </c>
      <c r="AB216" s="216" t="s">
        <v>360</v>
      </c>
      <c r="AC216">
        <v>2200</v>
      </c>
      <c r="AD216" s="216" t="s">
        <v>232</v>
      </c>
      <c r="AE216">
        <v>430.4</v>
      </c>
    </row>
    <row r="217" spans="1:32" x14ac:dyDescent="0.3">
      <c r="A217" s="216" t="s">
        <v>351</v>
      </c>
      <c r="B217" s="216" t="s">
        <v>279</v>
      </c>
      <c r="C217" s="216" t="s">
        <v>198</v>
      </c>
      <c r="D217" s="216" t="s">
        <v>310</v>
      </c>
      <c r="E217" s="216" t="s">
        <v>981</v>
      </c>
      <c r="F217" s="15">
        <v>46260.519432870373</v>
      </c>
      <c r="G217" s="216" t="s">
        <v>425</v>
      </c>
      <c r="H217">
        <v>50</v>
      </c>
      <c r="I217" s="216" t="s">
        <v>984</v>
      </c>
      <c r="J217" s="15">
        <v>46261.611805555556</v>
      </c>
      <c r="K217" s="15">
        <v>46268.543055555558</v>
      </c>
      <c r="L217" s="15"/>
      <c r="M217">
        <v>50</v>
      </c>
      <c r="N217" s="216"/>
      <c r="O217" t="s">
        <v>201</v>
      </c>
      <c r="P217" t="s">
        <v>513</v>
      </c>
      <c r="Q217" s="216"/>
      <c r="S217" s="216" t="s">
        <v>360</v>
      </c>
      <c r="T217" s="216" t="s">
        <v>374</v>
      </c>
      <c r="U217" s="216" t="s">
        <v>239</v>
      </c>
      <c r="V217" t="s">
        <v>7</v>
      </c>
      <c r="W217" s="216" t="s">
        <v>7</v>
      </c>
      <c r="X217" s="216" t="s">
        <v>7</v>
      </c>
      <c r="Z217">
        <v>13.45</v>
      </c>
      <c r="AA217" s="216" t="s">
        <v>122</v>
      </c>
      <c r="AB217" s="216" t="s">
        <v>360</v>
      </c>
      <c r="AC217">
        <v>2200</v>
      </c>
      <c r="AD217" s="216" t="s">
        <v>232</v>
      </c>
      <c r="AE217">
        <v>672.5</v>
      </c>
      <c r="AF217">
        <v>67.25</v>
      </c>
    </row>
    <row r="218" spans="1:32" x14ac:dyDescent="0.3">
      <c r="A218" s="216" t="s">
        <v>351</v>
      </c>
      <c r="B218" s="216" t="s">
        <v>43</v>
      </c>
      <c r="C218" s="216" t="s">
        <v>105</v>
      </c>
      <c r="D218" s="216" t="s">
        <v>310</v>
      </c>
      <c r="E218" s="216" t="s">
        <v>956</v>
      </c>
      <c r="F218" s="15">
        <v>46225.605347222219</v>
      </c>
      <c r="G218" s="216" t="s">
        <v>408</v>
      </c>
      <c r="H218">
        <v>22</v>
      </c>
      <c r="I218" s="216" t="s">
        <v>957</v>
      </c>
      <c r="J218" s="15">
        <v>46226.470138888886</v>
      </c>
      <c r="K218" s="15">
        <v>46227.657638888886</v>
      </c>
      <c r="L218" s="15"/>
      <c r="M218">
        <v>22</v>
      </c>
      <c r="N218" s="216"/>
      <c r="O218" t="s">
        <v>201</v>
      </c>
      <c r="P218" t="s">
        <v>514</v>
      </c>
      <c r="Q218" s="216"/>
      <c r="S218" s="216" t="s">
        <v>361</v>
      </c>
      <c r="T218" s="216" t="s">
        <v>374</v>
      </c>
      <c r="U218" s="216" t="s">
        <v>239</v>
      </c>
      <c r="V218" t="s">
        <v>351</v>
      </c>
      <c r="W218" s="216" t="s">
        <v>374</v>
      </c>
      <c r="X218" s="216" t="s">
        <v>239</v>
      </c>
      <c r="Y218">
        <v>0</v>
      </c>
      <c r="AA218" s="216" t="s">
        <v>67</v>
      </c>
      <c r="AB218" s="216" t="s">
        <v>361</v>
      </c>
      <c r="AC218">
        <v>109</v>
      </c>
      <c r="AD218" s="216" t="s">
        <v>217</v>
      </c>
      <c r="AE218">
        <v>2.2000000000000002</v>
      </c>
      <c r="AF218">
        <v>1</v>
      </c>
    </row>
    <row r="219" spans="1:32" x14ac:dyDescent="0.3">
      <c r="A219" s="216" t="s">
        <v>351</v>
      </c>
      <c r="B219" s="216" t="s">
        <v>43</v>
      </c>
      <c r="C219" s="216" t="s">
        <v>105</v>
      </c>
      <c r="D219" s="216" t="s">
        <v>310</v>
      </c>
      <c r="E219" s="216" t="s">
        <v>1008</v>
      </c>
      <c r="F219" s="15">
        <v>46237.609074074076</v>
      </c>
      <c r="G219" s="216" t="s">
        <v>406</v>
      </c>
      <c r="H219">
        <v>3</v>
      </c>
      <c r="I219" s="216" t="s">
        <v>1009</v>
      </c>
      <c r="J219" s="15">
        <v>46238.34375</v>
      </c>
      <c r="K219" s="15">
        <v>46239.477777777778</v>
      </c>
      <c r="L219" s="15"/>
      <c r="M219">
        <v>3</v>
      </c>
      <c r="N219" s="216"/>
      <c r="O219" t="s">
        <v>201</v>
      </c>
      <c r="P219" t="s">
        <v>514</v>
      </c>
      <c r="Q219" s="216"/>
      <c r="S219" s="216" t="s">
        <v>362</v>
      </c>
      <c r="T219" s="216" t="s">
        <v>374</v>
      </c>
      <c r="U219" s="216" t="s">
        <v>239</v>
      </c>
      <c r="V219" t="s">
        <v>351</v>
      </c>
      <c r="W219" s="216" t="s">
        <v>374</v>
      </c>
      <c r="X219" s="216" t="s">
        <v>239</v>
      </c>
      <c r="Y219">
        <v>0</v>
      </c>
      <c r="AA219" s="216" t="s">
        <v>67</v>
      </c>
      <c r="AB219" s="216" t="s">
        <v>362</v>
      </c>
      <c r="AC219">
        <v>101</v>
      </c>
      <c r="AD219" s="216" t="s">
        <v>217</v>
      </c>
      <c r="AE219">
        <v>1</v>
      </c>
      <c r="AF219">
        <v>1</v>
      </c>
    </row>
    <row r="220" spans="1:32" x14ac:dyDescent="0.3">
      <c r="A220" s="216" t="s">
        <v>351</v>
      </c>
      <c r="B220" s="216" t="s">
        <v>61</v>
      </c>
      <c r="C220" s="216" t="s">
        <v>92</v>
      </c>
      <c r="D220" s="216" t="s">
        <v>310</v>
      </c>
      <c r="E220" s="216" t="s">
        <v>1010</v>
      </c>
      <c r="F220" s="15">
        <v>46241.418761574074</v>
      </c>
      <c r="G220" s="216" t="s">
        <v>754</v>
      </c>
      <c r="H220">
        <v>21</v>
      </c>
      <c r="I220" s="216" t="s">
        <v>1011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6"/>
      <c r="O220" t="s">
        <v>201</v>
      </c>
      <c r="P220" t="s">
        <v>514</v>
      </c>
      <c r="Q220" s="216"/>
      <c r="S220" s="216" t="s">
        <v>361</v>
      </c>
      <c r="T220" s="216" t="s">
        <v>374</v>
      </c>
      <c r="U220" s="216" t="s">
        <v>239</v>
      </c>
      <c r="V220" t="s">
        <v>7</v>
      </c>
      <c r="W220" s="216" t="s">
        <v>7</v>
      </c>
      <c r="X220" s="216" t="s">
        <v>7</v>
      </c>
      <c r="AA220" s="216" t="s">
        <v>92</v>
      </c>
      <c r="AB220" s="216" t="s">
        <v>361</v>
      </c>
      <c r="AC220">
        <v>109</v>
      </c>
      <c r="AD220" s="216" t="s">
        <v>237</v>
      </c>
      <c r="AE220">
        <v>21</v>
      </c>
      <c r="AF220">
        <v>6.3</v>
      </c>
    </row>
    <row r="221" spans="1:32" x14ac:dyDescent="0.3">
      <c r="A221" s="216" t="s">
        <v>351</v>
      </c>
      <c r="B221" s="216" t="s">
        <v>61</v>
      </c>
      <c r="C221" s="216" t="s">
        <v>92</v>
      </c>
      <c r="D221" s="216" t="s">
        <v>310</v>
      </c>
      <c r="E221" s="216" t="s">
        <v>1010</v>
      </c>
      <c r="F221" s="15">
        <v>46241.418761574074</v>
      </c>
      <c r="G221" s="216" t="s">
        <v>754</v>
      </c>
      <c r="H221">
        <v>21</v>
      </c>
      <c r="I221" s="216" t="s">
        <v>1011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6"/>
      <c r="O221" t="s">
        <v>511</v>
      </c>
      <c r="Q221" s="216"/>
      <c r="S221" s="216" t="s">
        <v>361</v>
      </c>
      <c r="T221" s="216" t="s">
        <v>374</v>
      </c>
      <c r="U221" s="216" t="s">
        <v>239</v>
      </c>
      <c r="V221" t="s">
        <v>7</v>
      </c>
      <c r="W221" s="216" t="s">
        <v>7</v>
      </c>
      <c r="X221" s="216" t="s">
        <v>7</v>
      </c>
      <c r="AA221" s="216" t="s">
        <v>92</v>
      </c>
      <c r="AB221" s="216" t="s">
        <v>361</v>
      </c>
      <c r="AC221">
        <v>109</v>
      </c>
      <c r="AD221" s="216" t="s">
        <v>237</v>
      </c>
      <c r="AE221">
        <v>21</v>
      </c>
    </row>
    <row r="222" spans="1:32" x14ac:dyDescent="0.3">
      <c r="A222" s="216" t="s">
        <v>351</v>
      </c>
      <c r="B222" s="216" t="s">
        <v>61</v>
      </c>
      <c r="C222" s="216" t="s">
        <v>92</v>
      </c>
      <c r="D222" s="216" t="s">
        <v>310</v>
      </c>
      <c r="E222" s="216" t="s">
        <v>1010</v>
      </c>
      <c r="F222" s="15">
        <v>46241.418761574074</v>
      </c>
      <c r="G222" s="216" t="s">
        <v>754</v>
      </c>
      <c r="H222">
        <v>21</v>
      </c>
      <c r="I222" s="216" t="s">
        <v>1011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6"/>
      <c r="O222" t="s">
        <v>511</v>
      </c>
      <c r="Q222" s="216"/>
      <c r="S222" s="216" t="s">
        <v>361</v>
      </c>
      <c r="T222" s="216" t="s">
        <v>374</v>
      </c>
      <c r="U222" s="216" t="s">
        <v>239</v>
      </c>
      <c r="V222" t="s">
        <v>7</v>
      </c>
      <c r="W222" s="216" t="s">
        <v>7</v>
      </c>
      <c r="X222" s="216" t="s">
        <v>7</v>
      </c>
      <c r="AA222" s="216" t="s">
        <v>92</v>
      </c>
      <c r="AB222" s="216" t="s">
        <v>361</v>
      </c>
      <c r="AC222">
        <v>109</v>
      </c>
      <c r="AD222" s="216" t="s">
        <v>237</v>
      </c>
      <c r="AE222">
        <v>21</v>
      </c>
    </row>
    <row r="223" spans="1:32" x14ac:dyDescent="0.3">
      <c r="A223" s="216" t="s">
        <v>351</v>
      </c>
      <c r="B223" s="216" t="s">
        <v>48</v>
      </c>
      <c r="C223" s="216" t="s">
        <v>68</v>
      </c>
      <c r="D223" s="216" t="s">
        <v>310</v>
      </c>
      <c r="E223" s="216" t="s">
        <v>1012</v>
      </c>
      <c r="F223" s="15">
        <v>46286.722569444442</v>
      </c>
      <c r="G223" s="216" t="s">
        <v>407</v>
      </c>
      <c r="H223">
        <v>10</v>
      </c>
      <c r="I223" s="216" t="s">
        <v>1013</v>
      </c>
      <c r="J223" s="15">
        <v>46287.609027777777</v>
      </c>
      <c r="K223" s="15">
        <v>46288.534722222219</v>
      </c>
      <c r="L223" s="15"/>
      <c r="M223">
        <v>10</v>
      </c>
      <c r="N223" s="216"/>
      <c r="O223" t="s">
        <v>201</v>
      </c>
      <c r="P223" t="s">
        <v>514</v>
      </c>
      <c r="Q223" s="216"/>
      <c r="S223" s="216" t="s">
        <v>360</v>
      </c>
      <c r="T223" s="216" t="s">
        <v>374</v>
      </c>
      <c r="U223" s="216" t="s">
        <v>239</v>
      </c>
      <c r="V223" t="s">
        <v>351</v>
      </c>
      <c r="W223" s="216" t="s">
        <v>374</v>
      </c>
      <c r="X223" s="216" t="s">
        <v>239</v>
      </c>
      <c r="Y223">
        <v>0</v>
      </c>
      <c r="AA223" s="216" t="s">
        <v>90</v>
      </c>
      <c r="AB223" s="216" t="s">
        <v>360</v>
      </c>
      <c r="AC223">
        <v>2200</v>
      </c>
      <c r="AD223" s="216" t="s">
        <v>217</v>
      </c>
      <c r="AE223">
        <v>1</v>
      </c>
      <c r="AF223">
        <v>1</v>
      </c>
    </row>
    <row r="224" spans="1:32" x14ac:dyDescent="0.3">
      <c r="A224" s="216" t="s">
        <v>351</v>
      </c>
      <c r="B224" s="216" t="s">
        <v>48</v>
      </c>
      <c r="C224" s="216" t="s">
        <v>68</v>
      </c>
      <c r="D224" s="216" t="s">
        <v>310</v>
      </c>
      <c r="E224" s="216" t="s">
        <v>1014</v>
      </c>
      <c r="F224" s="15">
        <v>46286.413611111115</v>
      </c>
      <c r="G224" s="216" t="s">
        <v>407</v>
      </c>
      <c r="H224">
        <v>1</v>
      </c>
      <c r="I224" s="216" t="s">
        <v>1015</v>
      </c>
      <c r="J224" s="15">
        <v>46287.347916666666</v>
      </c>
      <c r="K224" s="15">
        <v>46288.534722222219</v>
      </c>
      <c r="L224" s="15"/>
      <c r="M224">
        <v>1</v>
      </c>
      <c r="N224" s="216"/>
      <c r="O224" t="s">
        <v>201</v>
      </c>
      <c r="P224" t="s">
        <v>513</v>
      </c>
      <c r="Q224" s="216"/>
      <c r="S224" s="216" t="s">
        <v>360</v>
      </c>
      <c r="T224" s="216" t="s">
        <v>374</v>
      </c>
      <c r="U224" s="216" t="s">
        <v>239</v>
      </c>
      <c r="V224" t="s">
        <v>351</v>
      </c>
      <c r="W224" s="216" t="s">
        <v>374</v>
      </c>
      <c r="X224" s="216" t="s">
        <v>239</v>
      </c>
      <c r="AA224" s="216" t="s">
        <v>90</v>
      </c>
      <c r="AB224" s="216" t="s">
        <v>360</v>
      </c>
      <c r="AC224">
        <v>2200</v>
      </c>
      <c r="AD224" s="216" t="s">
        <v>217</v>
      </c>
      <c r="AE224">
        <v>1</v>
      </c>
    </row>
    <row r="225" spans="1:32" x14ac:dyDescent="0.3">
      <c r="A225" s="216" t="s">
        <v>351</v>
      </c>
      <c r="B225" s="216" t="s">
        <v>48</v>
      </c>
      <c r="C225" s="216" t="s">
        <v>68</v>
      </c>
      <c r="D225" s="216" t="s">
        <v>310</v>
      </c>
      <c r="E225" s="216" t="s">
        <v>1016</v>
      </c>
      <c r="F225" s="15">
        <v>46282.370451388888</v>
      </c>
      <c r="G225" s="216" t="s">
        <v>406</v>
      </c>
      <c r="H225">
        <v>1</v>
      </c>
      <c r="I225" s="216" t="s">
        <v>1017</v>
      </c>
      <c r="J225" s="15">
        <v>46282.532986111109</v>
      </c>
      <c r="K225" s="15">
        <v>46283.564583333333</v>
      </c>
      <c r="L225" s="15"/>
      <c r="M225">
        <v>1</v>
      </c>
      <c r="N225" s="216"/>
      <c r="O225" t="s">
        <v>201</v>
      </c>
      <c r="P225" t="s">
        <v>513</v>
      </c>
      <c r="Q225" s="216"/>
      <c r="S225" s="216" t="s">
        <v>362</v>
      </c>
      <c r="T225" s="216" t="s">
        <v>374</v>
      </c>
      <c r="U225" s="216" t="s">
        <v>239</v>
      </c>
      <c r="V225" t="s">
        <v>351</v>
      </c>
      <c r="W225" s="216" t="s">
        <v>374</v>
      </c>
      <c r="X225" s="216" t="s">
        <v>239</v>
      </c>
      <c r="Y225">
        <v>0</v>
      </c>
      <c r="AA225" s="216" t="s">
        <v>90</v>
      </c>
      <c r="AB225" s="216" t="s">
        <v>362</v>
      </c>
      <c r="AC225">
        <v>101</v>
      </c>
      <c r="AD225" s="216" t="s">
        <v>217</v>
      </c>
      <c r="AE225">
        <v>1</v>
      </c>
      <c r="AF225">
        <v>1</v>
      </c>
    </row>
    <row r="226" spans="1:32" x14ac:dyDescent="0.3">
      <c r="A226" s="216" t="s">
        <v>351</v>
      </c>
      <c r="B226" s="216" t="s">
        <v>285</v>
      </c>
      <c r="C226" s="216" t="s">
        <v>95</v>
      </c>
      <c r="D226" s="216" t="s">
        <v>310</v>
      </c>
      <c r="E226" s="216" t="s">
        <v>1018</v>
      </c>
      <c r="F226" s="15">
        <v>46282.55809027778</v>
      </c>
      <c r="G226" s="216" t="s">
        <v>404</v>
      </c>
      <c r="H226">
        <v>1</v>
      </c>
      <c r="I226" s="216" t="s">
        <v>1019</v>
      </c>
      <c r="J226" s="15">
        <v>46282.670138888891</v>
      </c>
      <c r="K226" s="15">
        <v>46287.351388888892</v>
      </c>
      <c r="L226" s="15"/>
      <c r="M226">
        <v>1</v>
      </c>
      <c r="N226" s="216"/>
      <c r="O226" t="s">
        <v>201</v>
      </c>
      <c r="P226" t="s">
        <v>513</v>
      </c>
      <c r="Q226" s="216"/>
      <c r="S226" s="216" t="s">
        <v>359</v>
      </c>
      <c r="T226" s="216" t="s">
        <v>374</v>
      </c>
      <c r="U226" s="216" t="s">
        <v>239</v>
      </c>
      <c r="V226" t="s">
        <v>7</v>
      </c>
      <c r="W226" s="216" t="s">
        <v>7</v>
      </c>
      <c r="X226" s="216" t="s">
        <v>7</v>
      </c>
      <c r="AA226" s="216" t="s">
        <v>96</v>
      </c>
      <c r="AB226" s="216" t="s">
        <v>359</v>
      </c>
      <c r="AC226">
        <v>50</v>
      </c>
      <c r="AD226" s="216" t="s">
        <v>220</v>
      </c>
      <c r="AE226">
        <v>1</v>
      </c>
      <c r="AF226">
        <v>1</v>
      </c>
    </row>
    <row r="227" spans="1:32" x14ac:dyDescent="0.3">
      <c r="A227" s="216" t="s">
        <v>351</v>
      </c>
      <c r="B227" s="216" t="s">
        <v>57</v>
      </c>
      <c r="C227" s="216" t="s">
        <v>117</v>
      </c>
      <c r="D227" s="216" t="s">
        <v>310</v>
      </c>
      <c r="E227" s="216" t="s">
        <v>1018</v>
      </c>
      <c r="F227" s="15">
        <v>46282.55809027778</v>
      </c>
      <c r="G227" s="216" t="s">
        <v>404</v>
      </c>
      <c r="H227">
        <v>1</v>
      </c>
      <c r="I227" s="216" t="s">
        <v>1019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6"/>
      <c r="O227" t="s">
        <v>201</v>
      </c>
      <c r="P227" t="s">
        <v>514</v>
      </c>
      <c r="Q227" s="216"/>
      <c r="S227" s="216" t="s">
        <v>359</v>
      </c>
      <c r="T227" s="216" t="s">
        <v>374</v>
      </c>
      <c r="U227" s="216" t="s">
        <v>239</v>
      </c>
      <c r="V227" t="s">
        <v>7</v>
      </c>
      <c r="W227" s="216" t="s">
        <v>7</v>
      </c>
      <c r="X227" s="216" t="s">
        <v>7</v>
      </c>
      <c r="AA227" s="216" t="s">
        <v>127</v>
      </c>
      <c r="AB227" s="216" t="s">
        <v>359</v>
      </c>
      <c r="AC227">
        <v>50</v>
      </c>
      <c r="AD227" s="216" t="s">
        <v>233</v>
      </c>
      <c r="AE227">
        <v>1</v>
      </c>
      <c r="AF227">
        <v>1</v>
      </c>
    </row>
    <row r="228" spans="1:32" x14ac:dyDescent="0.3">
      <c r="A228" s="216" t="s">
        <v>351</v>
      </c>
      <c r="B228" s="216" t="s">
        <v>279</v>
      </c>
      <c r="C228" s="216" t="s">
        <v>192</v>
      </c>
      <c r="D228" s="216" t="s">
        <v>310</v>
      </c>
      <c r="E228" s="216" t="s">
        <v>1018</v>
      </c>
      <c r="F228" s="15">
        <v>46282.55809027778</v>
      </c>
      <c r="G228" s="216" t="s">
        <v>404</v>
      </c>
      <c r="H228">
        <v>393</v>
      </c>
      <c r="I228" s="216" t="s">
        <v>1019</v>
      </c>
      <c r="J228" s="15">
        <v>46282.670138888891</v>
      </c>
      <c r="K228" s="15">
        <v>46287.351388888892</v>
      </c>
      <c r="L228" s="15"/>
      <c r="M228">
        <v>393</v>
      </c>
      <c r="N228" s="216"/>
      <c r="O228" t="s">
        <v>201</v>
      </c>
      <c r="P228" t="s">
        <v>514</v>
      </c>
      <c r="Q228" s="216"/>
      <c r="S228" s="216" t="s">
        <v>359</v>
      </c>
      <c r="T228" s="216" t="s">
        <v>374</v>
      </c>
      <c r="U228" s="216" t="s">
        <v>239</v>
      </c>
      <c r="V228" t="s">
        <v>7</v>
      </c>
      <c r="W228" s="216" t="s">
        <v>7</v>
      </c>
      <c r="X228" s="216" t="s">
        <v>7</v>
      </c>
      <c r="Z228">
        <v>1</v>
      </c>
      <c r="AA228" s="216" t="s">
        <v>122</v>
      </c>
      <c r="AB228" s="216" t="s">
        <v>359</v>
      </c>
      <c r="AC228">
        <v>50</v>
      </c>
      <c r="AD228" s="216" t="s">
        <v>232</v>
      </c>
      <c r="AE228">
        <v>393</v>
      </c>
      <c r="AF228">
        <v>39.299999999999997</v>
      </c>
    </row>
    <row r="229" spans="1:32" x14ac:dyDescent="0.3">
      <c r="A229" s="216" t="s">
        <v>351</v>
      </c>
      <c r="B229" s="216" t="s">
        <v>47</v>
      </c>
      <c r="C229" s="216" t="s">
        <v>68</v>
      </c>
      <c r="D229" s="216" t="s">
        <v>310</v>
      </c>
      <c r="E229" s="216" t="s">
        <v>1020</v>
      </c>
      <c r="F229" s="15">
        <v>46276.583958333336</v>
      </c>
      <c r="G229" s="216" t="s">
        <v>408</v>
      </c>
      <c r="H229">
        <v>15</v>
      </c>
      <c r="I229" s="216" t="s">
        <v>1021</v>
      </c>
      <c r="J229" s="15">
        <v>46279.688888888886</v>
      </c>
      <c r="K229" s="15">
        <v>46280.645833333336</v>
      </c>
      <c r="L229" s="15"/>
      <c r="M229">
        <v>15</v>
      </c>
      <c r="N229" s="216"/>
      <c r="O229" t="s">
        <v>146</v>
      </c>
      <c r="P229" t="s">
        <v>514</v>
      </c>
      <c r="Q229" s="216"/>
      <c r="S229" s="216" t="s">
        <v>361</v>
      </c>
      <c r="T229" s="216" t="s">
        <v>374</v>
      </c>
      <c r="U229" s="216" t="s">
        <v>239</v>
      </c>
      <c r="V229" t="s">
        <v>351</v>
      </c>
      <c r="W229" s="216" t="s">
        <v>374</v>
      </c>
      <c r="X229" s="216" t="s">
        <v>239</v>
      </c>
      <c r="Y229">
        <v>0</v>
      </c>
      <c r="AA229" s="216" t="s">
        <v>90</v>
      </c>
      <c r="AB229" s="216" t="s">
        <v>361</v>
      </c>
      <c r="AC229">
        <v>109</v>
      </c>
      <c r="AD229" s="216" t="s">
        <v>218</v>
      </c>
      <c r="AE229">
        <v>1.5</v>
      </c>
      <c r="AF229">
        <v>1</v>
      </c>
    </row>
    <row r="230" spans="1:32" x14ac:dyDescent="0.3">
      <c r="A230" s="216" t="s">
        <v>351</v>
      </c>
      <c r="B230" s="216" t="s">
        <v>48</v>
      </c>
      <c r="C230" s="216" t="s">
        <v>68</v>
      </c>
      <c r="D230" s="216" t="s">
        <v>310</v>
      </c>
      <c r="E230" s="216" t="s">
        <v>1022</v>
      </c>
      <c r="F230" s="15">
        <v>46269.621493055558</v>
      </c>
      <c r="G230" s="216" t="s">
        <v>407</v>
      </c>
      <c r="H230">
        <v>1</v>
      </c>
      <c r="I230" s="216" t="s">
        <v>1023</v>
      </c>
      <c r="J230" s="15">
        <v>46273.644444444442</v>
      </c>
      <c r="K230" s="15">
        <v>46274.413194444445</v>
      </c>
      <c r="L230" s="15"/>
      <c r="M230">
        <v>1</v>
      </c>
      <c r="N230" s="216"/>
      <c r="O230" t="s">
        <v>201</v>
      </c>
      <c r="P230" t="s">
        <v>514</v>
      </c>
      <c r="Q230" s="216"/>
      <c r="S230" s="216" t="s">
        <v>360</v>
      </c>
      <c r="T230" s="216" t="s">
        <v>374</v>
      </c>
      <c r="U230" s="216" t="s">
        <v>239</v>
      </c>
      <c r="V230" t="s">
        <v>351</v>
      </c>
      <c r="W230" s="216" t="s">
        <v>374</v>
      </c>
      <c r="X230" s="216" t="s">
        <v>239</v>
      </c>
      <c r="Y230">
        <v>0</v>
      </c>
      <c r="AA230" s="216" t="s">
        <v>90</v>
      </c>
      <c r="AB230" s="216" t="s">
        <v>360</v>
      </c>
      <c r="AC230">
        <v>2200</v>
      </c>
      <c r="AD230" s="216" t="s">
        <v>217</v>
      </c>
      <c r="AE230">
        <v>1</v>
      </c>
      <c r="AF230">
        <v>1</v>
      </c>
    </row>
    <row r="231" spans="1:32" x14ac:dyDescent="0.3">
      <c r="A231" s="216" t="s">
        <v>351</v>
      </c>
      <c r="B231" s="216" t="s">
        <v>45</v>
      </c>
      <c r="C231" s="216" t="s">
        <v>68</v>
      </c>
      <c r="D231" s="216" t="s">
        <v>310</v>
      </c>
      <c r="E231" s="216" t="s">
        <v>1026</v>
      </c>
      <c r="F231" s="15">
        <v>46288.374664351853</v>
      </c>
      <c r="G231" s="216" t="s">
        <v>409</v>
      </c>
      <c r="H231">
        <v>47</v>
      </c>
      <c r="I231" s="216" t="s">
        <v>1027</v>
      </c>
      <c r="J231" s="15">
        <v>46288.384722222225</v>
      </c>
      <c r="K231" s="15">
        <v>46289.493055555555</v>
      </c>
      <c r="L231" s="15"/>
      <c r="M231">
        <v>47</v>
      </c>
      <c r="N231" s="216"/>
      <c r="O231" t="s">
        <v>201</v>
      </c>
      <c r="P231" t="s">
        <v>513</v>
      </c>
      <c r="Q231" s="216"/>
      <c r="S231" s="216" t="s">
        <v>363</v>
      </c>
      <c r="T231" s="216" t="s">
        <v>375</v>
      </c>
      <c r="U231" s="216" t="s">
        <v>239</v>
      </c>
      <c r="V231" t="s">
        <v>351</v>
      </c>
      <c r="W231" s="216" t="s">
        <v>374</v>
      </c>
      <c r="X231" s="216" t="s">
        <v>239</v>
      </c>
      <c r="Y231">
        <v>0</v>
      </c>
      <c r="AA231" s="216" t="s">
        <v>67</v>
      </c>
      <c r="AB231" s="216" t="s">
        <v>363</v>
      </c>
      <c r="AC231">
        <v>1050</v>
      </c>
      <c r="AD231" s="216" t="s">
        <v>217</v>
      </c>
      <c r="AE231">
        <v>4.7</v>
      </c>
      <c r="AF231">
        <v>1</v>
      </c>
    </row>
    <row r="232" spans="1:32" x14ac:dyDescent="0.3">
      <c r="A232" s="216" t="s">
        <v>351</v>
      </c>
      <c r="B232" s="216" t="s">
        <v>45</v>
      </c>
      <c r="C232" s="216" t="s">
        <v>68</v>
      </c>
      <c r="D232" s="216" t="s">
        <v>310</v>
      </c>
      <c r="E232" s="216" t="s">
        <v>1036</v>
      </c>
      <c r="F232" s="15">
        <v>46275.565486111111</v>
      </c>
      <c r="G232" s="216" t="s">
        <v>413</v>
      </c>
      <c r="H232">
        <v>12</v>
      </c>
      <c r="I232" s="216" t="s">
        <v>1037</v>
      </c>
      <c r="J232" s="15">
        <v>46279.338194444441</v>
      </c>
      <c r="K232" s="15">
        <v>46289.447916666664</v>
      </c>
      <c r="L232" s="15"/>
      <c r="M232">
        <v>12</v>
      </c>
      <c r="N232" s="216"/>
      <c r="O232" t="s">
        <v>201</v>
      </c>
      <c r="P232" t="s">
        <v>513</v>
      </c>
      <c r="Q232" s="216"/>
      <c r="S232" s="216" t="s">
        <v>363</v>
      </c>
      <c r="T232" s="216" t="s">
        <v>375</v>
      </c>
      <c r="U232" s="216" t="s">
        <v>239</v>
      </c>
      <c r="V232" t="s">
        <v>351</v>
      </c>
      <c r="W232" s="216" t="s">
        <v>374</v>
      </c>
      <c r="X232" s="216" t="s">
        <v>239</v>
      </c>
      <c r="Y232">
        <v>0</v>
      </c>
      <c r="AA232" s="216" t="s">
        <v>67</v>
      </c>
      <c r="AB232" s="216" t="s">
        <v>363</v>
      </c>
      <c r="AC232">
        <v>1050</v>
      </c>
      <c r="AD232" s="216" t="s">
        <v>217</v>
      </c>
      <c r="AE232">
        <v>1.2</v>
      </c>
    </row>
    <row r="233" spans="1:32" x14ac:dyDescent="0.3">
      <c r="A233" s="216" t="s">
        <v>351</v>
      </c>
      <c r="B233" s="216" t="s">
        <v>45</v>
      </c>
      <c r="C233" s="216" t="s">
        <v>68</v>
      </c>
      <c r="D233" s="216" t="s">
        <v>310</v>
      </c>
      <c r="E233" s="216" t="s">
        <v>1028</v>
      </c>
      <c r="F233" s="15">
        <v>46283.344317129631</v>
      </c>
      <c r="G233" s="216" t="s">
        <v>413</v>
      </c>
      <c r="H233">
        <v>14</v>
      </c>
      <c r="I233" s="216" t="s">
        <v>1029</v>
      </c>
      <c r="J233" s="15">
        <v>46283.511111111111</v>
      </c>
      <c r="K233" s="15">
        <v>46286.565972222219</v>
      </c>
      <c r="L233" s="15"/>
      <c r="M233">
        <v>14</v>
      </c>
      <c r="N233" s="216"/>
      <c r="O233" t="s">
        <v>201</v>
      </c>
      <c r="P233" t="s">
        <v>513</v>
      </c>
      <c r="Q233" s="216"/>
      <c r="S233" s="216" t="s">
        <v>363</v>
      </c>
      <c r="T233" s="216" t="s">
        <v>375</v>
      </c>
      <c r="U233" s="216" t="s">
        <v>239</v>
      </c>
      <c r="V233" t="s">
        <v>351</v>
      </c>
      <c r="W233" s="216" t="s">
        <v>374</v>
      </c>
      <c r="X233" s="216" t="s">
        <v>239</v>
      </c>
      <c r="Y233">
        <v>0</v>
      </c>
      <c r="AA233" s="216" t="s">
        <v>67</v>
      </c>
      <c r="AB233" s="216" t="s">
        <v>363</v>
      </c>
      <c r="AC233">
        <v>1050</v>
      </c>
      <c r="AD233" s="216" t="s">
        <v>217</v>
      </c>
      <c r="AE233">
        <v>1.4</v>
      </c>
      <c r="AF233">
        <v>1</v>
      </c>
    </row>
    <row r="234" spans="1:32" x14ac:dyDescent="0.3">
      <c r="A234" s="216" t="s">
        <v>351</v>
      </c>
      <c r="B234" s="216" t="s">
        <v>51</v>
      </c>
      <c r="C234" s="216" t="s">
        <v>258</v>
      </c>
      <c r="D234" s="216" t="s">
        <v>310</v>
      </c>
      <c r="E234" s="216" t="s">
        <v>1030</v>
      </c>
      <c r="F234" s="15">
        <v>46255.375671296293</v>
      </c>
      <c r="G234" s="216" t="s">
        <v>409</v>
      </c>
      <c r="H234">
        <v>200</v>
      </c>
      <c r="I234" s="216" t="s">
        <v>1031</v>
      </c>
      <c r="J234" s="15">
        <v>46258.356249999997</v>
      </c>
      <c r="K234" s="15">
        <v>46260.5625</v>
      </c>
      <c r="L234" s="15"/>
      <c r="M234">
        <v>200</v>
      </c>
      <c r="N234" s="216"/>
      <c r="O234" t="s">
        <v>201</v>
      </c>
      <c r="P234" t="s">
        <v>513</v>
      </c>
      <c r="Q234" s="216"/>
      <c r="S234" s="216" t="s">
        <v>363</v>
      </c>
      <c r="T234" s="216" t="s">
        <v>375</v>
      </c>
      <c r="U234" s="216" t="s">
        <v>239</v>
      </c>
      <c r="V234" t="s">
        <v>7</v>
      </c>
      <c r="W234" s="216" t="s">
        <v>7</v>
      </c>
      <c r="X234" s="216" t="s">
        <v>7</v>
      </c>
      <c r="AA234" s="216" t="s">
        <v>238</v>
      </c>
      <c r="AB234" s="216" t="s">
        <v>363</v>
      </c>
      <c r="AC234">
        <v>1050</v>
      </c>
      <c r="AD234" s="216" t="s">
        <v>7</v>
      </c>
      <c r="AF234">
        <v>0</v>
      </c>
    </row>
    <row r="235" spans="1:32" x14ac:dyDescent="0.3">
      <c r="A235" s="216" t="s">
        <v>351</v>
      </c>
      <c r="B235" s="216" t="s">
        <v>51</v>
      </c>
      <c r="C235" s="216" t="s">
        <v>258</v>
      </c>
      <c r="D235" s="216" t="s">
        <v>310</v>
      </c>
      <c r="E235" s="216" t="s">
        <v>1032</v>
      </c>
      <c r="F235" s="15">
        <v>46280.333877314813</v>
      </c>
      <c r="G235" s="216" t="s">
        <v>413</v>
      </c>
      <c r="H235">
        <v>100</v>
      </c>
      <c r="I235" s="216" t="s">
        <v>1033</v>
      </c>
      <c r="J235" s="15">
        <v>46280.431250000001</v>
      </c>
      <c r="K235" s="15">
        <v>46281.539583333331</v>
      </c>
      <c r="L235" s="15"/>
      <c r="M235">
        <v>100</v>
      </c>
      <c r="N235" s="216"/>
      <c r="O235" t="s">
        <v>201</v>
      </c>
      <c r="P235" t="s">
        <v>513</v>
      </c>
      <c r="Q235" s="216"/>
      <c r="S235" s="216" t="s">
        <v>363</v>
      </c>
      <c r="T235" s="216" t="s">
        <v>375</v>
      </c>
      <c r="U235" s="216" t="s">
        <v>239</v>
      </c>
      <c r="V235" t="s">
        <v>7</v>
      </c>
      <c r="W235" s="216" t="s">
        <v>7</v>
      </c>
      <c r="X235" s="216" t="s">
        <v>7</v>
      </c>
      <c r="AA235" s="216" t="s">
        <v>238</v>
      </c>
      <c r="AB235" s="216" t="s">
        <v>363</v>
      </c>
      <c r="AC235">
        <v>1050</v>
      </c>
      <c r="AD235" s="216" t="s">
        <v>7</v>
      </c>
      <c r="AF235">
        <v>0</v>
      </c>
    </row>
    <row r="236" spans="1:32" x14ac:dyDescent="0.3">
      <c r="A236" s="216" t="s">
        <v>351</v>
      </c>
      <c r="B236" s="216" t="s">
        <v>45</v>
      </c>
      <c r="C236" s="216" t="s">
        <v>68</v>
      </c>
      <c r="D236" s="216" t="s">
        <v>310</v>
      </c>
      <c r="E236" s="216" t="s">
        <v>1034</v>
      </c>
      <c r="F236" s="15">
        <v>46255.623518518521</v>
      </c>
      <c r="G236" s="216" t="s">
        <v>413</v>
      </c>
      <c r="H236">
        <v>14</v>
      </c>
      <c r="I236" s="216" t="s">
        <v>1035</v>
      </c>
      <c r="J236" s="15">
        <v>46258.353472222225</v>
      </c>
      <c r="K236" s="15">
        <v>46259.486111111109</v>
      </c>
      <c r="L236" s="15"/>
      <c r="M236">
        <v>14</v>
      </c>
      <c r="N236" s="216"/>
      <c r="O236" t="s">
        <v>201</v>
      </c>
      <c r="P236" t="s">
        <v>513</v>
      </c>
      <c r="Q236" s="216"/>
      <c r="S236" s="216" t="s">
        <v>363</v>
      </c>
      <c r="T236" s="216" t="s">
        <v>375</v>
      </c>
      <c r="U236" s="216" t="s">
        <v>239</v>
      </c>
      <c r="V236" t="s">
        <v>351</v>
      </c>
      <c r="W236" s="216" t="s">
        <v>374</v>
      </c>
      <c r="X236" s="216" t="s">
        <v>239</v>
      </c>
      <c r="Y236">
        <v>0</v>
      </c>
      <c r="AA236" s="216" t="s">
        <v>67</v>
      </c>
      <c r="AB236" s="216" t="s">
        <v>363</v>
      </c>
      <c r="AC236">
        <v>1050</v>
      </c>
      <c r="AD236" s="216" t="s">
        <v>217</v>
      </c>
      <c r="AE236">
        <v>1.4</v>
      </c>
      <c r="AF236">
        <v>1</v>
      </c>
    </row>
    <row r="237" spans="1:32" x14ac:dyDescent="0.3">
      <c r="A237" s="216" t="s">
        <v>351</v>
      </c>
      <c r="B237" s="216" t="s">
        <v>45</v>
      </c>
      <c r="C237" s="216" t="s">
        <v>68</v>
      </c>
      <c r="D237" s="216" t="s">
        <v>310</v>
      </c>
      <c r="E237" s="216" t="s">
        <v>1038</v>
      </c>
      <c r="F237" s="15">
        <v>46273.444189814814</v>
      </c>
      <c r="G237" s="216" t="s">
        <v>413</v>
      </c>
      <c r="H237">
        <v>14</v>
      </c>
      <c r="I237" s="216" t="s">
        <v>1039</v>
      </c>
      <c r="J237" s="15">
        <v>46273.62222222222</v>
      </c>
      <c r="K237" s="15">
        <v>46274.569444444445</v>
      </c>
      <c r="L237" s="15"/>
      <c r="M237">
        <v>14</v>
      </c>
      <c r="N237" s="216"/>
      <c r="O237" t="s">
        <v>201</v>
      </c>
      <c r="P237" t="s">
        <v>514</v>
      </c>
      <c r="Q237" s="216"/>
      <c r="S237" s="216" t="s">
        <v>363</v>
      </c>
      <c r="T237" s="216" t="s">
        <v>375</v>
      </c>
      <c r="U237" s="216" t="s">
        <v>239</v>
      </c>
      <c r="V237" t="s">
        <v>351</v>
      </c>
      <c r="W237" s="216" t="s">
        <v>374</v>
      </c>
      <c r="X237" s="216" t="s">
        <v>239</v>
      </c>
      <c r="Y237">
        <v>0</v>
      </c>
      <c r="AA237" s="216" t="s">
        <v>67</v>
      </c>
      <c r="AB237" s="216" t="s">
        <v>363</v>
      </c>
      <c r="AC237">
        <v>1050</v>
      </c>
      <c r="AD237" s="216" t="s">
        <v>217</v>
      </c>
      <c r="AE237">
        <v>1.4</v>
      </c>
      <c r="AF237">
        <v>1</v>
      </c>
    </row>
    <row r="238" spans="1:32" x14ac:dyDescent="0.3">
      <c r="A238" s="216" t="s">
        <v>351</v>
      </c>
      <c r="B238" s="216" t="s">
        <v>45</v>
      </c>
      <c r="C238" s="216" t="s">
        <v>68</v>
      </c>
      <c r="D238" s="216" t="s">
        <v>310</v>
      </c>
      <c r="E238" s="216" t="s">
        <v>1040</v>
      </c>
      <c r="F238" s="15">
        <v>46265.453587962962</v>
      </c>
      <c r="G238" s="216" t="s">
        <v>413</v>
      </c>
      <c r="H238">
        <v>14</v>
      </c>
      <c r="I238" s="216" t="s">
        <v>1041</v>
      </c>
      <c r="J238" s="15">
        <v>46266.506249999999</v>
      </c>
      <c r="K238" s="15">
        <v>46268.465277777781</v>
      </c>
      <c r="L238" s="15"/>
      <c r="M238">
        <v>14</v>
      </c>
      <c r="N238" s="216"/>
      <c r="O238" t="s">
        <v>201</v>
      </c>
      <c r="P238" t="s">
        <v>513</v>
      </c>
      <c r="Q238" s="216"/>
      <c r="S238" s="216" t="s">
        <v>363</v>
      </c>
      <c r="T238" s="216" t="s">
        <v>375</v>
      </c>
      <c r="U238" s="216" t="s">
        <v>239</v>
      </c>
      <c r="V238" t="s">
        <v>351</v>
      </c>
      <c r="W238" s="216" t="s">
        <v>374</v>
      </c>
      <c r="X238" s="216" t="s">
        <v>239</v>
      </c>
      <c r="Y238">
        <v>0</v>
      </c>
      <c r="AA238" s="216" t="s">
        <v>67</v>
      </c>
      <c r="AB238" s="216" t="s">
        <v>363</v>
      </c>
      <c r="AC238">
        <v>1050</v>
      </c>
      <c r="AD238" s="216" t="s">
        <v>217</v>
      </c>
      <c r="AE238">
        <v>1.4</v>
      </c>
      <c r="AF238">
        <v>1</v>
      </c>
    </row>
    <row r="239" spans="1:32" x14ac:dyDescent="0.3">
      <c r="A239" s="216" t="s">
        <v>351</v>
      </c>
      <c r="B239" s="216" t="s">
        <v>285</v>
      </c>
      <c r="C239" s="216" t="s">
        <v>95</v>
      </c>
      <c r="D239" s="216" t="s">
        <v>310</v>
      </c>
      <c r="E239" s="216" t="s">
        <v>1042</v>
      </c>
      <c r="F239" s="15">
        <v>46286.682557870372</v>
      </c>
      <c r="G239" s="216" t="s">
        <v>413</v>
      </c>
      <c r="H239">
        <v>1</v>
      </c>
      <c r="I239" s="216" t="s">
        <v>1043</v>
      </c>
      <c r="J239" s="15">
        <v>46286.688888888886</v>
      </c>
      <c r="K239" s="15">
        <v>46289.52847222222</v>
      </c>
      <c r="L239" s="15"/>
      <c r="M239">
        <v>1</v>
      </c>
      <c r="N239" s="216"/>
      <c r="O239" t="s">
        <v>201</v>
      </c>
      <c r="P239" t="s">
        <v>513</v>
      </c>
      <c r="Q239" s="216"/>
      <c r="S239" s="216" t="s">
        <v>363</v>
      </c>
      <c r="T239" s="216" t="s">
        <v>375</v>
      </c>
      <c r="U239" s="216" t="s">
        <v>239</v>
      </c>
      <c r="V239" t="s">
        <v>7</v>
      </c>
      <c r="W239" s="216" t="s">
        <v>7</v>
      </c>
      <c r="X239" s="216" t="s">
        <v>7</v>
      </c>
      <c r="AA239" s="216" t="s">
        <v>96</v>
      </c>
      <c r="AB239" s="216" t="s">
        <v>363</v>
      </c>
      <c r="AC239">
        <v>1050</v>
      </c>
      <c r="AD239" s="216" t="s">
        <v>220</v>
      </c>
      <c r="AE239">
        <v>1</v>
      </c>
      <c r="AF239">
        <v>1</v>
      </c>
    </row>
    <row r="240" spans="1:32" x14ac:dyDescent="0.3">
      <c r="A240" s="216" t="s">
        <v>351</v>
      </c>
      <c r="B240" s="216" t="s">
        <v>57</v>
      </c>
      <c r="C240" s="216" t="s">
        <v>117</v>
      </c>
      <c r="D240" s="216" t="s">
        <v>310</v>
      </c>
      <c r="E240" s="216" t="s">
        <v>1042</v>
      </c>
      <c r="F240" s="15">
        <v>46286.682557870372</v>
      </c>
      <c r="G240" s="216" t="s">
        <v>413</v>
      </c>
      <c r="H240">
        <v>1</v>
      </c>
      <c r="I240" s="216" t="s">
        <v>1043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6"/>
      <c r="O240" t="s">
        <v>201</v>
      </c>
      <c r="P240" t="s">
        <v>514</v>
      </c>
      <c r="Q240" s="216"/>
      <c r="S240" s="216" t="s">
        <v>363</v>
      </c>
      <c r="T240" s="216" t="s">
        <v>375</v>
      </c>
      <c r="U240" s="216" t="s">
        <v>239</v>
      </c>
      <c r="V240" t="s">
        <v>7</v>
      </c>
      <c r="W240" s="216" t="s">
        <v>7</v>
      </c>
      <c r="X240" s="216" t="s">
        <v>7</v>
      </c>
      <c r="AA240" s="216" t="s">
        <v>127</v>
      </c>
      <c r="AB240" s="216" t="s">
        <v>363</v>
      </c>
      <c r="AC240">
        <v>1050</v>
      </c>
      <c r="AD240" s="216" t="s">
        <v>233</v>
      </c>
      <c r="AE240">
        <v>1</v>
      </c>
      <c r="AF240">
        <v>1</v>
      </c>
    </row>
    <row r="241" spans="1:32" x14ac:dyDescent="0.3">
      <c r="A241" s="216" t="s">
        <v>351</v>
      </c>
      <c r="B241" s="216" t="s">
        <v>279</v>
      </c>
      <c r="C241" s="216" t="s">
        <v>192</v>
      </c>
      <c r="D241" s="216" t="s">
        <v>310</v>
      </c>
      <c r="E241" s="216" t="s">
        <v>1042</v>
      </c>
      <c r="F241" s="15">
        <v>46286.682557870372</v>
      </c>
      <c r="G241" s="216" t="s">
        <v>413</v>
      </c>
      <c r="H241">
        <v>418</v>
      </c>
      <c r="I241" s="216" t="s">
        <v>1043</v>
      </c>
      <c r="J241" s="15">
        <v>46286.688888888886</v>
      </c>
      <c r="K241" s="15">
        <v>46289.52847222222</v>
      </c>
      <c r="L241" s="15"/>
      <c r="M241">
        <v>418</v>
      </c>
      <c r="N241" s="216"/>
      <c r="O241" t="s">
        <v>201</v>
      </c>
      <c r="P241" t="s">
        <v>514</v>
      </c>
      <c r="Q241" s="216"/>
      <c r="S241" s="216" t="s">
        <v>363</v>
      </c>
      <c r="T241" s="216" t="s">
        <v>375</v>
      </c>
      <c r="U241" s="216" t="s">
        <v>239</v>
      </c>
      <c r="V241" t="s">
        <v>7</v>
      </c>
      <c r="W241" s="216" t="s">
        <v>7</v>
      </c>
      <c r="X241" s="216" t="s">
        <v>7</v>
      </c>
      <c r="Z241">
        <v>1</v>
      </c>
      <c r="AA241" s="216" t="s">
        <v>122</v>
      </c>
      <c r="AB241" s="216" t="s">
        <v>363</v>
      </c>
      <c r="AC241">
        <v>1050</v>
      </c>
      <c r="AD241" s="216" t="s">
        <v>232</v>
      </c>
      <c r="AE241">
        <v>418</v>
      </c>
      <c r="AF241">
        <v>41.8</v>
      </c>
    </row>
    <row r="242" spans="1:32" x14ac:dyDescent="0.3">
      <c r="A242" s="216" t="s">
        <v>351</v>
      </c>
      <c r="B242" s="216" t="s">
        <v>285</v>
      </c>
      <c r="C242" s="216" t="s">
        <v>95</v>
      </c>
      <c r="D242" s="216" t="s">
        <v>310</v>
      </c>
      <c r="E242" s="216" t="s">
        <v>1044</v>
      </c>
      <c r="F242" s="15">
        <v>46261.351643518516</v>
      </c>
      <c r="G242" s="216" t="s">
        <v>413</v>
      </c>
      <c r="H242">
        <v>1</v>
      </c>
      <c r="I242" s="216" t="s">
        <v>1045</v>
      </c>
      <c r="J242" s="15">
        <v>46267.351388888892</v>
      </c>
      <c r="K242" s="15">
        <v>46275.334027777775</v>
      </c>
      <c r="L242" s="15"/>
      <c r="M242">
        <v>1</v>
      </c>
      <c r="N242" s="216"/>
      <c r="O242" t="s">
        <v>201</v>
      </c>
      <c r="P242" t="s">
        <v>513</v>
      </c>
      <c r="Q242" s="216"/>
      <c r="S242" s="216" t="s">
        <v>363</v>
      </c>
      <c r="T242" s="216" t="s">
        <v>375</v>
      </c>
      <c r="U242" s="216" t="s">
        <v>239</v>
      </c>
      <c r="V242" t="s">
        <v>7</v>
      </c>
      <c r="W242" s="216" t="s">
        <v>7</v>
      </c>
      <c r="X242" s="216" t="s">
        <v>7</v>
      </c>
      <c r="AA242" s="216" t="s">
        <v>96</v>
      </c>
      <c r="AB242" s="216" t="s">
        <v>363</v>
      </c>
      <c r="AC242">
        <v>1050</v>
      </c>
      <c r="AD242" s="216" t="s">
        <v>220</v>
      </c>
      <c r="AE242">
        <v>1</v>
      </c>
      <c r="AF242">
        <v>1</v>
      </c>
    </row>
    <row r="243" spans="1:32" x14ac:dyDescent="0.3">
      <c r="A243" s="216" t="s">
        <v>351</v>
      </c>
      <c r="B243" s="216" t="s">
        <v>57</v>
      </c>
      <c r="C243" s="216" t="s">
        <v>117</v>
      </c>
      <c r="D243" s="216" t="s">
        <v>310</v>
      </c>
      <c r="E243" s="216" t="s">
        <v>1044</v>
      </c>
      <c r="F243" s="15">
        <v>46261.351643518516</v>
      </c>
      <c r="G243" s="216" t="s">
        <v>413</v>
      </c>
      <c r="H243">
        <v>1</v>
      </c>
      <c r="I243" s="216" t="s">
        <v>1045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6"/>
      <c r="O243" t="s">
        <v>201</v>
      </c>
      <c r="P243" t="s">
        <v>514</v>
      </c>
      <c r="Q243" s="216"/>
      <c r="S243" s="216" t="s">
        <v>363</v>
      </c>
      <c r="T243" s="216" t="s">
        <v>375</v>
      </c>
      <c r="U243" s="216" t="s">
        <v>239</v>
      </c>
      <c r="V243" t="s">
        <v>7</v>
      </c>
      <c r="W243" s="216" t="s">
        <v>7</v>
      </c>
      <c r="X243" s="216" t="s">
        <v>7</v>
      </c>
      <c r="AA243" s="216" t="s">
        <v>127</v>
      </c>
      <c r="AB243" s="216" t="s">
        <v>363</v>
      </c>
      <c r="AC243">
        <v>1050</v>
      </c>
      <c r="AD243" s="216" t="s">
        <v>233</v>
      </c>
      <c r="AE243">
        <v>1</v>
      </c>
      <c r="AF243">
        <v>1</v>
      </c>
    </row>
    <row r="244" spans="1:32" x14ac:dyDescent="0.3">
      <c r="A244" s="216" t="s">
        <v>351</v>
      </c>
      <c r="B244" s="216" t="s">
        <v>279</v>
      </c>
      <c r="C244" s="216" t="s">
        <v>192</v>
      </c>
      <c r="D244" s="216" t="s">
        <v>310</v>
      </c>
      <c r="E244" s="216" t="s">
        <v>1044</v>
      </c>
      <c r="F244" s="15">
        <v>46261.351643518516</v>
      </c>
      <c r="G244" s="216" t="s">
        <v>413</v>
      </c>
      <c r="H244">
        <v>665</v>
      </c>
      <c r="I244" s="216" t="s">
        <v>1045</v>
      </c>
      <c r="J244" s="15">
        <v>46267.351388888892</v>
      </c>
      <c r="K244" s="15">
        <v>46275.334027777775</v>
      </c>
      <c r="L244" s="15"/>
      <c r="M244">
        <v>665</v>
      </c>
      <c r="N244" s="216"/>
      <c r="Q244" s="216"/>
      <c r="S244" s="216" t="s">
        <v>363</v>
      </c>
      <c r="T244" s="216" t="s">
        <v>375</v>
      </c>
      <c r="U244" s="216" t="s">
        <v>239</v>
      </c>
      <c r="V244" t="s">
        <v>7</v>
      </c>
      <c r="W244" s="216" t="s">
        <v>7</v>
      </c>
      <c r="X244" s="216" t="s">
        <v>7</v>
      </c>
      <c r="Z244">
        <v>1</v>
      </c>
      <c r="AA244" s="216" t="s">
        <v>122</v>
      </c>
      <c r="AB244" s="216" t="s">
        <v>363</v>
      </c>
      <c r="AC244">
        <v>1050</v>
      </c>
      <c r="AD244" s="216" t="s">
        <v>232</v>
      </c>
      <c r="AE244">
        <v>665</v>
      </c>
      <c r="AF244">
        <v>66.5</v>
      </c>
    </row>
    <row r="245" spans="1:32" x14ac:dyDescent="0.3">
      <c r="A245" s="216" t="s">
        <v>351</v>
      </c>
      <c r="B245" s="216" t="s">
        <v>285</v>
      </c>
      <c r="C245" s="216" t="s">
        <v>95</v>
      </c>
      <c r="D245" s="216" t="s">
        <v>310</v>
      </c>
      <c r="E245" s="216" t="s">
        <v>1046</v>
      </c>
      <c r="F245" s="15">
        <v>46261.334247685183</v>
      </c>
      <c r="G245" s="216" t="s">
        <v>413</v>
      </c>
      <c r="H245">
        <v>1</v>
      </c>
      <c r="I245" s="216" t="s">
        <v>1047</v>
      </c>
      <c r="J245" s="15">
        <v>46261.342361111114</v>
      </c>
      <c r="K245" s="15">
        <v>46266.356249999997</v>
      </c>
      <c r="L245" s="15"/>
      <c r="M245">
        <v>1</v>
      </c>
      <c r="N245" s="216"/>
      <c r="O245" t="s">
        <v>201</v>
      </c>
      <c r="P245" t="s">
        <v>513</v>
      </c>
      <c r="Q245" s="216"/>
      <c r="S245" s="216" t="s">
        <v>363</v>
      </c>
      <c r="T245" s="216" t="s">
        <v>375</v>
      </c>
      <c r="U245" s="216" t="s">
        <v>239</v>
      </c>
      <c r="V245" t="s">
        <v>7</v>
      </c>
      <c r="W245" s="216" t="s">
        <v>7</v>
      </c>
      <c r="X245" s="216" t="s">
        <v>7</v>
      </c>
      <c r="AA245" s="216" t="s">
        <v>96</v>
      </c>
      <c r="AB245" s="216" t="s">
        <v>363</v>
      </c>
      <c r="AC245">
        <v>1050</v>
      </c>
      <c r="AD245" s="216" t="s">
        <v>220</v>
      </c>
      <c r="AE245">
        <v>1</v>
      </c>
      <c r="AF245">
        <v>1</v>
      </c>
    </row>
    <row r="246" spans="1:32" x14ac:dyDescent="0.3">
      <c r="A246" s="216" t="s">
        <v>351</v>
      </c>
      <c r="B246" s="216" t="s">
        <v>285</v>
      </c>
      <c r="C246" s="216" t="s">
        <v>95</v>
      </c>
      <c r="D246" s="216" t="s">
        <v>310</v>
      </c>
      <c r="E246" s="216" t="s">
        <v>1046</v>
      </c>
      <c r="F246" s="15">
        <v>46261.334247685183</v>
      </c>
      <c r="G246" s="216" t="s">
        <v>413</v>
      </c>
      <c r="H246">
        <v>1</v>
      </c>
      <c r="I246" s="216" t="s">
        <v>1047</v>
      </c>
      <c r="J246" s="15">
        <v>46261.342361111114</v>
      </c>
      <c r="K246" s="15">
        <v>46266.356249999997</v>
      </c>
      <c r="L246" s="15"/>
      <c r="M246">
        <v>1</v>
      </c>
      <c r="N246" s="216"/>
      <c r="O246" t="s">
        <v>511</v>
      </c>
      <c r="Q246" s="216"/>
      <c r="S246" s="216" t="s">
        <v>363</v>
      </c>
      <c r="T246" s="216" t="s">
        <v>375</v>
      </c>
      <c r="U246" s="216" t="s">
        <v>239</v>
      </c>
      <c r="V246" t="s">
        <v>7</v>
      </c>
      <c r="W246" s="216" t="s">
        <v>7</v>
      </c>
      <c r="X246" s="216" t="s">
        <v>7</v>
      </c>
      <c r="AA246" s="216" t="s">
        <v>96</v>
      </c>
      <c r="AB246" s="216" t="s">
        <v>363</v>
      </c>
      <c r="AC246">
        <v>1050</v>
      </c>
      <c r="AD246" s="216" t="s">
        <v>220</v>
      </c>
      <c r="AE246">
        <v>1</v>
      </c>
    </row>
    <row r="247" spans="1:32" x14ac:dyDescent="0.3">
      <c r="A247" s="216" t="s">
        <v>351</v>
      </c>
      <c r="B247" s="216" t="s">
        <v>285</v>
      </c>
      <c r="C247" s="216" t="s">
        <v>95</v>
      </c>
      <c r="D247" s="216" t="s">
        <v>310</v>
      </c>
      <c r="E247" s="216" t="s">
        <v>1048</v>
      </c>
      <c r="F247" s="15">
        <v>46259.392939814818</v>
      </c>
      <c r="G247" s="216" t="s">
        <v>413</v>
      </c>
      <c r="H247">
        <v>1</v>
      </c>
      <c r="I247" s="216" t="s">
        <v>1049</v>
      </c>
      <c r="J247" s="15">
        <v>46261.628472222219</v>
      </c>
      <c r="K247" s="15">
        <v>46266.367361111108</v>
      </c>
      <c r="L247" s="15"/>
      <c r="M247">
        <v>1</v>
      </c>
      <c r="N247" s="216"/>
      <c r="O247" t="s">
        <v>201</v>
      </c>
      <c r="P247" t="s">
        <v>513</v>
      </c>
      <c r="Q247" s="216"/>
      <c r="S247" s="216" t="s">
        <v>363</v>
      </c>
      <c r="T247" s="216" t="s">
        <v>375</v>
      </c>
      <c r="U247" s="216" t="s">
        <v>239</v>
      </c>
      <c r="V247" t="s">
        <v>7</v>
      </c>
      <c r="W247" s="216" t="s">
        <v>7</v>
      </c>
      <c r="X247" s="216" t="s">
        <v>7</v>
      </c>
      <c r="AA247" s="216" t="s">
        <v>96</v>
      </c>
      <c r="AB247" s="216" t="s">
        <v>363</v>
      </c>
      <c r="AC247">
        <v>1050</v>
      </c>
      <c r="AD247" s="216" t="s">
        <v>220</v>
      </c>
      <c r="AE247">
        <v>1</v>
      </c>
    </row>
    <row r="248" spans="1:32" x14ac:dyDescent="0.3">
      <c r="A248" s="216" t="s">
        <v>351</v>
      </c>
      <c r="B248" s="216" t="s">
        <v>57</v>
      </c>
      <c r="C248" s="216" t="s">
        <v>117</v>
      </c>
      <c r="D248" s="216" t="s">
        <v>310</v>
      </c>
      <c r="E248" s="216" t="s">
        <v>1046</v>
      </c>
      <c r="F248" s="15">
        <v>46261.334247685183</v>
      </c>
      <c r="G248" s="216" t="s">
        <v>413</v>
      </c>
      <c r="H248">
        <v>1</v>
      </c>
      <c r="I248" s="216" t="s">
        <v>1047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6"/>
      <c r="O248" t="s">
        <v>201</v>
      </c>
      <c r="P248" t="s">
        <v>514</v>
      </c>
      <c r="Q248" s="216"/>
      <c r="S248" s="216" t="s">
        <v>363</v>
      </c>
      <c r="T248" s="216" t="s">
        <v>375</v>
      </c>
      <c r="U248" s="216" t="s">
        <v>239</v>
      </c>
      <c r="V248" t="s">
        <v>7</v>
      </c>
      <c r="W248" s="216" t="s">
        <v>7</v>
      </c>
      <c r="X248" s="216" t="s">
        <v>7</v>
      </c>
      <c r="AA248" s="216" t="s">
        <v>127</v>
      </c>
      <c r="AB248" s="216" t="s">
        <v>363</v>
      </c>
      <c r="AC248">
        <v>1050</v>
      </c>
      <c r="AD248" s="216" t="s">
        <v>233</v>
      </c>
      <c r="AE248">
        <v>1</v>
      </c>
      <c r="AF248">
        <v>1</v>
      </c>
    </row>
    <row r="249" spans="1:32" x14ac:dyDescent="0.3">
      <c r="A249" s="216" t="s">
        <v>351</v>
      </c>
      <c r="B249" s="216" t="s">
        <v>57</v>
      </c>
      <c r="C249" s="216" t="s">
        <v>117</v>
      </c>
      <c r="D249" s="216" t="s">
        <v>310</v>
      </c>
      <c r="E249" s="216" t="s">
        <v>1046</v>
      </c>
      <c r="F249" s="15">
        <v>46261.334247685183</v>
      </c>
      <c r="G249" s="216" t="s">
        <v>413</v>
      </c>
      <c r="H249">
        <v>1</v>
      </c>
      <c r="I249" s="216" t="s">
        <v>1047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6"/>
      <c r="O249" t="s">
        <v>511</v>
      </c>
      <c r="Q249" s="216"/>
      <c r="S249" s="216" t="s">
        <v>363</v>
      </c>
      <c r="T249" s="216" t="s">
        <v>375</v>
      </c>
      <c r="U249" s="216" t="s">
        <v>239</v>
      </c>
      <c r="V249" t="s">
        <v>7</v>
      </c>
      <c r="W249" s="216" t="s">
        <v>7</v>
      </c>
      <c r="X249" s="216" t="s">
        <v>7</v>
      </c>
      <c r="AA249" s="216" t="s">
        <v>127</v>
      </c>
      <c r="AB249" s="216" t="s">
        <v>363</v>
      </c>
      <c r="AC249">
        <v>1050</v>
      </c>
      <c r="AD249" s="216" t="s">
        <v>233</v>
      </c>
      <c r="AE249">
        <v>1</v>
      </c>
    </row>
    <row r="250" spans="1:32" x14ac:dyDescent="0.3">
      <c r="A250" s="216" t="s">
        <v>351</v>
      </c>
      <c r="B250" s="216" t="s">
        <v>57</v>
      </c>
      <c r="C250" s="216" t="s">
        <v>117</v>
      </c>
      <c r="D250" s="216" t="s">
        <v>310</v>
      </c>
      <c r="E250" s="216" t="s">
        <v>1048</v>
      </c>
      <c r="F250" s="15">
        <v>46259.392939814818</v>
      </c>
      <c r="G250" s="216" t="s">
        <v>413</v>
      </c>
      <c r="H250">
        <v>1</v>
      </c>
      <c r="I250" s="216" t="s">
        <v>1049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6"/>
      <c r="O250" t="s">
        <v>201</v>
      </c>
      <c r="P250" t="s">
        <v>514</v>
      </c>
      <c r="Q250" s="216"/>
      <c r="S250" s="216" t="s">
        <v>363</v>
      </c>
      <c r="T250" s="216" t="s">
        <v>375</v>
      </c>
      <c r="U250" s="216" t="s">
        <v>239</v>
      </c>
      <c r="V250" t="s">
        <v>7</v>
      </c>
      <c r="W250" s="216" t="s">
        <v>7</v>
      </c>
      <c r="X250" s="216" t="s">
        <v>7</v>
      </c>
      <c r="AA250" s="216" t="s">
        <v>127</v>
      </c>
      <c r="AB250" s="216" t="s">
        <v>363</v>
      </c>
      <c r="AC250">
        <v>1050</v>
      </c>
      <c r="AD250" s="216" t="s">
        <v>233</v>
      </c>
      <c r="AE250">
        <v>1</v>
      </c>
    </row>
    <row r="251" spans="1:32" x14ac:dyDescent="0.3">
      <c r="A251" s="216" t="s">
        <v>351</v>
      </c>
      <c r="B251" s="216" t="s">
        <v>279</v>
      </c>
      <c r="C251" s="216" t="s">
        <v>192</v>
      </c>
      <c r="D251" s="216" t="s">
        <v>310</v>
      </c>
      <c r="E251" s="216" t="s">
        <v>1046</v>
      </c>
      <c r="F251" s="15">
        <v>46261.334247685183</v>
      </c>
      <c r="G251" s="216" t="s">
        <v>413</v>
      </c>
      <c r="H251">
        <v>2</v>
      </c>
      <c r="I251" s="216" t="s">
        <v>1047</v>
      </c>
      <c r="J251" s="15">
        <v>46261.342361111114</v>
      </c>
      <c r="K251" s="15">
        <v>46266.356249999997</v>
      </c>
      <c r="L251" s="15"/>
      <c r="M251">
        <v>2</v>
      </c>
      <c r="N251" s="216"/>
      <c r="O251" t="s">
        <v>201</v>
      </c>
      <c r="P251" t="s">
        <v>513</v>
      </c>
      <c r="Q251" s="216"/>
      <c r="S251" s="216" t="s">
        <v>363</v>
      </c>
      <c r="T251" s="216" t="s">
        <v>375</v>
      </c>
      <c r="U251" s="216" t="s">
        <v>239</v>
      </c>
      <c r="V251" t="s">
        <v>7</v>
      </c>
      <c r="W251" s="216" t="s">
        <v>7</v>
      </c>
      <c r="X251" s="216" t="s">
        <v>7</v>
      </c>
      <c r="Z251">
        <v>1</v>
      </c>
      <c r="AA251" s="216" t="s">
        <v>122</v>
      </c>
      <c r="AB251" s="216" t="s">
        <v>363</v>
      </c>
      <c r="AC251">
        <v>1050</v>
      </c>
      <c r="AD251" s="216" t="s">
        <v>232</v>
      </c>
      <c r="AE251">
        <v>2</v>
      </c>
      <c r="AF251">
        <v>49.1</v>
      </c>
    </row>
    <row r="252" spans="1:32" x14ac:dyDescent="0.3">
      <c r="A252" s="216" t="s">
        <v>351</v>
      </c>
      <c r="B252" s="216" t="s">
        <v>279</v>
      </c>
      <c r="C252" s="216" t="s">
        <v>192</v>
      </c>
      <c r="D252" s="216" t="s">
        <v>310</v>
      </c>
      <c r="E252" s="216" t="s">
        <v>1046</v>
      </c>
      <c r="F252" s="15">
        <v>46261.334247685183</v>
      </c>
      <c r="G252" s="216" t="s">
        <v>413</v>
      </c>
      <c r="H252">
        <v>2</v>
      </c>
      <c r="I252" s="216" t="s">
        <v>1047</v>
      </c>
      <c r="J252" s="15">
        <v>46261.342361111114</v>
      </c>
      <c r="K252" s="15">
        <v>46266.356249999997</v>
      </c>
      <c r="L252" s="15"/>
      <c r="M252">
        <v>2</v>
      </c>
      <c r="N252" s="216"/>
      <c r="O252" t="s">
        <v>511</v>
      </c>
      <c r="Q252" s="216"/>
      <c r="S252" s="216" t="s">
        <v>363</v>
      </c>
      <c r="T252" s="216" t="s">
        <v>375</v>
      </c>
      <c r="U252" s="216" t="s">
        <v>239</v>
      </c>
      <c r="V252" t="s">
        <v>7</v>
      </c>
      <c r="W252" s="216" t="s">
        <v>7</v>
      </c>
      <c r="X252" s="216" t="s">
        <v>7</v>
      </c>
      <c r="Z252">
        <v>1</v>
      </c>
      <c r="AA252" s="216" t="s">
        <v>122</v>
      </c>
      <c r="AB252" s="216" t="s">
        <v>363</v>
      </c>
      <c r="AC252">
        <v>1050</v>
      </c>
      <c r="AD252" s="216" t="s">
        <v>232</v>
      </c>
      <c r="AE252">
        <v>2</v>
      </c>
    </row>
    <row r="253" spans="1:32" x14ac:dyDescent="0.3">
      <c r="A253" s="216" t="s">
        <v>351</v>
      </c>
      <c r="B253" s="216" t="s">
        <v>279</v>
      </c>
      <c r="C253" s="216" t="s">
        <v>192</v>
      </c>
      <c r="D253" s="216" t="s">
        <v>310</v>
      </c>
      <c r="E253" s="216" t="s">
        <v>1048</v>
      </c>
      <c r="F253" s="15">
        <v>46259.392939814818</v>
      </c>
      <c r="G253" s="216" t="s">
        <v>413</v>
      </c>
      <c r="H253">
        <v>487</v>
      </c>
      <c r="I253" s="216" t="s">
        <v>1049</v>
      </c>
      <c r="J253" s="15">
        <v>46261.628472222219</v>
      </c>
      <c r="K253" s="15">
        <v>46266.367361111108</v>
      </c>
      <c r="L253" s="15"/>
      <c r="M253">
        <v>487</v>
      </c>
      <c r="N253" s="216"/>
      <c r="O253" t="s">
        <v>201</v>
      </c>
      <c r="P253" t="s">
        <v>514</v>
      </c>
      <c r="Q253" s="216"/>
      <c r="S253" s="216" t="s">
        <v>363</v>
      </c>
      <c r="T253" s="216" t="s">
        <v>375</v>
      </c>
      <c r="U253" s="216" t="s">
        <v>239</v>
      </c>
      <c r="V253" t="s">
        <v>7</v>
      </c>
      <c r="W253" s="216" t="s">
        <v>7</v>
      </c>
      <c r="X253" s="216" t="s">
        <v>7</v>
      </c>
      <c r="Z253">
        <v>1</v>
      </c>
      <c r="AA253" s="216" t="s">
        <v>122</v>
      </c>
      <c r="AB253" s="216" t="s">
        <v>363</v>
      </c>
      <c r="AC253">
        <v>1050</v>
      </c>
      <c r="AD253" s="216" t="s">
        <v>232</v>
      </c>
      <c r="AE253">
        <v>487</v>
      </c>
    </row>
    <row r="254" spans="1:32" x14ac:dyDescent="0.3">
      <c r="A254" s="216" t="s">
        <v>351</v>
      </c>
      <c r="B254" s="216" t="s">
        <v>285</v>
      </c>
      <c r="C254" s="216" t="s">
        <v>95</v>
      </c>
      <c r="D254" s="216" t="s">
        <v>310</v>
      </c>
      <c r="E254" s="216" t="s">
        <v>1050</v>
      </c>
      <c r="F254" s="15">
        <v>46288.601527777777</v>
      </c>
      <c r="G254" s="216" t="s">
        <v>413</v>
      </c>
      <c r="H254">
        <v>1</v>
      </c>
      <c r="I254" s="216" t="s">
        <v>1051</v>
      </c>
      <c r="J254" s="15">
        <v>46289.350694444445</v>
      </c>
      <c r="K254" s="15">
        <v>46290.512499999997</v>
      </c>
      <c r="L254" s="15"/>
      <c r="M254">
        <v>1</v>
      </c>
      <c r="N254" s="216"/>
      <c r="O254" t="s">
        <v>201</v>
      </c>
      <c r="P254" t="s">
        <v>513</v>
      </c>
      <c r="Q254" s="216"/>
      <c r="S254" s="216" t="s">
        <v>363</v>
      </c>
      <c r="T254" s="216" t="s">
        <v>375</v>
      </c>
      <c r="U254" s="216" t="s">
        <v>239</v>
      </c>
      <c r="V254" t="s">
        <v>7</v>
      </c>
      <c r="W254" s="216" t="s">
        <v>7</v>
      </c>
      <c r="X254" s="216" t="s">
        <v>7</v>
      </c>
      <c r="AA254" s="216" t="s">
        <v>96</v>
      </c>
      <c r="AB254" s="216" t="s">
        <v>363</v>
      </c>
      <c r="AC254">
        <v>1050</v>
      </c>
      <c r="AD254" s="216" t="s">
        <v>220</v>
      </c>
      <c r="AE254">
        <v>1</v>
      </c>
      <c r="AF254">
        <v>1</v>
      </c>
    </row>
    <row r="255" spans="1:32" x14ac:dyDescent="0.3">
      <c r="A255" s="216" t="s">
        <v>351</v>
      </c>
      <c r="B255" s="216" t="s">
        <v>285</v>
      </c>
      <c r="C255" s="216" t="s">
        <v>95</v>
      </c>
      <c r="D255" s="216" t="s">
        <v>310</v>
      </c>
      <c r="E255" s="216" t="s">
        <v>1052</v>
      </c>
      <c r="F255" s="15">
        <v>46280.344039351854</v>
      </c>
      <c r="G255" s="216" t="s">
        <v>413</v>
      </c>
      <c r="H255">
        <v>1</v>
      </c>
      <c r="I255" s="216" t="s">
        <v>1053</v>
      </c>
      <c r="J255" s="15">
        <v>46281.473020833335</v>
      </c>
      <c r="K255" s="15">
        <v>46283.334722222222</v>
      </c>
      <c r="L255" s="15"/>
      <c r="M255">
        <v>1</v>
      </c>
      <c r="N255" s="216"/>
      <c r="O255" t="s">
        <v>201</v>
      </c>
      <c r="P255" t="s">
        <v>513</v>
      </c>
      <c r="Q255" s="216"/>
      <c r="S255" s="216" t="s">
        <v>363</v>
      </c>
      <c r="T255" s="216" t="s">
        <v>375</v>
      </c>
      <c r="U255" s="216" t="s">
        <v>239</v>
      </c>
      <c r="V255" t="s">
        <v>7</v>
      </c>
      <c r="W255" s="216" t="s">
        <v>7</v>
      </c>
      <c r="X255" s="216" t="s">
        <v>7</v>
      </c>
      <c r="AA255" s="216" t="s">
        <v>96</v>
      </c>
      <c r="AB255" s="216" t="s">
        <v>363</v>
      </c>
      <c r="AC255">
        <v>1050</v>
      </c>
      <c r="AD255" s="216" t="s">
        <v>220</v>
      </c>
      <c r="AE255">
        <v>1</v>
      </c>
      <c r="AF255">
        <v>1</v>
      </c>
    </row>
    <row r="256" spans="1:32" x14ac:dyDescent="0.3">
      <c r="A256" s="216" t="s">
        <v>351</v>
      </c>
      <c r="B256" s="216" t="s">
        <v>57</v>
      </c>
      <c r="C256" s="216" t="s">
        <v>117</v>
      </c>
      <c r="D256" s="216" t="s">
        <v>310</v>
      </c>
      <c r="E256" s="216" t="s">
        <v>1052</v>
      </c>
      <c r="F256" s="15">
        <v>46280.344039351854</v>
      </c>
      <c r="G256" s="216" t="s">
        <v>413</v>
      </c>
      <c r="H256">
        <v>1</v>
      </c>
      <c r="I256" s="216" t="s">
        <v>1053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6"/>
      <c r="O256" t="s">
        <v>201</v>
      </c>
      <c r="P256" t="s">
        <v>514</v>
      </c>
      <c r="Q256" s="216"/>
      <c r="S256" s="216" t="s">
        <v>363</v>
      </c>
      <c r="T256" s="216" t="s">
        <v>375</v>
      </c>
      <c r="U256" s="216" t="s">
        <v>239</v>
      </c>
      <c r="V256" t="s">
        <v>7</v>
      </c>
      <c r="W256" s="216" t="s">
        <v>7</v>
      </c>
      <c r="X256" s="216" t="s">
        <v>7</v>
      </c>
      <c r="AA256" s="216" t="s">
        <v>127</v>
      </c>
      <c r="AB256" s="216" t="s">
        <v>363</v>
      </c>
      <c r="AC256">
        <v>1050</v>
      </c>
      <c r="AD256" s="216" t="s">
        <v>233</v>
      </c>
      <c r="AE256">
        <v>1</v>
      </c>
      <c r="AF256">
        <v>1</v>
      </c>
    </row>
    <row r="257" spans="1:32" x14ac:dyDescent="0.3">
      <c r="A257" s="216" t="s">
        <v>351</v>
      </c>
      <c r="B257" s="216" t="s">
        <v>279</v>
      </c>
      <c r="C257" s="216" t="s">
        <v>192</v>
      </c>
      <c r="D257" s="216" t="s">
        <v>310</v>
      </c>
      <c r="E257" s="216" t="s">
        <v>1052</v>
      </c>
      <c r="F257" s="15">
        <v>46280.344039351854</v>
      </c>
      <c r="G257" s="216" t="s">
        <v>413</v>
      </c>
      <c r="H257">
        <v>545</v>
      </c>
      <c r="I257" s="216" t="s">
        <v>1053</v>
      </c>
      <c r="J257" s="15">
        <v>46281.473020833335</v>
      </c>
      <c r="K257" s="15">
        <v>46283.334722222222</v>
      </c>
      <c r="L257" s="15"/>
      <c r="M257">
        <v>545</v>
      </c>
      <c r="N257" s="216"/>
      <c r="O257" t="s">
        <v>201</v>
      </c>
      <c r="P257" t="s">
        <v>514</v>
      </c>
      <c r="Q257" s="216"/>
      <c r="S257" s="216" t="s">
        <v>363</v>
      </c>
      <c r="T257" s="216" t="s">
        <v>375</v>
      </c>
      <c r="U257" s="216" t="s">
        <v>239</v>
      </c>
      <c r="V257" t="s">
        <v>7</v>
      </c>
      <c r="W257" s="216" t="s">
        <v>7</v>
      </c>
      <c r="X257" s="216" t="s">
        <v>7</v>
      </c>
      <c r="Z257">
        <v>1</v>
      </c>
      <c r="AA257" s="216" t="s">
        <v>122</v>
      </c>
      <c r="AB257" s="216" t="s">
        <v>363</v>
      </c>
      <c r="AC257">
        <v>1050</v>
      </c>
      <c r="AD257" s="216" t="s">
        <v>232</v>
      </c>
      <c r="AE257">
        <v>545</v>
      </c>
      <c r="AF257">
        <v>54.5</v>
      </c>
    </row>
    <row r="258" spans="1:32" x14ac:dyDescent="0.3">
      <c r="A258" s="216" t="s">
        <v>351</v>
      </c>
      <c r="B258" s="216" t="s">
        <v>47</v>
      </c>
      <c r="C258" s="216" t="s">
        <v>68</v>
      </c>
      <c r="D258" s="216" t="s">
        <v>310</v>
      </c>
      <c r="E258" s="216" t="s">
        <v>1054</v>
      </c>
      <c r="F258" s="15">
        <v>46279.609456018516</v>
      </c>
      <c r="G258" s="216" t="s">
        <v>409</v>
      </c>
      <c r="H258">
        <v>33</v>
      </c>
      <c r="I258" s="216" t="s">
        <v>1055</v>
      </c>
      <c r="J258" s="15">
        <v>46280.697222222225</v>
      </c>
      <c r="K258" s="15">
        <v>46281.520833333336</v>
      </c>
      <c r="L258" s="15"/>
      <c r="M258">
        <v>33</v>
      </c>
      <c r="N258" s="216"/>
      <c r="O258" t="s">
        <v>146</v>
      </c>
      <c r="P258" t="s">
        <v>514</v>
      </c>
      <c r="Q258" s="216"/>
      <c r="S258" s="216" t="s">
        <v>363</v>
      </c>
      <c r="T258" s="216" t="s">
        <v>375</v>
      </c>
      <c r="U258" s="216" t="s">
        <v>239</v>
      </c>
      <c r="V258" t="s">
        <v>351</v>
      </c>
      <c r="W258" s="216" t="s">
        <v>374</v>
      </c>
      <c r="X258" s="216" t="s">
        <v>239</v>
      </c>
      <c r="Y258">
        <v>0</v>
      </c>
      <c r="AA258" s="216" t="s">
        <v>90</v>
      </c>
      <c r="AB258" s="216" t="s">
        <v>363</v>
      </c>
      <c r="AC258">
        <v>1050</v>
      </c>
      <c r="AD258" s="216" t="s">
        <v>218</v>
      </c>
      <c r="AE258">
        <v>3.3</v>
      </c>
      <c r="AF258">
        <v>1</v>
      </c>
    </row>
    <row r="259" spans="1:32" x14ac:dyDescent="0.3">
      <c r="A259" s="216" t="s">
        <v>351</v>
      </c>
      <c r="B259" s="216" t="s">
        <v>57</v>
      </c>
      <c r="C259" s="216" t="s">
        <v>117</v>
      </c>
      <c r="D259" s="216" t="s">
        <v>310</v>
      </c>
      <c r="E259" s="216" t="s">
        <v>1050</v>
      </c>
      <c r="F259" s="15">
        <v>46288.601527777777</v>
      </c>
      <c r="G259" s="216" t="s">
        <v>413</v>
      </c>
      <c r="H259">
        <v>1</v>
      </c>
      <c r="I259" s="216" t="s">
        <v>1051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6"/>
      <c r="O259" t="s">
        <v>201</v>
      </c>
      <c r="P259" t="s">
        <v>514</v>
      </c>
      <c r="Q259" s="216"/>
      <c r="S259" s="216" t="s">
        <v>363</v>
      </c>
      <c r="T259" s="216" t="s">
        <v>375</v>
      </c>
      <c r="U259" s="216" t="s">
        <v>239</v>
      </c>
      <c r="V259" t="s">
        <v>7</v>
      </c>
      <c r="W259" s="216" t="s">
        <v>7</v>
      </c>
      <c r="X259" s="216" t="s">
        <v>7</v>
      </c>
      <c r="AA259" s="216" t="s">
        <v>127</v>
      </c>
      <c r="AB259" s="216" t="s">
        <v>363</v>
      </c>
      <c r="AC259">
        <v>1050</v>
      </c>
      <c r="AD259" s="216" t="s">
        <v>233</v>
      </c>
      <c r="AE259">
        <v>1</v>
      </c>
      <c r="AF259">
        <v>1</v>
      </c>
    </row>
    <row r="260" spans="1:32" x14ac:dyDescent="0.3">
      <c r="A260" s="216" t="s">
        <v>351</v>
      </c>
      <c r="B260" s="216" t="s">
        <v>279</v>
      </c>
      <c r="C260" s="216" t="s">
        <v>192</v>
      </c>
      <c r="D260" s="216" t="s">
        <v>310</v>
      </c>
      <c r="E260" s="216" t="s">
        <v>1050</v>
      </c>
      <c r="F260" s="15">
        <v>46288.601527777777</v>
      </c>
      <c r="G260" s="216" t="s">
        <v>413</v>
      </c>
      <c r="H260">
        <v>669</v>
      </c>
      <c r="I260" s="216" t="s">
        <v>1051</v>
      </c>
      <c r="J260" s="15">
        <v>46289.350694444445</v>
      </c>
      <c r="K260" s="15">
        <v>46290.512499999997</v>
      </c>
      <c r="L260" s="15"/>
      <c r="M260">
        <v>669</v>
      </c>
      <c r="N260" s="216"/>
      <c r="O260" t="s">
        <v>201</v>
      </c>
      <c r="P260" t="s">
        <v>514</v>
      </c>
      <c r="Q260" s="216"/>
      <c r="S260" s="216" t="s">
        <v>363</v>
      </c>
      <c r="T260" s="216" t="s">
        <v>375</v>
      </c>
      <c r="U260" s="216" t="s">
        <v>239</v>
      </c>
      <c r="V260" t="s">
        <v>7</v>
      </c>
      <c r="W260" s="216" t="s">
        <v>7</v>
      </c>
      <c r="X260" s="216" t="s">
        <v>7</v>
      </c>
      <c r="Z260">
        <v>1</v>
      </c>
      <c r="AA260" s="216" t="s">
        <v>122</v>
      </c>
      <c r="AB260" s="216" t="s">
        <v>363</v>
      </c>
      <c r="AC260">
        <v>1050</v>
      </c>
      <c r="AD260" s="216" t="s">
        <v>232</v>
      </c>
      <c r="AE260">
        <v>669</v>
      </c>
      <c r="AF260">
        <v>66.900000000000006</v>
      </c>
    </row>
    <row r="261" spans="1:32" x14ac:dyDescent="0.3">
      <c r="A261" s="216" t="s">
        <v>351</v>
      </c>
      <c r="B261" s="216" t="s">
        <v>51</v>
      </c>
      <c r="C261" s="216" t="s">
        <v>258</v>
      </c>
      <c r="D261" s="216" t="s">
        <v>310</v>
      </c>
      <c r="E261" s="216" t="s">
        <v>1056</v>
      </c>
      <c r="F261" s="15">
        <v>46254.630624999998</v>
      </c>
      <c r="G261" s="216" t="s">
        <v>1057</v>
      </c>
      <c r="H261">
        <v>6</v>
      </c>
      <c r="I261" s="216" t="s">
        <v>1058</v>
      </c>
      <c r="J261" s="15">
        <v>46255.651388888888</v>
      </c>
      <c r="K261" s="15">
        <v>46259.680555555555</v>
      </c>
      <c r="L261" s="15"/>
      <c r="M261">
        <v>6</v>
      </c>
      <c r="N261" s="216"/>
      <c r="O261" t="s">
        <v>201</v>
      </c>
      <c r="P261" t="s">
        <v>513</v>
      </c>
      <c r="Q261" s="216"/>
      <c r="S261" s="216" t="s">
        <v>1059</v>
      </c>
      <c r="T261" s="216" t="s">
        <v>1060</v>
      </c>
      <c r="U261" s="216" t="s">
        <v>239</v>
      </c>
      <c r="V261" t="s">
        <v>7</v>
      </c>
      <c r="W261" s="216" t="s">
        <v>7</v>
      </c>
      <c r="X261" s="216" t="s">
        <v>7</v>
      </c>
      <c r="AA261" s="216" t="s">
        <v>238</v>
      </c>
      <c r="AB261" s="216" t="s">
        <v>1061</v>
      </c>
      <c r="AC261">
        <v>117</v>
      </c>
      <c r="AD261" s="216" t="s">
        <v>7</v>
      </c>
      <c r="AF261">
        <v>0</v>
      </c>
    </row>
    <row r="262" spans="1:32" x14ac:dyDescent="0.3">
      <c r="A262" s="216" t="s">
        <v>351</v>
      </c>
      <c r="B262" s="216" t="s">
        <v>51</v>
      </c>
      <c r="C262" s="216" t="s">
        <v>258</v>
      </c>
      <c r="D262" s="216" t="s">
        <v>310</v>
      </c>
      <c r="E262" s="216" t="s">
        <v>1062</v>
      </c>
      <c r="F262" s="15">
        <v>46254.633587962962</v>
      </c>
      <c r="G262" s="216" t="s">
        <v>945</v>
      </c>
      <c r="H262">
        <v>3</v>
      </c>
      <c r="I262" s="216" t="s">
        <v>1063</v>
      </c>
      <c r="J262" s="15">
        <v>46255.661805555559</v>
      </c>
      <c r="K262" s="15">
        <v>46259.680555555555</v>
      </c>
      <c r="L262" s="15"/>
      <c r="M262">
        <v>3</v>
      </c>
      <c r="N262" s="216"/>
      <c r="O262" t="s">
        <v>201</v>
      </c>
      <c r="P262" t="s">
        <v>513</v>
      </c>
      <c r="Q262" s="216"/>
      <c r="S262" s="216" t="s">
        <v>1059</v>
      </c>
      <c r="T262" s="216" t="s">
        <v>1060</v>
      </c>
      <c r="U262" s="216" t="s">
        <v>239</v>
      </c>
      <c r="V262" t="s">
        <v>7</v>
      </c>
      <c r="W262" s="216" t="s">
        <v>7</v>
      </c>
      <c r="X262" s="216" t="s">
        <v>7</v>
      </c>
      <c r="AA262" s="216" t="s">
        <v>238</v>
      </c>
      <c r="AB262" s="216" t="s">
        <v>1061</v>
      </c>
      <c r="AC262">
        <v>117</v>
      </c>
      <c r="AD262" s="216" t="s">
        <v>7</v>
      </c>
    </row>
    <row r="263" spans="1:32" x14ac:dyDescent="0.3">
      <c r="A263" s="216" t="s">
        <v>351</v>
      </c>
      <c r="B263" s="216" t="s">
        <v>45</v>
      </c>
      <c r="C263" s="216" t="s">
        <v>68</v>
      </c>
      <c r="D263" s="216" t="s">
        <v>310</v>
      </c>
      <c r="E263" s="216" t="s">
        <v>1064</v>
      </c>
      <c r="F263" s="15">
        <v>46265.487592592595</v>
      </c>
      <c r="G263" s="216" t="s">
        <v>1065</v>
      </c>
      <c r="H263">
        <v>1</v>
      </c>
      <c r="I263" s="216" t="s">
        <v>1066</v>
      </c>
      <c r="J263" s="15">
        <v>46266.518055555556</v>
      </c>
      <c r="K263" s="15">
        <v>46267.569444444445</v>
      </c>
      <c r="L263" s="15"/>
      <c r="M263">
        <v>1</v>
      </c>
      <c r="N263" s="216"/>
      <c r="O263" t="s">
        <v>201</v>
      </c>
      <c r="P263" t="s">
        <v>513</v>
      </c>
      <c r="Q263" s="216"/>
      <c r="S263" s="216" t="s">
        <v>1059</v>
      </c>
      <c r="T263" s="216" t="s">
        <v>1060</v>
      </c>
      <c r="U263" s="216" t="s">
        <v>239</v>
      </c>
      <c r="V263" t="s">
        <v>351</v>
      </c>
      <c r="W263" s="216" t="s">
        <v>374</v>
      </c>
      <c r="X263" s="216" t="s">
        <v>239</v>
      </c>
      <c r="Y263">
        <v>0</v>
      </c>
      <c r="AA263" s="216" t="s">
        <v>67</v>
      </c>
      <c r="AB263" s="216" t="s">
        <v>1061</v>
      </c>
      <c r="AC263">
        <v>117</v>
      </c>
      <c r="AD263" s="216" t="s">
        <v>217</v>
      </c>
      <c r="AE263">
        <v>1</v>
      </c>
      <c r="AF263">
        <v>1</v>
      </c>
    </row>
    <row r="264" spans="1:32" x14ac:dyDescent="0.3">
      <c r="A264" s="216" t="s">
        <v>351</v>
      </c>
      <c r="B264" s="216" t="s">
        <v>45</v>
      </c>
      <c r="C264" s="216" t="s">
        <v>68</v>
      </c>
      <c r="D264" s="216" t="s">
        <v>310</v>
      </c>
      <c r="E264" s="216" t="s">
        <v>1067</v>
      </c>
      <c r="F264" s="15">
        <v>46265.489803240744</v>
      </c>
      <c r="G264" s="216" t="s">
        <v>1065</v>
      </c>
      <c r="H264">
        <v>2</v>
      </c>
      <c r="I264" s="216" t="s">
        <v>1068</v>
      </c>
      <c r="J264" s="15">
        <v>46266.51458333333</v>
      </c>
      <c r="K264" s="15">
        <v>46267.569444444445</v>
      </c>
      <c r="L264" s="15"/>
      <c r="M264">
        <v>2</v>
      </c>
      <c r="N264" s="216"/>
      <c r="O264" t="s">
        <v>201</v>
      </c>
      <c r="P264" t="s">
        <v>513</v>
      </c>
      <c r="Q264" s="216"/>
      <c r="S264" s="216" t="s">
        <v>1059</v>
      </c>
      <c r="T264" s="216" t="s">
        <v>1060</v>
      </c>
      <c r="U264" s="216" t="s">
        <v>239</v>
      </c>
      <c r="V264" t="s">
        <v>351</v>
      </c>
      <c r="W264" s="216" t="s">
        <v>374</v>
      </c>
      <c r="X264" s="216" t="s">
        <v>239</v>
      </c>
      <c r="AA264" s="216" t="s">
        <v>67</v>
      </c>
      <c r="AB264" s="216" t="s">
        <v>1061</v>
      </c>
      <c r="AC264">
        <v>117</v>
      </c>
      <c r="AD264" s="216" t="s">
        <v>217</v>
      </c>
      <c r="AE264">
        <v>1</v>
      </c>
    </row>
    <row r="265" spans="1:32" x14ac:dyDescent="0.3">
      <c r="A265" s="216" t="s">
        <v>351</v>
      </c>
      <c r="B265" s="216" t="s">
        <v>43</v>
      </c>
      <c r="C265" s="216" t="s">
        <v>105</v>
      </c>
      <c r="D265" s="216" t="s">
        <v>310</v>
      </c>
      <c r="E265" s="216" t="s">
        <v>1069</v>
      </c>
      <c r="F265" s="15">
        <v>46265.49622685185</v>
      </c>
      <c r="G265" s="216" t="s">
        <v>1070</v>
      </c>
      <c r="H265">
        <v>5</v>
      </c>
      <c r="I265" s="216" t="s">
        <v>1071</v>
      </c>
      <c r="J265" s="15">
        <v>46266.595138888886</v>
      </c>
      <c r="K265" s="15">
        <v>46267.569444444445</v>
      </c>
      <c r="L265" s="15"/>
      <c r="M265">
        <v>5</v>
      </c>
      <c r="N265" s="216"/>
      <c r="O265" t="s">
        <v>201</v>
      </c>
      <c r="P265" t="s">
        <v>514</v>
      </c>
      <c r="Q265" s="216"/>
      <c r="S265" s="216" t="s">
        <v>1059</v>
      </c>
      <c r="T265" s="216" t="s">
        <v>1060</v>
      </c>
      <c r="U265" s="216" t="s">
        <v>239</v>
      </c>
      <c r="V265" t="s">
        <v>351</v>
      </c>
      <c r="W265" s="216" t="s">
        <v>374</v>
      </c>
      <c r="X265" s="216" t="s">
        <v>239</v>
      </c>
      <c r="AA265" s="216" t="s">
        <v>67</v>
      </c>
      <c r="AB265" s="216" t="s">
        <v>1061</v>
      </c>
      <c r="AC265">
        <v>117</v>
      </c>
      <c r="AD265" s="216" t="s">
        <v>217</v>
      </c>
      <c r="AE265">
        <v>1</v>
      </c>
    </row>
    <row r="266" spans="1:32" x14ac:dyDescent="0.3">
      <c r="A266" s="216" t="s">
        <v>351</v>
      </c>
      <c r="B266" s="216" t="s">
        <v>48</v>
      </c>
      <c r="C266" s="216" t="s">
        <v>68</v>
      </c>
      <c r="D266" s="216" t="s">
        <v>310</v>
      </c>
      <c r="E266" s="216" t="s">
        <v>1072</v>
      </c>
      <c r="F266" s="15">
        <v>46281.634768518517</v>
      </c>
      <c r="G266" s="216" t="s">
        <v>1070</v>
      </c>
      <c r="H266">
        <v>3</v>
      </c>
      <c r="I266" s="216" t="s">
        <v>1073</v>
      </c>
      <c r="J266" s="15">
        <v>46283.604166666664</v>
      </c>
      <c r="K266" s="15">
        <v>46287.541666666664</v>
      </c>
      <c r="L266" s="15"/>
      <c r="M266">
        <v>3</v>
      </c>
      <c r="N266" s="216"/>
      <c r="O266" t="s">
        <v>201</v>
      </c>
      <c r="P266" t="s">
        <v>513</v>
      </c>
      <c r="Q266" s="216"/>
      <c r="S266" s="216" t="s">
        <v>1059</v>
      </c>
      <c r="T266" s="216" t="s">
        <v>1060</v>
      </c>
      <c r="U266" s="216" t="s">
        <v>239</v>
      </c>
      <c r="V266" t="s">
        <v>351</v>
      </c>
      <c r="W266" s="216" t="s">
        <v>374</v>
      </c>
      <c r="X266" s="216" t="s">
        <v>239</v>
      </c>
      <c r="Y266">
        <v>0</v>
      </c>
      <c r="AA266" s="216" t="s">
        <v>90</v>
      </c>
      <c r="AB266" s="216" t="s">
        <v>1061</v>
      </c>
      <c r="AC266">
        <v>117</v>
      </c>
      <c r="AD266" s="216" t="s">
        <v>217</v>
      </c>
      <c r="AE266">
        <v>1</v>
      </c>
      <c r="AF266">
        <v>1</v>
      </c>
    </row>
    <row r="267" spans="1:32" x14ac:dyDescent="0.3">
      <c r="A267" s="216" t="s">
        <v>351</v>
      </c>
      <c r="B267" s="216" t="s">
        <v>51</v>
      </c>
      <c r="C267" s="216" t="s">
        <v>258</v>
      </c>
      <c r="D267" s="216" t="s">
        <v>310</v>
      </c>
      <c r="E267" s="216" t="s">
        <v>1074</v>
      </c>
      <c r="F267" s="15">
        <v>46254.485902777778</v>
      </c>
      <c r="G267" s="216" t="s">
        <v>417</v>
      </c>
      <c r="H267">
        <v>250</v>
      </c>
      <c r="I267" s="216" t="s">
        <v>1075</v>
      </c>
      <c r="J267" s="15">
        <v>46255.460416666669</v>
      </c>
      <c r="K267" s="15">
        <v>46259.392361111109</v>
      </c>
      <c r="L267" s="15"/>
      <c r="M267">
        <v>250</v>
      </c>
      <c r="N267" s="216"/>
      <c r="O267" t="s">
        <v>201</v>
      </c>
      <c r="P267" t="s">
        <v>514</v>
      </c>
      <c r="Q267" s="216"/>
      <c r="S267" s="216" t="s">
        <v>364</v>
      </c>
      <c r="T267" s="216" t="s">
        <v>373</v>
      </c>
      <c r="U267" s="216" t="s">
        <v>239</v>
      </c>
      <c r="V267" t="s">
        <v>7</v>
      </c>
      <c r="W267" s="216" t="s">
        <v>7</v>
      </c>
      <c r="X267" s="216" t="s">
        <v>7</v>
      </c>
      <c r="AA267" s="216" t="s">
        <v>238</v>
      </c>
      <c r="AB267" s="216" t="s">
        <v>470</v>
      </c>
      <c r="AC267">
        <v>289</v>
      </c>
      <c r="AD267" s="216" t="s">
        <v>7</v>
      </c>
      <c r="AF267">
        <v>0</v>
      </c>
    </row>
    <row r="268" spans="1:32" x14ac:dyDescent="0.3">
      <c r="A268" s="216" t="s">
        <v>351</v>
      </c>
      <c r="B268" s="216" t="s">
        <v>45</v>
      </c>
      <c r="C268" s="216" t="s">
        <v>68</v>
      </c>
      <c r="D268" s="216" t="s">
        <v>310</v>
      </c>
      <c r="E268" s="216" t="s">
        <v>1076</v>
      </c>
      <c r="F268" s="15">
        <v>46282.67324074074</v>
      </c>
      <c r="G268" s="216" t="s">
        <v>417</v>
      </c>
      <c r="H268">
        <v>50</v>
      </c>
      <c r="I268" s="216" t="s">
        <v>1077</v>
      </c>
      <c r="J268" s="15">
        <v>46282.724999999999</v>
      </c>
      <c r="K268" s="15">
        <v>46286.517361111109</v>
      </c>
      <c r="L268" s="15"/>
      <c r="M268">
        <v>50</v>
      </c>
      <c r="N268" s="216"/>
      <c r="O268" t="s">
        <v>201</v>
      </c>
      <c r="P268" t="s">
        <v>514</v>
      </c>
      <c r="Q268" s="216"/>
      <c r="S268" s="216" t="s">
        <v>364</v>
      </c>
      <c r="T268" s="216" t="s">
        <v>373</v>
      </c>
      <c r="U268" s="216" t="s">
        <v>239</v>
      </c>
      <c r="V268" t="s">
        <v>351</v>
      </c>
      <c r="W268" s="216" t="s">
        <v>374</v>
      </c>
      <c r="X268" s="216" t="s">
        <v>239</v>
      </c>
      <c r="Y268">
        <v>93</v>
      </c>
      <c r="AA268" s="216" t="s">
        <v>67</v>
      </c>
      <c r="AB268" s="216" t="s">
        <v>470</v>
      </c>
      <c r="AC268">
        <v>289</v>
      </c>
      <c r="AD268" s="216" t="s">
        <v>217</v>
      </c>
      <c r="AE268">
        <v>5</v>
      </c>
      <c r="AF268">
        <v>1</v>
      </c>
    </row>
    <row r="269" spans="1:32" x14ac:dyDescent="0.3">
      <c r="A269" s="216" t="s">
        <v>351</v>
      </c>
      <c r="B269" s="216" t="s">
        <v>45</v>
      </c>
      <c r="C269" s="216" t="s">
        <v>68</v>
      </c>
      <c r="D269" s="216" t="s">
        <v>310</v>
      </c>
      <c r="E269" s="216" t="s">
        <v>1078</v>
      </c>
      <c r="F269" s="15">
        <v>46282.6715625</v>
      </c>
      <c r="G269" s="216" t="s">
        <v>417</v>
      </c>
      <c r="H269">
        <v>8</v>
      </c>
      <c r="I269" s="216" t="s">
        <v>1079</v>
      </c>
      <c r="J269" s="15">
        <v>46282.686111111114</v>
      </c>
      <c r="K269" s="15">
        <v>46286.517361111109</v>
      </c>
      <c r="L269" s="15"/>
      <c r="M269">
        <v>8</v>
      </c>
      <c r="N269" s="216"/>
      <c r="O269" t="s">
        <v>201</v>
      </c>
      <c r="P269" t="s">
        <v>514</v>
      </c>
      <c r="Q269" s="216"/>
      <c r="S269" s="216" t="s">
        <v>364</v>
      </c>
      <c r="T269" s="216" t="s">
        <v>373</v>
      </c>
      <c r="U269" s="216" t="s">
        <v>239</v>
      </c>
      <c r="V269" t="s">
        <v>351</v>
      </c>
      <c r="W269" s="216" t="s">
        <v>374</v>
      </c>
      <c r="X269" s="216" t="s">
        <v>239</v>
      </c>
      <c r="AA269" s="216" t="s">
        <v>67</v>
      </c>
      <c r="AB269" s="216" t="s">
        <v>470</v>
      </c>
      <c r="AC269">
        <v>289</v>
      </c>
      <c r="AD269" s="216" t="s">
        <v>217</v>
      </c>
      <c r="AE269">
        <v>1</v>
      </c>
    </row>
    <row r="270" spans="1:32" x14ac:dyDescent="0.3">
      <c r="A270" s="216" t="s">
        <v>351</v>
      </c>
      <c r="B270" s="216" t="s">
        <v>51</v>
      </c>
      <c r="C270" s="216" t="s">
        <v>258</v>
      </c>
      <c r="D270" s="216" t="s">
        <v>310</v>
      </c>
      <c r="E270" s="216" t="s">
        <v>1080</v>
      </c>
      <c r="F270" s="15">
        <v>46254.45857638889</v>
      </c>
      <c r="G270" s="216" t="s">
        <v>404</v>
      </c>
      <c r="H270">
        <v>50</v>
      </c>
      <c r="I270" s="216" t="s">
        <v>1081</v>
      </c>
      <c r="J270" s="15">
        <v>46255.37222222222</v>
      </c>
      <c r="K270" s="15">
        <v>46259.454861111109</v>
      </c>
      <c r="L270" s="15"/>
      <c r="M270">
        <v>50</v>
      </c>
      <c r="N270" s="216"/>
      <c r="O270" t="s">
        <v>201</v>
      </c>
      <c r="P270" t="s">
        <v>513</v>
      </c>
      <c r="Q270" s="216"/>
      <c r="S270" s="216" t="s">
        <v>358</v>
      </c>
      <c r="T270" s="216" t="s">
        <v>373</v>
      </c>
      <c r="U270" s="216" t="s">
        <v>239</v>
      </c>
      <c r="V270" t="s">
        <v>7</v>
      </c>
      <c r="W270" s="216" t="s">
        <v>7</v>
      </c>
      <c r="X270" s="216" t="s">
        <v>7</v>
      </c>
      <c r="AA270" s="216" t="s">
        <v>238</v>
      </c>
      <c r="AB270" s="216" t="s">
        <v>358</v>
      </c>
      <c r="AC270">
        <v>2100</v>
      </c>
      <c r="AD270" s="216" t="s">
        <v>7</v>
      </c>
      <c r="AF270">
        <v>0</v>
      </c>
    </row>
    <row r="271" spans="1:32" x14ac:dyDescent="0.3">
      <c r="A271" s="216" t="s">
        <v>351</v>
      </c>
      <c r="B271" s="216" t="s">
        <v>51</v>
      </c>
      <c r="C271" s="216" t="s">
        <v>258</v>
      </c>
      <c r="D271" s="216" t="s">
        <v>310</v>
      </c>
      <c r="E271" s="216" t="s">
        <v>1082</v>
      </c>
      <c r="F271" s="15">
        <v>46254.45820601852</v>
      </c>
      <c r="G271" s="216" t="s">
        <v>404</v>
      </c>
      <c r="H271">
        <v>50</v>
      </c>
      <c r="I271" s="216" t="s">
        <v>1081</v>
      </c>
      <c r="J271" s="15">
        <v>46255.37222222222</v>
      </c>
      <c r="K271" s="15">
        <v>46259.454861111109</v>
      </c>
      <c r="L271" s="15"/>
      <c r="M271">
        <v>50</v>
      </c>
      <c r="N271" s="216"/>
      <c r="O271" t="s">
        <v>201</v>
      </c>
      <c r="P271" t="s">
        <v>513</v>
      </c>
      <c r="Q271" s="216"/>
      <c r="S271" s="216" t="s">
        <v>358</v>
      </c>
      <c r="T271" s="216" t="s">
        <v>373</v>
      </c>
      <c r="U271" s="216" t="s">
        <v>239</v>
      </c>
      <c r="V271" t="s">
        <v>7</v>
      </c>
      <c r="W271" s="216" t="s">
        <v>7</v>
      </c>
      <c r="X271" s="216" t="s">
        <v>7</v>
      </c>
      <c r="AA271" s="216" t="s">
        <v>238</v>
      </c>
      <c r="AB271" s="216" t="s">
        <v>358</v>
      </c>
      <c r="AC271">
        <v>2100</v>
      </c>
      <c r="AD271" s="216" t="s">
        <v>7</v>
      </c>
    </row>
    <row r="272" spans="1:32" x14ac:dyDescent="0.3">
      <c r="A272" s="216" t="s">
        <v>351</v>
      </c>
      <c r="B272" s="216" t="s">
        <v>51</v>
      </c>
      <c r="C272" s="216" t="s">
        <v>258</v>
      </c>
      <c r="D272" s="216" t="s">
        <v>310</v>
      </c>
      <c r="E272" s="216" t="s">
        <v>1083</v>
      </c>
      <c r="F272" s="15">
        <v>46254.457673611112</v>
      </c>
      <c r="G272" s="216" t="s">
        <v>404</v>
      </c>
      <c r="H272">
        <v>50</v>
      </c>
      <c r="I272" s="216" t="s">
        <v>1081</v>
      </c>
      <c r="J272" s="15">
        <v>46255.37222222222</v>
      </c>
      <c r="K272" s="15">
        <v>46259.454861111109</v>
      </c>
      <c r="L272" s="15"/>
      <c r="M272">
        <v>50</v>
      </c>
      <c r="N272" s="216"/>
      <c r="O272" t="s">
        <v>201</v>
      </c>
      <c r="P272" t="s">
        <v>513</v>
      </c>
      <c r="Q272" s="216"/>
      <c r="S272" s="216" t="s">
        <v>358</v>
      </c>
      <c r="T272" s="216" t="s">
        <v>373</v>
      </c>
      <c r="U272" s="216" t="s">
        <v>239</v>
      </c>
      <c r="V272" t="s">
        <v>7</v>
      </c>
      <c r="W272" s="216" t="s">
        <v>7</v>
      </c>
      <c r="X272" s="216" t="s">
        <v>7</v>
      </c>
      <c r="AA272" s="216" t="s">
        <v>238</v>
      </c>
      <c r="AB272" s="216" t="s">
        <v>358</v>
      </c>
      <c r="AC272">
        <v>2100</v>
      </c>
      <c r="AD272" s="216" t="s">
        <v>7</v>
      </c>
    </row>
    <row r="273" spans="1:32" x14ac:dyDescent="0.3">
      <c r="A273" s="216" t="s">
        <v>351</v>
      </c>
      <c r="B273" s="216" t="s">
        <v>51</v>
      </c>
      <c r="C273" s="216" t="s">
        <v>258</v>
      </c>
      <c r="D273" s="216" t="s">
        <v>310</v>
      </c>
      <c r="E273" s="216" t="s">
        <v>1084</v>
      </c>
      <c r="F273" s="15">
        <v>46253.431041666663</v>
      </c>
      <c r="G273" s="216" t="s">
        <v>1085</v>
      </c>
      <c r="H273">
        <v>120</v>
      </c>
      <c r="I273" s="216" t="s">
        <v>1086</v>
      </c>
      <c r="J273" s="15">
        <v>46254.69027777778</v>
      </c>
      <c r="K273" s="15">
        <v>46259.486111111109</v>
      </c>
      <c r="L273" s="15"/>
      <c r="M273">
        <v>120</v>
      </c>
      <c r="N273" s="216"/>
      <c r="O273" t="s">
        <v>201</v>
      </c>
      <c r="P273" t="s">
        <v>513</v>
      </c>
      <c r="Q273" s="216"/>
      <c r="S273" s="216" t="s">
        <v>358</v>
      </c>
      <c r="T273" s="216" t="s">
        <v>373</v>
      </c>
      <c r="U273" s="216" t="s">
        <v>239</v>
      </c>
      <c r="V273" t="s">
        <v>7</v>
      </c>
      <c r="W273" s="216" t="s">
        <v>7</v>
      </c>
      <c r="X273" s="216" t="s">
        <v>7</v>
      </c>
      <c r="AA273" s="216" t="s">
        <v>238</v>
      </c>
      <c r="AB273" s="216" t="s">
        <v>358</v>
      </c>
      <c r="AC273">
        <v>2100</v>
      </c>
      <c r="AD273" s="216" t="s">
        <v>7</v>
      </c>
    </row>
    <row r="274" spans="1:32" x14ac:dyDescent="0.3">
      <c r="A274" s="216" t="s">
        <v>351</v>
      </c>
      <c r="B274" s="216" t="s">
        <v>45</v>
      </c>
      <c r="C274" s="216" t="s">
        <v>68</v>
      </c>
      <c r="D274" s="216" t="s">
        <v>310</v>
      </c>
      <c r="E274" s="216" t="s">
        <v>1087</v>
      </c>
      <c r="F274" s="15">
        <v>46286.432002314818</v>
      </c>
      <c r="G274" s="216" t="s">
        <v>407</v>
      </c>
      <c r="H274">
        <v>7</v>
      </c>
      <c r="I274" s="216" t="s">
        <v>1088</v>
      </c>
      <c r="J274" s="15">
        <v>46286.6875</v>
      </c>
      <c r="K274" s="15">
        <v>46288.541666666664</v>
      </c>
      <c r="L274" s="15">
        <v>46289</v>
      </c>
      <c r="M274">
        <v>7</v>
      </c>
      <c r="N274" s="216"/>
      <c r="O274" t="s">
        <v>201</v>
      </c>
      <c r="P274" t="s">
        <v>514</v>
      </c>
      <c r="Q274" s="216"/>
      <c r="S274" s="216" t="s">
        <v>358</v>
      </c>
      <c r="T274" s="216" t="s">
        <v>373</v>
      </c>
      <c r="U274" s="216" t="s">
        <v>239</v>
      </c>
      <c r="V274" t="s">
        <v>351</v>
      </c>
      <c r="W274" s="216" t="s">
        <v>374</v>
      </c>
      <c r="X274" s="216" t="s">
        <v>239</v>
      </c>
      <c r="Y274">
        <v>103</v>
      </c>
      <c r="AA274" s="216" t="s">
        <v>67</v>
      </c>
      <c r="AB274" s="216" t="s">
        <v>358</v>
      </c>
      <c r="AC274">
        <v>2100</v>
      </c>
      <c r="AD274" s="216" t="s">
        <v>217</v>
      </c>
      <c r="AE274">
        <v>1</v>
      </c>
      <c r="AF274">
        <v>1</v>
      </c>
    </row>
    <row r="275" spans="1:32" x14ac:dyDescent="0.3">
      <c r="A275" s="216" t="s">
        <v>351</v>
      </c>
      <c r="B275" s="216" t="s">
        <v>45</v>
      </c>
      <c r="C275" s="216" t="s">
        <v>68</v>
      </c>
      <c r="D275" s="216" t="s">
        <v>310</v>
      </c>
      <c r="E275" s="216" t="s">
        <v>1089</v>
      </c>
      <c r="F275" s="15">
        <v>46286.420046296298</v>
      </c>
      <c r="G275" s="216" t="s">
        <v>407</v>
      </c>
      <c r="H275">
        <v>3</v>
      </c>
      <c r="I275" s="216" t="s">
        <v>1090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6"/>
      <c r="O275" t="s">
        <v>201</v>
      </c>
      <c r="P275" t="s">
        <v>514</v>
      </c>
      <c r="Q275" s="216"/>
      <c r="S275" s="216" t="s">
        <v>358</v>
      </c>
      <c r="T275" s="216" t="s">
        <v>373</v>
      </c>
      <c r="U275" s="216" t="s">
        <v>239</v>
      </c>
      <c r="V275" t="s">
        <v>351</v>
      </c>
      <c r="W275" s="216" t="s">
        <v>374</v>
      </c>
      <c r="X275" s="216" t="s">
        <v>239</v>
      </c>
      <c r="AA275" s="216" t="s">
        <v>67</v>
      </c>
      <c r="AB275" s="216" t="s">
        <v>358</v>
      </c>
      <c r="AC275">
        <v>2100</v>
      </c>
      <c r="AD275" s="216" t="s">
        <v>217</v>
      </c>
      <c r="AE275">
        <v>1</v>
      </c>
    </row>
    <row r="276" spans="1:32" x14ac:dyDescent="0.3">
      <c r="A276" s="216" t="s">
        <v>351</v>
      </c>
      <c r="B276" s="216" t="s">
        <v>45</v>
      </c>
      <c r="C276" s="216" t="s">
        <v>68</v>
      </c>
      <c r="D276" s="216" t="s">
        <v>310</v>
      </c>
      <c r="E276" s="216" t="s">
        <v>1091</v>
      </c>
      <c r="F276" s="15">
        <v>46286.431493055556</v>
      </c>
      <c r="G276" s="216" t="s">
        <v>407</v>
      </c>
      <c r="H276">
        <v>8</v>
      </c>
      <c r="I276" s="216" t="s">
        <v>1092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6"/>
      <c r="O276" t="s">
        <v>201</v>
      </c>
      <c r="P276" t="s">
        <v>514</v>
      </c>
      <c r="Q276" s="216"/>
      <c r="S276" s="216" t="s">
        <v>358</v>
      </c>
      <c r="T276" s="216" t="s">
        <v>373</v>
      </c>
      <c r="U276" s="216" t="s">
        <v>239</v>
      </c>
      <c r="V276" t="s">
        <v>351</v>
      </c>
      <c r="W276" s="216" t="s">
        <v>374</v>
      </c>
      <c r="X276" s="216" t="s">
        <v>239</v>
      </c>
      <c r="AA276" s="216" t="s">
        <v>67</v>
      </c>
      <c r="AB276" s="216" t="s">
        <v>358</v>
      </c>
      <c r="AC276">
        <v>2100</v>
      </c>
      <c r="AD276" s="216" t="s">
        <v>217</v>
      </c>
      <c r="AE276">
        <v>1</v>
      </c>
    </row>
    <row r="277" spans="1:32" x14ac:dyDescent="0.3">
      <c r="A277" s="216" t="s">
        <v>351</v>
      </c>
      <c r="B277" s="216" t="s">
        <v>45</v>
      </c>
      <c r="C277" s="216" t="s">
        <v>68</v>
      </c>
      <c r="D277" s="216" t="s">
        <v>310</v>
      </c>
      <c r="E277" s="216" t="s">
        <v>1093</v>
      </c>
      <c r="F277" s="15">
        <v>46286.424537037034</v>
      </c>
      <c r="G277" s="216" t="s">
        <v>418</v>
      </c>
      <c r="H277">
        <v>5</v>
      </c>
      <c r="I277" s="216" t="s">
        <v>1094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6"/>
      <c r="O277" t="s">
        <v>201</v>
      </c>
      <c r="P277" t="s">
        <v>514</v>
      </c>
      <c r="Q277" s="216"/>
      <c r="S277" s="216" t="s">
        <v>358</v>
      </c>
      <c r="T277" s="216" t="s">
        <v>373</v>
      </c>
      <c r="U277" s="216" t="s">
        <v>239</v>
      </c>
      <c r="V277" t="s">
        <v>351</v>
      </c>
      <c r="W277" s="216" t="s">
        <v>374</v>
      </c>
      <c r="X277" s="216" t="s">
        <v>239</v>
      </c>
      <c r="Y277">
        <v>103</v>
      </c>
      <c r="AA277" s="216" t="s">
        <v>67</v>
      </c>
      <c r="AB277" s="216" t="s">
        <v>358</v>
      </c>
      <c r="AC277">
        <v>2100</v>
      </c>
      <c r="AD277" s="216" t="s">
        <v>217</v>
      </c>
      <c r="AE277">
        <v>1</v>
      </c>
    </row>
    <row r="278" spans="1:32" x14ac:dyDescent="0.3">
      <c r="A278" s="216" t="s">
        <v>351</v>
      </c>
      <c r="B278" s="216" t="s">
        <v>45</v>
      </c>
      <c r="C278" s="216" t="s">
        <v>68</v>
      </c>
      <c r="D278" s="216" t="s">
        <v>310</v>
      </c>
      <c r="E278" s="216" t="s">
        <v>1095</v>
      </c>
      <c r="F278" s="15">
        <v>46286.430648148147</v>
      </c>
      <c r="G278" s="216" t="s">
        <v>407</v>
      </c>
      <c r="H278">
        <v>24</v>
      </c>
      <c r="I278" s="216" t="s">
        <v>1096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6"/>
      <c r="O278" t="s">
        <v>201</v>
      </c>
      <c r="P278" t="s">
        <v>514</v>
      </c>
      <c r="Q278" s="216"/>
      <c r="S278" s="216" t="s">
        <v>358</v>
      </c>
      <c r="T278" s="216" t="s">
        <v>373</v>
      </c>
      <c r="U278" s="216" t="s">
        <v>239</v>
      </c>
      <c r="V278" t="s">
        <v>351</v>
      </c>
      <c r="W278" s="216" t="s">
        <v>374</v>
      </c>
      <c r="X278" s="216" t="s">
        <v>239</v>
      </c>
      <c r="AA278" s="216" t="s">
        <v>67</v>
      </c>
      <c r="AB278" s="216" t="s">
        <v>358</v>
      </c>
      <c r="AC278">
        <v>2100</v>
      </c>
      <c r="AD278" s="216" t="s">
        <v>217</v>
      </c>
      <c r="AE278">
        <v>2.4</v>
      </c>
    </row>
    <row r="279" spans="1:32" x14ac:dyDescent="0.3">
      <c r="A279" s="216" t="s">
        <v>351</v>
      </c>
      <c r="B279" s="216" t="s">
        <v>45</v>
      </c>
      <c r="C279" s="216" t="s">
        <v>68</v>
      </c>
      <c r="D279" s="216" t="s">
        <v>310</v>
      </c>
      <c r="E279" s="216" t="s">
        <v>1097</v>
      </c>
      <c r="F279" s="15">
        <v>46283.390682870369</v>
      </c>
      <c r="G279" s="216" t="s">
        <v>403</v>
      </c>
      <c r="H279">
        <v>2</v>
      </c>
      <c r="I279" s="216" t="s">
        <v>1098</v>
      </c>
      <c r="J279" s="15">
        <v>46283.591666666667</v>
      </c>
      <c r="K279" s="15">
        <v>46286.458333333336</v>
      </c>
      <c r="L279" s="15"/>
      <c r="M279">
        <v>2</v>
      </c>
      <c r="N279" s="216"/>
      <c r="O279" t="s">
        <v>201</v>
      </c>
      <c r="P279" t="s">
        <v>514</v>
      </c>
      <c r="Q279" s="216"/>
      <c r="S279" s="216" t="s">
        <v>358</v>
      </c>
      <c r="T279" s="216" t="s">
        <v>373</v>
      </c>
      <c r="U279" s="216" t="s">
        <v>239</v>
      </c>
      <c r="V279" t="s">
        <v>351</v>
      </c>
      <c r="W279" s="216" t="s">
        <v>374</v>
      </c>
      <c r="X279" s="216" t="s">
        <v>239</v>
      </c>
      <c r="Y279">
        <v>103</v>
      </c>
      <c r="AA279" s="216" t="s">
        <v>67</v>
      </c>
      <c r="AB279" s="216" t="s">
        <v>358</v>
      </c>
      <c r="AC279">
        <v>2100</v>
      </c>
      <c r="AD279" s="216" t="s">
        <v>217</v>
      </c>
      <c r="AE279">
        <v>1</v>
      </c>
      <c r="AF279">
        <v>1</v>
      </c>
    </row>
    <row r="280" spans="1:32" x14ac:dyDescent="0.3">
      <c r="A280" s="216" t="s">
        <v>351</v>
      </c>
      <c r="B280" s="216" t="s">
        <v>45</v>
      </c>
      <c r="C280" s="216" t="s">
        <v>68</v>
      </c>
      <c r="D280" s="216" t="s">
        <v>310</v>
      </c>
      <c r="E280" s="216" t="s">
        <v>1099</v>
      </c>
      <c r="F280" s="15">
        <v>46283.389594907407</v>
      </c>
      <c r="G280" s="216" t="s">
        <v>403</v>
      </c>
      <c r="H280">
        <v>3</v>
      </c>
      <c r="I280" s="216" t="s">
        <v>1098</v>
      </c>
      <c r="J280" s="15">
        <v>46283.591666666667</v>
      </c>
      <c r="K280" s="15">
        <v>46286.458333333336</v>
      </c>
      <c r="L280" s="15"/>
      <c r="M280">
        <v>3</v>
      </c>
      <c r="N280" s="216"/>
      <c r="O280" t="s">
        <v>201</v>
      </c>
      <c r="P280" t="s">
        <v>514</v>
      </c>
      <c r="Q280" s="216"/>
      <c r="S280" s="216" t="s">
        <v>358</v>
      </c>
      <c r="T280" s="216" t="s">
        <v>373</v>
      </c>
      <c r="U280" s="216" t="s">
        <v>239</v>
      </c>
      <c r="V280" t="s">
        <v>351</v>
      </c>
      <c r="W280" s="216" t="s">
        <v>374</v>
      </c>
      <c r="X280" s="216" t="s">
        <v>239</v>
      </c>
      <c r="AA280" s="216" t="s">
        <v>67</v>
      </c>
      <c r="AB280" s="216" t="s">
        <v>358</v>
      </c>
      <c r="AC280">
        <v>2100</v>
      </c>
      <c r="AD280" s="216" t="s">
        <v>217</v>
      </c>
      <c r="AE280">
        <v>1</v>
      </c>
    </row>
    <row r="281" spans="1:32" x14ac:dyDescent="0.3">
      <c r="A281" s="216" t="s">
        <v>351</v>
      </c>
      <c r="B281" s="216" t="s">
        <v>45</v>
      </c>
      <c r="C281" s="216" t="s">
        <v>68</v>
      </c>
      <c r="D281" s="216" t="s">
        <v>310</v>
      </c>
      <c r="E281" s="216" t="s">
        <v>1100</v>
      </c>
      <c r="F281" s="15">
        <v>46283.387245370373</v>
      </c>
      <c r="G281" s="216" t="s">
        <v>403</v>
      </c>
      <c r="H281">
        <v>3</v>
      </c>
      <c r="I281" s="216" t="s">
        <v>1098</v>
      </c>
      <c r="J281" s="15">
        <v>46283.591666666667</v>
      </c>
      <c r="K281" s="15">
        <v>46286.458333333336</v>
      </c>
      <c r="L281" s="15"/>
      <c r="M281">
        <v>3</v>
      </c>
      <c r="N281" s="216"/>
      <c r="O281" t="s">
        <v>201</v>
      </c>
      <c r="P281" t="s">
        <v>514</v>
      </c>
      <c r="Q281" s="216"/>
      <c r="S281" s="216" t="s">
        <v>358</v>
      </c>
      <c r="T281" s="216" t="s">
        <v>373</v>
      </c>
      <c r="U281" s="216" t="s">
        <v>239</v>
      </c>
      <c r="V281" t="s">
        <v>351</v>
      </c>
      <c r="W281" s="216" t="s">
        <v>374</v>
      </c>
      <c r="X281" s="216" t="s">
        <v>239</v>
      </c>
      <c r="AA281" s="216" t="s">
        <v>67</v>
      </c>
      <c r="AB281" s="216" t="s">
        <v>358</v>
      </c>
      <c r="AC281">
        <v>2100</v>
      </c>
      <c r="AD281" s="216" t="s">
        <v>217</v>
      </c>
      <c r="AE281">
        <v>1</v>
      </c>
    </row>
    <row r="282" spans="1:32" x14ac:dyDescent="0.3">
      <c r="A282" s="216" t="s">
        <v>351</v>
      </c>
      <c r="B282" s="216" t="s">
        <v>45</v>
      </c>
      <c r="C282" s="216" t="s">
        <v>68</v>
      </c>
      <c r="D282" s="216" t="s">
        <v>310</v>
      </c>
      <c r="E282" s="216" t="s">
        <v>1101</v>
      </c>
      <c r="F282" s="15">
        <v>46282.367581018516</v>
      </c>
      <c r="G282" s="216" t="s">
        <v>403</v>
      </c>
      <c r="H282">
        <v>4</v>
      </c>
      <c r="I282" s="216" t="s">
        <v>1102</v>
      </c>
      <c r="J282" s="15">
        <v>46282.497916666667</v>
      </c>
      <c r="K282" s="15">
        <v>46286.458333333336</v>
      </c>
      <c r="L282" s="15"/>
      <c r="M282">
        <v>4</v>
      </c>
      <c r="N282" s="216"/>
      <c r="O282" t="s">
        <v>201</v>
      </c>
      <c r="P282" t="s">
        <v>514</v>
      </c>
      <c r="Q282" s="216"/>
      <c r="S282" s="216" t="s">
        <v>358</v>
      </c>
      <c r="T282" s="216" t="s">
        <v>373</v>
      </c>
      <c r="U282" s="216" t="s">
        <v>239</v>
      </c>
      <c r="V282" t="s">
        <v>351</v>
      </c>
      <c r="W282" s="216" t="s">
        <v>374</v>
      </c>
      <c r="X282" s="216" t="s">
        <v>239</v>
      </c>
      <c r="Y282">
        <v>103</v>
      </c>
      <c r="AA282" s="216" t="s">
        <v>67</v>
      </c>
      <c r="AB282" s="216" t="s">
        <v>358</v>
      </c>
      <c r="AC282">
        <v>2100</v>
      </c>
      <c r="AD282" s="216" t="s">
        <v>217</v>
      </c>
      <c r="AE282">
        <v>1</v>
      </c>
    </row>
    <row r="283" spans="1:32" x14ac:dyDescent="0.3">
      <c r="A283" s="216" t="s">
        <v>351</v>
      </c>
      <c r="B283" s="216" t="s">
        <v>51</v>
      </c>
      <c r="C283" s="216" t="s">
        <v>258</v>
      </c>
      <c r="D283" s="216" t="s">
        <v>310</v>
      </c>
      <c r="E283" s="216" t="s">
        <v>1103</v>
      </c>
      <c r="F283" s="15">
        <v>46273.372465277775</v>
      </c>
      <c r="G283" s="216" t="s">
        <v>407</v>
      </c>
      <c r="H283">
        <v>450</v>
      </c>
      <c r="I283" s="216" t="s">
        <v>1104</v>
      </c>
      <c r="J283" s="15">
        <v>46273.671527777777</v>
      </c>
      <c r="K283" s="15">
        <v>46274.430555555555</v>
      </c>
      <c r="L283" s="15"/>
      <c r="M283">
        <v>450</v>
      </c>
      <c r="N283" s="216"/>
      <c r="O283" t="s">
        <v>201</v>
      </c>
      <c r="P283" t="s">
        <v>514</v>
      </c>
      <c r="Q283" s="216"/>
      <c r="S283" s="216" t="s">
        <v>358</v>
      </c>
      <c r="T283" s="216" t="s">
        <v>373</v>
      </c>
      <c r="U283" s="216" t="s">
        <v>239</v>
      </c>
      <c r="V283" t="s">
        <v>7</v>
      </c>
      <c r="W283" s="216" t="s">
        <v>7</v>
      </c>
      <c r="X283" s="216" t="s">
        <v>7</v>
      </c>
      <c r="AA283" s="216" t="s">
        <v>238</v>
      </c>
      <c r="AB283" s="216" t="s">
        <v>358</v>
      </c>
      <c r="AC283">
        <v>2100</v>
      </c>
      <c r="AD283" s="216" t="s">
        <v>7</v>
      </c>
      <c r="AF283">
        <v>0</v>
      </c>
    </row>
    <row r="284" spans="1:32" x14ac:dyDescent="0.3">
      <c r="A284" s="216" t="s">
        <v>351</v>
      </c>
      <c r="B284" s="216" t="s">
        <v>45</v>
      </c>
      <c r="C284" s="216" t="s">
        <v>68</v>
      </c>
      <c r="D284" s="216" t="s">
        <v>310</v>
      </c>
      <c r="E284" s="216" t="s">
        <v>1105</v>
      </c>
      <c r="F284" s="15">
        <v>46280.432673611111</v>
      </c>
      <c r="G284" s="216" t="s">
        <v>403</v>
      </c>
      <c r="H284">
        <v>1</v>
      </c>
      <c r="I284" s="216" t="s">
        <v>1106</v>
      </c>
      <c r="J284" s="15">
        <v>46280.493750000001</v>
      </c>
      <c r="K284" s="15">
        <v>46282.458333333336</v>
      </c>
      <c r="L284" s="15"/>
      <c r="M284">
        <v>1</v>
      </c>
      <c r="N284" s="216"/>
      <c r="O284" t="s">
        <v>201</v>
      </c>
      <c r="P284" t="s">
        <v>514</v>
      </c>
      <c r="Q284" s="216"/>
      <c r="S284" s="216" t="s">
        <v>358</v>
      </c>
      <c r="T284" s="216" t="s">
        <v>373</v>
      </c>
      <c r="U284" s="216" t="s">
        <v>239</v>
      </c>
      <c r="V284" t="s">
        <v>351</v>
      </c>
      <c r="W284" s="216" t="s">
        <v>374</v>
      </c>
      <c r="X284" s="216" t="s">
        <v>239</v>
      </c>
      <c r="Y284">
        <v>103</v>
      </c>
      <c r="AA284" s="216" t="s">
        <v>67</v>
      </c>
      <c r="AB284" s="216" t="s">
        <v>358</v>
      </c>
      <c r="AC284">
        <v>2100</v>
      </c>
      <c r="AD284" s="216" t="s">
        <v>217</v>
      </c>
      <c r="AE284">
        <v>1</v>
      </c>
      <c r="AF284">
        <v>1</v>
      </c>
    </row>
    <row r="285" spans="1:32" x14ac:dyDescent="0.3">
      <c r="A285" s="216" t="s">
        <v>351</v>
      </c>
      <c r="B285" s="216" t="s">
        <v>45</v>
      </c>
      <c r="C285" s="216" t="s">
        <v>68</v>
      </c>
      <c r="D285" s="216" t="s">
        <v>310</v>
      </c>
      <c r="E285" s="216" t="s">
        <v>1107</v>
      </c>
      <c r="F285" s="15">
        <v>46280.435034722221</v>
      </c>
      <c r="G285" s="216" t="s">
        <v>403</v>
      </c>
      <c r="H285">
        <v>3</v>
      </c>
      <c r="I285" s="216" t="s">
        <v>1106</v>
      </c>
      <c r="J285" s="15">
        <v>46280.493750000001</v>
      </c>
      <c r="K285" s="15">
        <v>46282.458333333336</v>
      </c>
      <c r="L285" s="15"/>
      <c r="M285">
        <v>3</v>
      </c>
      <c r="N285" s="216"/>
      <c r="O285" t="s">
        <v>201</v>
      </c>
      <c r="P285" t="s">
        <v>514</v>
      </c>
      <c r="Q285" s="216"/>
      <c r="S285" s="216" t="s">
        <v>358</v>
      </c>
      <c r="T285" s="216" t="s">
        <v>373</v>
      </c>
      <c r="U285" s="216" t="s">
        <v>239</v>
      </c>
      <c r="V285" t="s">
        <v>351</v>
      </c>
      <c r="W285" s="216" t="s">
        <v>374</v>
      </c>
      <c r="X285" s="216" t="s">
        <v>239</v>
      </c>
      <c r="AA285" s="216" t="s">
        <v>67</v>
      </c>
      <c r="AB285" s="216" t="s">
        <v>358</v>
      </c>
      <c r="AC285">
        <v>2100</v>
      </c>
      <c r="AD285" s="216" t="s">
        <v>217</v>
      </c>
      <c r="AE285">
        <v>1</v>
      </c>
    </row>
    <row r="286" spans="1:32" x14ac:dyDescent="0.3">
      <c r="A286" s="216" t="s">
        <v>351</v>
      </c>
      <c r="B286" s="216" t="s">
        <v>45</v>
      </c>
      <c r="C286" s="216" t="s">
        <v>68</v>
      </c>
      <c r="D286" s="216" t="s">
        <v>310</v>
      </c>
      <c r="E286" s="216" t="s">
        <v>1108</v>
      </c>
      <c r="F286" s="15">
        <v>46280.432002314818</v>
      </c>
      <c r="G286" s="216" t="s">
        <v>403</v>
      </c>
      <c r="H286">
        <v>3</v>
      </c>
      <c r="I286" s="216" t="s">
        <v>1106</v>
      </c>
      <c r="J286" s="15">
        <v>46280.493750000001</v>
      </c>
      <c r="K286" s="15">
        <v>46282.458333333336</v>
      </c>
      <c r="L286" s="15"/>
      <c r="M286">
        <v>3</v>
      </c>
      <c r="N286" s="216"/>
      <c r="O286" t="s">
        <v>201</v>
      </c>
      <c r="P286" t="s">
        <v>514</v>
      </c>
      <c r="Q286" s="216"/>
      <c r="S286" s="216" t="s">
        <v>358</v>
      </c>
      <c r="T286" s="216" t="s">
        <v>373</v>
      </c>
      <c r="U286" s="216" t="s">
        <v>239</v>
      </c>
      <c r="V286" t="s">
        <v>351</v>
      </c>
      <c r="W286" s="216" t="s">
        <v>374</v>
      </c>
      <c r="X286" s="216" t="s">
        <v>239</v>
      </c>
      <c r="AA286" s="216" t="s">
        <v>67</v>
      </c>
      <c r="AB286" s="216" t="s">
        <v>358</v>
      </c>
      <c r="AC286">
        <v>2100</v>
      </c>
      <c r="AD286" s="216" t="s">
        <v>217</v>
      </c>
      <c r="AE286">
        <v>1</v>
      </c>
    </row>
    <row r="287" spans="1:32" x14ac:dyDescent="0.3">
      <c r="A287" s="216" t="s">
        <v>351</v>
      </c>
      <c r="B287" s="216" t="s">
        <v>45</v>
      </c>
      <c r="C287" s="216" t="s">
        <v>68</v>
      </c>
      <c r="D287" s="216" t="s">
        <v>310</v>
      </c>
      <c r="E287" s="216" t="s">
        <v>1109</v>
      </c>
      <c r="F287" s="15">
        <v>46280.431261574071</v>
      </c>
      <c r="G287" s="216" t="s">
        <v>403</v>
      </c>
      <c r="H287">
        <v>3</v>
      </c>
      <c r="I287" s="216" t="s">
        <v>1106</v>
      </c>
      <c r="J287" s="15">
        <v>46280.493750000001</v>
      </c>
      <c r="K287" s="15">
        <v>46282.458333333336</v>
      </c>
      <c r="L287" s="15"/>
      <c r="M287">
        <v>3</v>
      </c>
      <c r="N287" s="216"/>
      <c r="O287" t="s">
        <v>201</v>
      </c>
      <c r="P287" t="s">
        <v>514</v>
      </c>
      <c r="Q287" s="216"/>
      <c r="S287" s="216" t="s">
        <v>358</v>
      </c>
      <c r="T287" s="216" t="s">
        <v>373</v>
      </c>
      <c r="U287" s="216" t="s">
        <v>239</v>
      </c>
      <c r="V287" t="s">
        <v>351</v>
      </c>
      <c r="W287" s="216" t="s">
        <v>374</v>
      </c>
      <c r="X287" s="216" t="s">
        <v>239</v>
      </c>
      <c r="AA287" s="216" t="s">
        <v>67</v>
      </c>
      <c r="AB287" s="216" t="s">
        <v>358</v>
      </c>
      <c r="AC287">
        <v>2100</v>
      </c>
      <c r="AD287" s="216" t="s">
        <v>217</v>
      </c>
      <c r="AE287">
        <v>1</v>
      </c>
    </row>
    <row r="288" spans="1:32" x14ac:dyDescent="0.3">
      <c r="A288" s="216" t="s">
        <v>351</v>
      </c>
      <c r="B288" s="216" t="s">
        <v>45</v>
      </c>
      <c r="C288" s="216" t="s">
        <v>68</v>
      </c>
      <c r="D288" s="216" t="s">
        <v>310</v>
      </c>
      <c r="E288" s="216" t="s">
        <v>1110</v>
      </c>
      <c r="F288" s="15">
        <v>46280.438321759262</v>
      </c>
      <c r="G288" s="216" t="s">
        <v>403</v>
      </c>
      <c r="H288">
        <v>3</v>
      </c>
      <c r="I288" s="216" t="s">
        <v>1106</v>
      </c>
      <c r="J288" s="15">
        <v>46280.493750000001</v>
      </c>
      <c r="K288" s="15">
        <v>46282.458333333336</v>
      </c>
      <c r="L288" s="15"/>
      <c r="M288">
        <v>3</v>
      </c>
      <c r="N288" s="216"/>
      <c r="O288" t="s">
        <v>201</v>
      </c>
      <c r="P288" t="s">
        <v>514</v>
      </c>
      <c r="Q288" s="216"/>
      <c r="S288" s="216" t="s">
        <v>358</v>
      </c>
      <c r="T288" s="216" t="s">
        <v>373</v>
      </c>
      <c r="U288" s="216" t="s">
        <v>239</v>
      </c>
      <c r="V288" t="s">
        <v>351</v>
      </c>
      <c r="W288" s="216" t="s">
        <v>374</v>
      </c>
      <c r="X288" s="216" t="s">
        <v>239</v>
      </c>
      <c r="AA288" s="216" t="s">
        <v>67</v>
      </c>
      <c r="AB288" s="216" t="s">
        <v>358</v>
      </c>
      <c r="AC288">
        <v>2100</v>
      </c>
      <c r="AD288" s="216" t="s">
        <v>217</v>
      </c>
      <c r="AE288">
        <v>1</v>
      </c>
    </row>
    <row r="289" spans="1:32" x14ac:dyDescent="0.3">
      <c r="A289" s="216" t="s">
        <v>351</v>
      </c>
      <c r="B289" s="216" t="s">
        <v>45</v>
      </c>
      <c r="C289" s="216" t="s">
        <v>68</v>
      </c>
      <c r="D289" s="216" t="s">
        <v>310</v>
      </c>
      <c r="E289" s="216" t="s">
        <v>1111</v>
      </c>
      <c r="F289" s="15">
        <v>46280.43408564815</v>
      </c>
      <c r="G289" s="216" t="s">
        <v>403</v>
      </c>
      <c r="H289">
        <v>3</v>
      </c>
      <c r="I289" s="216" t="s">
        <v>1106</v>
      </c>
      <c r="J289" s="15">
        <v>46280.493750000001</v>
      </c>
      <c r="K289" s="15">
        <v>46282.458333333336</v>
      </c>
      <c r="L289" s="15"/>
      <c r="M289">
        <v>3</v>
      </c>
      <c r="N289" s="216"/>
      <c r="O289" t="s">
        <v>201</v>
      </c>
      <c r="P289" t="s">
        <v>514</v>
      </c>
      <c r="Q289" s="216"/>
      <c r="S289" s="216" t="s">
        <v>358</v>
      </c>
      <c r="T289" s="216" t="s">
        <v>373</v>
      </c>
      <c r="U289" s="216" t="s">
        <v>239</v>
      </c>
      <c r="V289" t="s">
        <v>351</v>
      </c>
      <c r="W289" s="216" t="s">
        <v>374</v>
      </c>
      <c r="X289" s="216" t="s">
        <v>239</v>
      </c>
      <c r="AA289" s="216" t="s">
        <v>67</v>
      </c>
      <c r="AB289" s="216" t="s">
        <v>358</v>
      </c>
      <c r="AC289">
        <v>2100</v>
      </c>
      <c r="AD289" s="216" t="s">
        <v>217</v>
      </c>
      <c r="AE289">
        <v>1</v>
      </c>
    </row>
    <row r="290" spans="1:32" x14ac:dyDescent="0.3">
      <c r="A290" s="216" t="s">
        <v>351</v>
      </c>
      <c r="B290" s="216" t="s">
        <v>45</v>
      </c>
      <c r="C290" s="216" t="s">
        <v>68</v>
      </c>
      <c r="D290" s="216" t="s">
        <v>310</v>
      </c>
      <c r="E290" s="216" t="s">
        <v>1112</v>
      </c>
      <c r="F290" s="15">
        <v>46258.344340277778</v>
      </c>
      <c r="G290" s="216" t="s">
        <v>403</v>
      </c>
      <c r="H290">
        <v>3</v>
      </c>
      <c r="I290" s="216" t="s">
        <v>1113</v>
      </c>
      <c r="J290" s="15">
        <v>46258.459027777775</v>
      </c>
      <c r="K290" s="15">
        <v>46262.520833333336</v>
      </c>
      <c r="L290" s="15"/>
      <c r="M290">
        <v>3</v>
      </c>
      <c r="N290" s="216"/>
      <c r="O290" t="s">
        <v>201</v>
      </c>
      <c r="P290" t="s">
        <v>513</v>
      </c>
      <c r="Q290" s="216"/>
      <c r="S290" s="216" t="s">
        <v>358</v>
      </c>
      <c r="T290" s="216" t="s">
        <v>373</v>
      </c>
      <c r="U290" s="216" t="s">
        <v>239</v>
      </c>
      <c r="V290" t="s">
        <v>351</v>
      </c>
      <c r="W290" s="216" t="s">
        <v>374</v>
      </c>
      <c r="X290" s="216" t="s">
        <v>239</v>
      </c>
      <c r="Y290">
        <v>103</v>
      </c>
      <c r="AA290" s="216" t="s">
        <v>67</v>
      </c>
      <c r="AB290" s="216" t="s">
        <v>358</v>
      </c>
      <c r="AC290">
        <v>2100</v>
      </c>
      <c r="AD290" s="216" t="s">
        <v>217</v>
      </c>
      <c r="AE290">
        <v>1</v>
      </c>
      <c r="AF290">
        <v>1</v>
      </c>
    </row>
    <row r="291" spans="1:32" x14ac:dyDescent="0.3">
      <c r="A291" s="216" t="s">
        <v>351</v>
      </c>
      <c r="B291" s="216" t="s">
        <v>45</v>
      </c>
      <c r="C291" s="216" t="s">
        <v>68</v>
      </c>
      <c r="D291" s="216" t="s">
        <v>310</v>
      </c>
      <c r="E291" s="216" t="s">
        <v>1114</v>
      </c>
      <c r="F291" s="15">
        <v>46258.343726851854</v>
      </c>
      <c r="G291" s="216" t="s">
        <v>403</v>
      </c>
      <c r="H291">
        <v>1</v>
      </c>
      <c r="I291" s="216" t="s">
        <v>1113</v>
      </c>
      <c r="J291" s="15">
        <v>46258.459027777775</v>
      </c>
      <c r="K291" s="15">
        <v>46262.520833333336</v>
      </c>
      <c r="L291" s="15"/>
      <c r="M291">
        <v>1</v>
      </c>
      <c r="N291" s="216"/>
      <c r="O291" t="s">
        <v>201</v>
      </c>
      <c r="P291" t="s">
        <v>513</v>
      </c>
      <c r="Q291" s="216"/>
      <c r="S291" s="216" t="s">
        <v>358</v>
      </c>
      <c r="T291" s="216" t="s">
        <v>373</v>
      </c>
      <c r="U291" s="216" t="s">
        <v>239</v>
      </c>
      <c r="V291" t="s">
        <v>351</v>
      </c>
      <c r="W291" s="216" t="s">
        <v>374</v>
      </c>
      <c r="X291" s="216" t="s">
        <v>239</v>
      </c>
      <c r="AA291" s="216" t="s">
        <v>67</v>
      </c>
      <c r="AB291" s="216" t="s">
        <v>358</v>
      </c>
      <c r="AC291">
        <v>2100</v>
      </c>
      <c r="AD291" s="216" t="s">
        <v>217</v>
      </c>
      <c r="AE291">
        <v>1</v>
      </c>
    </row>
    <row r="292" spans="1:32" x14ac:dyDescent="0.3">
      <c r="A292" s="216" t="s">
        <v>351</v>
      </c>
      <c r="B292" s="216" t="s">
        <v>45</v>
      </c>
      <c r="C292" s="216" t="s">
        <v>68</v>
      </c>
      <c r="D292" s="216" t="s">
        <v>310</v>
      </c>
      <c r="E292" s="216" t="s">
        <v>1115</v>
      </c>
      <c r="F292" s="15">
        <v>46258.344930555555</v>
      </c>
      <c r="G292" s="216" t="s">
        <v>403</v>
      </c>
      <c r="H292">
        <v>3</v>
      </c>
      <c r="I292" s="216" t="s">
        <v>1113</v>
      </c>
      <c r="J292" s="15">
        <v>46258.459027777775</v>
      </c>
      <c r="K292" s="15">
        <v>46262.520833333336</v>
      </c>
      <c r="L292" s="15"/>
      <c r="M292">
        <v>3</v>
      </c>
      <c r="N292" s="216"/>
      <c r="O292" t="s">
        <v>201</v>
      </c>
      <c r="P292" t="s">
        <v>513</v>
      </c>
      <c r="Q292" s="216"/>
      <c r="S292" s="216" t="s">
        <v>358</v>
      </c>
      <c r="T292" s="216" t="s">
        <v>373</v>
      </c>
      <c r="U292" s="216" t="s">
        <v>239</v>
      </c>
      <c r="V292" t="s">
        <v>351</v>
      </c>
      <c r="W292" s="216" t="s">
        <v>374</v>
      </c>
      <c r="X292" s="216" t="s">
        <v>239</v>
      </c>
      <c r="AA292" s="216" t="s">
        <v>67</v>
      </c>
      <c r="AB292" s="216" t="s">
        <v>358</v>
      </c>
      <c r="AC292">
        <v>2100</v>
      </c>
      <c r="AD292" s="216" t="s">
        <v>217</v>
      </c>
      <c r="AE292">
        <v>1</v>
      </c>
    </row>
    <row r="293" spans="1:32" x14ac:dyDescent="0.3">
      <c r="A293" s="216" t="s">
        <v>351</v>
      </c>
      <c r="B293" s="216" t="s">
        <v>45</v>
      </c>
      <c r="C293" s="216" t="s">
        <v>68</v>
      </c>
      <c r="D293" s="216" t="s">
        <v>310</v>
      </c>
      <c r="E293" s="216" t="s">
        <v>1116</v>
      </c>
      <c r="F293" s="15">
        <v>46258.344930555555</v>
      </c>
      <c r="G293" s="216" t="s">
        <v>403</v>
      </c>
      <c r="H293">
        <v>3</v>
      </c>
      <c r="I293" s="216" t="s">
        <v>1113</v>
      </c>
      <c r="J293" s="15">
        <v>46258.459027777775</v>
      </c>
      <c r="K293" s="15">
        <v>46262.520833333336</v>
      </c>
      <c r="L293" s="15"/>
      <c r="M293">
        <v>3</v>
      </c>
      <c r="N293" s="216"/>
      <c r="O293" t="s">
        <v>201</v>
      </c>
      <c r="P293" t="s">
        <v>513</v>
      </c>
      <c r="Q293" s="216"/>
      <c r="S293" s="216" t="s">
        <v>358</v>
      </c>
      <c r="T293" s="216" t="s">
        <v>373</v>
      </c>
      <c r="U293" s="216" t="s">
        <v>239</v>
      </c>
      <c r="V293" t="s">
        <v>351</v>
      </c>
      <c r="W293" s="216" t="s">
        <v>374</v>
      </c>
      <c r="X293" s="216" t="s">
        <v>239</v>
      </c>
      <c r="AA293" s="216" t="s">
        <v>67</v>
      </c>
      <c r="AB293" s="216" t="s">
        <v>358</v>
      </c>
      <c r="AC293">
        <v>2100</v>
      </c>
      <c r="AD293" s="216" t="s">
        <v>217</v>
      </c>
      <c r="AE293">
        <v>1</v>
      </c>
    </row>
    <row r="294" spans="1:32" x14ac:dyDescent="0.3">
      <c r="A294" s="216" t="s">
        <v>351</v>
      </c>
      <c r="B294" s="216" t="s">
        <v>45</v>
      </c>
      <c r="C294" s="216" t="s">
        <v>68</v>
      </c>
      <c r="D294" s="216" t="s">
        <v>310</v>
      </c>
      <c r="E294" s="216" t="s">
        <v>1117</v>
      </c>
      <c r="F294" s="15">
        <v>46254.613715277781</v>
      </c>
      <c r="G294" s="216" t="s">
        <v>407</v>
      </c>
      <c r="H294">
        <v>27</v>
      </c>
      <c r="I294" s="216" t="s">
        <v>1118</v>
      </c>
      <c r="J294" s="15">
        <v>46255.379166666666</v>
      </c>
      <c r="K294" s="15">
        <v>46259.611111111109</v>
      </c>
      <c r="L294" s="15"/>
      <c r="M294">
        <v>27</v>
      </c>
      <c r="N294" s="216"/>
      <c r="O294" t="s">
        <v>201</v>
      </c>
      <c r="P294" t="s">
        <v>513</v>
      </c>
      <c r="Q294" s="216"/>
      <c r="S294" s="216" t="s">
        <v>358</v>
      </c>
      <c r="T294" s="216" t="s">
        <v>373</v>
      </c>
      <c r="U294" s="216" t="s">
        <v>239</v>
      </c>
      <c r="V294" t="s">
        <v>351</v>
      </c>
      <c r="W294" s="216" t="s">
        <v>374</v>
      </c>
      <c r="X294" s="216" t="s">
        <v>239</v>
      </c>
      <c r="Y294">
        <v>103</v>
      </c>
      <c r="AA294" s="216" t="s">
        <v>67</v>
      </c>
      <c r="AB294" s="216" t="s">
        <v>358</v>
      </c>
      <c r="AC294">
        <v>2100</v>
      </c>
      <c r="AD294" s="216" t="s">
        <v>217</v>
      </c>
      <c r="AE294">
        <v>2.7</v>
      </c>
      <c r="AF294">
        <v>1</v>
      </c>
    </row>
    <row r="295" spans="1:32" x14ac:dyDescent="0.3">
      <c r="A295" s="216" t="s">
        <v>351</v>
      </c>
      <c r="B295" s="216" t="s">
        <v>45</v>
      </c>
      <c r="C295" s="216" t="s">
        <v>68</v>
      </c>
      <c r="D295" s="216" t="s">
        <v>310</v>
      </c>
      <c r="E295" s="216" t="s">
        <v>1119</v>
      </c>
      <c r="F295" s="15">
        <v>46254.658715277779</v>
      </c>
      <c r="G295" s="216" t="s">
        <v>403</v>
      </c>
      <c r="H295">
        <v>5</v>
      </c>
      <c r="I295" s="216" t="s">
        <v>1120</v>
      </c>
      <c r="J295" s="15">
        <v>46255.369444444441</v>
      </c>
      <c r="K295" s="15">
        <v>46259.583333333336</v>
      </c>
      <c r="L295" s="15"/>
      <c r="M295">
        <v>5</v>
      </c>
      <c r="N295" s="216"/>
      <c r="O295" t="s">
        <v>201</v>
      </c>
      <c r="P295" t="s">
        <v>513</v>
      </c>
      <c r="Q295" s="216"/>
      <c r="S295" s="216" t="s">
        <v>358</v>
      </c>
      <c r="T295" s="216" t="s">
        <v>373</v>
      </c>
      <c r="U295" s="216" t="s">
        <v>239</v>
      </c>
      <c r="V295" t="s">
        <v>351</v>
      </c>
      <c r="W295" s="216" t="s">
        <v>374</v>
      </c>
      <c r="X295" s="216" t="s">
        <v>239</v>
      </c>
      <c r="AA295" s="216" t="s">
        <v>67</v>
      </c>
      <c r="AB295" s="216" t="s">
        <v>358</v>
      </c>
      <c r="AC295">
        <v>2100</v>
      </c>
      <c r="AD295" s="216" t="s">
        <v>217</v>
      </c>
      <c r="AE295">
        <v>1</v>
      </c>
    </row>
    <row r="296" spans="1:32" x14ac:dyDescent="0.3">
      <c r="A296" s="216" t="s">
        <v>351</v>
      </c>
      <c r="B296" s="216" t="s">
        <v>45</v>
      </c>
      <c r="C296" s="216" t="s">
        <v>68</v>
      </c>
      <c r="D296" s="216" t="s">
        <v>310</v>
      </c>
      <c r="E296" s="216" t="s">
        <v>1121</v>
      </c>
      <c r="F296" s="15">
        <v>46262.359525462962</v>
      </c>
      <c r="G296" s="216" t="s">
        <v>403</v>
      </c>
      <c r="H296">
        <v>2</v>
      </c>
      <c r="I296" s="216" t="s">
        <v>1122</v>
      </c>
      <c r="J296" s="15">
        <v>46265.605555555558</v>
      </c>
      <c r="K296" s="15">
        <v>46267.421527777777</v>
      </c>
      <c r="L296" s="15"/>
      <c r="M296">
        <v>2</v>
      </c>
      <c r="N296" s="216"/>
      <c r="O296" t="s">
        <v>201</v>
      </c>
      <c r="P296" t="s">
        <v>514</v>
      </c>
      <c r="Q296" s="216"/>
      <c r="S296" s="216" t="s">
        <v>358</v>
      </c>
      <c r="T296" s="216" t="s">
        <v>373</v>
      </c>
      <c r="U296" s="216" t="s">
        <v>239</v>
      </c>
      <c r="V296" t="s">
        <v>351</v>
      </c>
      <c r="W296" s="216" t="s">
        <v>374</v>
      </c>
      <c r="X296" s="216" t="s">
        <v>239</v>
      </c>
      <c r="Y296">
        <v>103</v>
      </c>
      <c r="AA296" s="216" t="s">
        <v>67</v>
      </c>
      <c r="AB296" s="216" t="s">
        <v>358</v>
      </c>
      <c r="AC296">
        <v>2100</v>
      </c>
      <c r="AD296" s="216" t="s">
        <v>217</v>
      </c>
      <c r="AE296">
        <v>1</v>
      </c>
      <c r="AF296">
        <v>1</v>
      </c>
    </row>
    <row r="297" spans="1:32" x14ac:dyDescent="0.3">
      <c r="A297" s="216" t="s">
        <v>351</v>
      </c>
      <c r="B297" s="216" t="s">
        <v>45</v>
      </c>
      <c r="C297" s="216" t="s">
        <v>68</v>
      </c>
      <c r="D297" s="216" t="s">
        <v>310</v>
      </c>
      <c r="E297" s="216" t="s">
        <v>1123</v>
      </c>
      <c r="F297" s="15">
        <v>46262.363888888889</v>
      </c>
      <c r="G297" s="216" t="s">
        <v>403</v>
      </c>
      <c r="H297">
        <v>3</v>
      </c>
      <c r="I297" s="216" t="s">
        <v>1122</v>
      </c>
      <c r="J297" s="15">
        <v>46265.605555555558</v>
      </c>
      <c r="K297" s="15">
        <v>46267.421527777777</v>
      </c>
      <c r="L297" s="15"/>
      <c r="M297">
        <v>3</v>
      </c>
      <c r="N297" s="216"/>
      <c r="O297" t="s">
        <v>201</v>
      </c>
      <c r="P297" t="s">
        <v>514</v>
      </c>
      <c r="Q297" s="216"/>
      <c r="S297" s="216" t="s">
        <v>358</v>
      </c>
      <c r="T297" s="216" t="s">
        <v>373</v>
      </c>
      <c r="U297" s="216" t="s">
        <v>239</v>
      </c>
      <c r="V297" t="s">
        <v>351</v>
      </c>
      <c r="W297" s="216" t="s">
        <v>374</v>
      </c>
      <c r="X297" s="216" t="s">
        <v>239</v>
      </c>
      <c r="AA297" s="216" t="s">
        <v>67</v>
      </c>
      <c r="AB297" s="216" t="s">
        <v>358</v>
      </c>
      <c r="AC297">
        <v>2100</v>
      </c>
      <c r="AD297" s="216" t="s">
        <v>217</v>
      </c>
      <c r="AE297">
        <v>1</v>
      </c>
    </row>
    <row r="298" spans="1:32" x14ac:dyDescent="0.3">
      <c r="A298" s="216" t="s">
        <v>351</v>
      </c>
      <c r="B298" s="216" t="s">
        <v>45</v>
      </c>
      <c r="C298" s="216" t="s">
        <v>68</v>
      </c>
      <c r="D298" s="216" t="s">
        <v>310</v>
      </c>
      <c r="E298" s="216" t="s">
        <v>1124</v>
      </c>
      <c r="F298" s="15">
        <v>46262.363888888889</v>
      </c>
      <c r="G298" s="216" t="s">
        <v>403</v>
      </c>
      <c r="H298">
        <v>3</v>
      </c>
      <c r="I298" s="216" t="s">
        <v>1122</v>
      </c>
      <c r="J298" s="15">
        <v>46265.605555555558</v>
      </c>
      <c r="K298" s="15">
        <v>46267.421527777777</v>
      </c>
      <c r="L298" s="15"/>
      <c r="M298">
        <v>3</v>
      </c>
      <c r="N298" s="216"/>
      <c r="O298" t="s">
        <v>201</v>
      </c>
      <c r="P298" t="s">
        <v>514</v>
      </c>
      <c r="Q298" s="216"/>
      <c r="S298" s="216" t="s">
        <v>358</v>
      </c>
      <c r="T298" s="216" t="s">
        <v>373</v>
      </c>
      <c r="U298" s="216" t="s">
        <v>239</v>
      </c>
      <c r="V298" t="s">
        <v>351</v>
      </c>
      <c r="W298" s="216" t="s">
        <v>374</v>
      </c>
      <c r="X298" s="216" t="s">
        <v>239</v>
      </c>
      <c r="AA298" s="216" t="s">
        <v>67</v>
      </c>
      <c r="AB298" s="216" t="s">
        <v>358</v>
      </c>
      <c r="AC298">
        <v>2100</v>
      </c>
      <c r="AD298" s="216" t="s">
        <v>217</v>
      </c>
      <c r="AE298">
        <v>1</v>
      </c>
    </row>
    <row r="299" spans="1:32" x14ac:dyDescent="0.3">
      <c r="A299" s="216" t="s">
        <v>351</v>
      </c>
      <c r="B299" s="216" t="s">
        <v>45</v>
      </c>
      <c r="C299" s="216" t="s">
        <v>68</v>
      </c>
      <c r="D299" s="216" t="s">
        <v>310</v>
      </c>
      <c r="E299" s="216" t="s">
        <v>1125</v>
      </c>
      <c r="F299" s="15">
        <v>46269.710416666669</v>
      </c>
      <c r="G299" s="216" t="s">
        <v>403</v>
      </c>
      <c r="H299">
        <v>4</v>
      </c>
      <c r="I299" s="216" t="s">
        <v>1126</v>
      </c>
      <c r="J299" s="15">
        <v>46273.387499999997</v>
      </c>
      <c r="K299" s="15">
        <v>46274.465277777781</v>
      </c>
      <c r="L299" s="15"/>
      <c r="M299">
        <v>4</v>
      </c>
      <c r="N299" s="216"/>
      <c r="O299" t="s">
        <v>201</v>
      </c>
      <c r="P299" t="s">
        <v>514</v>
      </c>
      <c r="Q299" s="216"/>
      <c r="S299" s="216" t="s">
        <v>358</v>
      </c>
      <c r="T299" s="216" t="s">
        <v>373</v>
      </c>
      <c r="U299" s="216" t="s">
        <v>239</v>
      </c>
      <c r="V299" t="s">
        <v>351</v>
      </c>
      <c r="W299" s="216" t="s">
        <v>374</v>
      </c>
      <c r="X299" s="216" t="s">
        <v>239</v>
      </c>
      <c r="Y299">
        <v>103</v>
      </c>
      <c r="AA299" s="216" t="s">
        <v>67</v>
      </c>
      <c r="AB299" s="216" t="s">
        <v>358</v>
      </c>
      <c r="AC299">
        <v>2100</v>
      </c>
      <c r="AD299" s="216" t="s">
        <v>217</v>
      </c>
      <c r="AE299">
        <v>1</v>
      </c>
      <c r="AF299">
        <v>1</v>
      </c>
    </row>
    <row r="300" spans="1:32" x14ac:dyDescent="0.3">
      <c r="A300" s="216" t="s">
        <v>351</v>
      </c>
      <c r="B300" s="216" t="s">
        <v>45</v>
      </c>
      <c r="C300" s="216" t="s">
        <v>68</v>
      </c>
      <c r="D300" s="216" t="s">
        <v>310</v>
      </c>
      <c r="E300" s="216" t="s">
        <v>1127</v>
      </c>
      <c r="F300" s="15">
        <v>46269.713495370372</v>
      </c>
      <c r="G300" s="216" t="s">
        <v>403</v>
      </c>
      <c r="H300">
        <v>4</v>
      </c>
      <c r="I300" s="216" t="s">
        <v>1126</v>
      </c>
      <c r="J300" s="15">
        <v>46273.387499999997</v>
      </c>
      <c r="K300" s="15">
        <v>46274.465277777781</v>
      </c>
      <c r="L300" s="15"/>
      <c r="M300">
        <v>4</v>
      </c>
      <c r="N300" s="216"/>
      <c r="O300" t="s">
        <v>201</v>
      </c>
      <c r="P300" t="s">
        <v>514</v>
      </c>
      <c r="Q300" s="216"/>
      <c r="S300" s="216" t="s">
        <v>358</v>
      </c>
      <c r="T300" s="216" t="s">
        <v>373</v>
      </c>
      <c r="U300" s="216" t="s">
        <v>239</v>
      </c>
      <c r="V300" t="s">
        <v>351</v>
      </c>
      <c r="W300" s="216" t="s">
        <v>374</v>
      </c>
      <c r="X300" s="216" t="s">
        <v>239</v>
      </c>
      <c r="AA300" s="216" t="s">
        <v>67</v>
      </c>
      <c r="AB300" s="216" t="s">
        <v>358</v>
      </c>
      <c r="AC300">
        <v>2100</v>
      </c>
      <c r="AD300" s="216" t="s">
        <v>217</v>
      </c>
      <c r="AE300">
        <v>1</v>
      </c>
    </row>
    <row r="301" spans="1:32" x14ac:dyDescent="0.3">
      <c r="A301" s="216" t="s">
        <v>351</v>
      </c>
      <c r="B301" s="216" t="s">
        <v>45</v>
      </c>
      <c r="C301" s="216" t="s">
        <v>68</v>
      </c>
      <c r="D301" s="216" t="s">
        <v>310</v>
      </c>
      <c r="E301" s="216" t="s">
        <v>1128</v>
      </c>
      <c r="F301" s="15">
        <v>46269.591053240743</v>
      </c>
      <c r="G301" s="216" t="s">
        <v>403</v>
      </c>
      <c r="H301">
        <v>2</v>
      </c>
      <c r="I301" s="216" t="s">
        <v>1129</v>
      </c>
      <c r="J301" s="15">
        <v>46269.657638888886</v>
      </c>
      <c r="K301" s="15">
        <v>46274.472222222219</v>
      </c>
      <c r="L301" s="15"/>
      <c r="M301">
        <v>2</v>
      </c>
      <c r="N301" s="216"/>
      <c r="Q301" s="216"/>
      <c r="S301" s="216" t="s">
        <v>358</v>
      </c>
      <c r="T301" s="216" t="s">
        <v>373</v>
      </c>
      <c r="U301" s="216" t="s">
        <v>239</v>
      </c>
      <c r="V301" t="s">
        <v>351</v>
      </c>
      <c r="W301" s="216" t="s">
        <v>374</v>
      </c>
      <c r="X301" s="216" t="s">
        <v>239</v>
      </c>
      <c r="Y301">
        <v>103</v>
      </c>
      <c r="AA301" s="216" t="s">
        <v>67</v>
      </c>
      <c r="AB301" s="216" t="s">
        <v>358</v>
      </c>
      <c r="AC301">
        <v>2100</v>
      </c>
      <c r="AD301" s="216" t="s">
        <v>217</v>
      </c>
      <c r="AE301">
        <v>1</v>
      </c>
    </row>
    <row r="302" spans="1:32" x14ac:dyDescent="0.3">
      <c r="A302" s="216" t="s">
        <v>351</v>
      </c>
      <c r="B302" s="216" t="s">
        <v>45</v>
      </c>
      <c r="C302" s="216" t="s">
        <v>68</v>
      </c>
      <c r="D302" s="216" t="s">
        <v>310</v>
      </c>
      <c r="E302" s="216" t="s">
        <v>1130</v>
      </c>
      <c r="F302" s="15">
        <v>46269.590185185189</v>
      </c>
      <c r="G302" s="216" t="s">
        <v>403</v>
      </c>
      <c r="H302">
        <v>3</v>
      </c>
      <c r="I302" s="216" t="s">
        <v>1129</v>
      </c>
      <c r="J302" s="15">
        <v>46269.657638888886</v>
      </c>
      <c r="K302" s="15">
        <v>46274.472222222219</v>
      </c>
      <c r="L302" s="15"/>
      <c r="M302">
        <v>3</v>
      </c>
      <c r="N302" s="216"/>
      <c r="Q302" s="216"/>
      <c r="S302" s="216" t="s">
        <v>358</v>
      </c>
      <c r="T302" s="216" t="s">
        <v>373</v>
      </c>
      <c r="U302" s="216" t="s">
        <v>239</v>
      </c>
      <c r="V302" t="s">
        <v>351</v>
      </c>
      <c r="W302" s="216" t="s">
        <v>374</v>
      </c>
      <c r="X302" s="216" t="s">
        <v>239</v>
      </c>
      <c r="AA302" s="216" t="s">
        <v>67</v>
      </c>
      <c r="AB302" s="216" t="s">
        <v>358</v>
      </c>
      <c r="AC302">
        <v>2100</v>
      </c>
      <c r="AD302" s="216" t="s">
        <v>217</v>
      </c>
      <c r="AE302">
        <v>1</v>
      </c>
    </row>
    <row r="303" spans="1:32" x14ac:dyDescent="0.3">
      <c r="A303" s="216" t="s">
        <v>351</v>
      </c>
      <c r="B303" s="216" t="s">
        <v>45</v>
      </c>
      <c r="C303" s="216" t="s">
        <v>68</v>
      </c>
      <c r="D303" s="216" t="s">
        <v>310</v>
      </c>
      <c r="E303" s="216" t="s">
        <v>1131</v>
      </c>
      <c r="F303" s="15">
        <v>46269.590671296297</v>
      </c>
      <c r="G303" s="216" t="s">
        <v>403</v>
      </c>
      <c r="H303">
        <v>3</v>
      </c>
      <c r="I303" s="216" t="s">
        <v>1129</v>
      </c>
      <c r="J303" s="15">
        <v>46269.657638888886</v>
      </c>
      <c r="K303" s="15">
        <v>46274.472222222219</v>
      </c>
      <c r="L303" s="15"/>
      <c r="M303">
        <v>3</v>
      </c>
      <c r="N303" s="216"/>
      <c r="Q303" s="216"/>
      <c r="S303" s="216" t="s">
        <v>358</v>
      </c>
      <c r="T303" s="216" t="s">
        <v>373</v>
      </c>
      <c r="U303" s="216" t="s">
        <v>239</v>
      </c>
      <c r="V303" t="s">
        <v>351</v>
      </c>
      <c r="W303" s="216" t="s">
        <v>374</v>
      </c>
      <c r="X303" s="216" t="s">
        <v>239</v>
      </c>
      <c r="AA303" s="216" t="s">
        <v>67</v>
      </c>
      <c r="AB303" s="216" t="s">
        <v>358</v>
      </c>
      <c r="AC303">
        <v>2100</v>
      </c>
      <c r="AD303" s="216" t="s">
        <v>217</v>
      </c>
      <c r="AE303">
        <v>1</v>
      </c>
    </row>
    <row r="304" spans="1:32" x14ac:dyDescent="0.3">
      <c r="A304" s="216" t="s">
        <v>351</v>
      </c>
      <c r="B304" s="216" t="s">
        <v>45</v>
      </c>
      <c r="C304" s="216" t="s">
        <v>68</v>
      </c>
      <c r="D304" s="216" t="s">
        <v>310</v>
      </c>
      <c r="E304" s="216" t="s">
        <v>1132</v>
      </c>
      <c r="F304" s="15">
        <v>46269.589409722219</v>
      </c>
      <c r="G304" s="216" t="s">
        <v>403</v>
      </c>
      <c r="H304">
        <v>3</v>
      </c>
      <c r="I304" s="216" t="s">
        <v>1129</v>
      </c>
      <c r="J304" s="15">
        <v>46269.657638888886</v>
      </c>
      <c r="K304" s="15">
        <v>46274.472222222219</v>
      </c>
      <c r="L304" s="15"/>
      <c r="M304">
        <v>3</v>
      </c>
      <c r="N304" s="216"/>
      <c r="Q304" s="216"/>
      <c r="S304" s="216" t="s">
        <v>358</v>
      </c>
      <c r="T304" s="216" t="s">
        <v>373</v>
      </c>
      <c r="U304" s="216" t="s">
        <v>239</v>
      </c>
      <c r="V304" t="s">
        <v>351</v>
      </c>
      <c r="W304" s="216" t="s">
        <v>374</v>
      </c>
      <c r="X304" s="216" t="s">
        <v>239</v>
      </c>
      <c r="AA304" s="216" t="s">
        <v>67</v>
      </c>
      <c r="AB304" s="216" t="s">
        <v>358</v>
      </c>
      <c r="AC304">
        <v>2100</v>
      </c>
      <c r="AD304" s="216" t="s">
        <v>217</v>
      </c>
      <c r="AE304">
        <v>1</v>
      </c>
    </row>
    <row r="305" spans="1:32" x14ac:dyDescent="0.3">
      <c r="A305" s="216" t="s">
        <v>351</v>
      </c>
      <c r="B305" s="216" t="s">
        <v>45</v>
      </c>
      <c r="C305" s="216" t="s">
        <v>68</v>
      </c>
      <c r="D305" s="216" t="s">
        <v>310</v>
      </c>
      <c r="E305" s="216" t="s">
        <v>1133</v>
      </c>
      <c r="F305" s="15">
        <v>46254.490613425929</v>
      </c>
      <c r="G305" s="216" t="s">
        <v>407</v>
      </c>
      <c r="H305">
        <v>12</v>
      </c>
      <c r="I305" s="216" t="s">
        <v>1134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6"/>
      <c r="O305" t="s">
        <v>201</v>
      </c>
      <c r="P305" t="s">
        <v>514</v>
      </c>
      <c r="Q305" s="216"/>
      <c r="S305" s="216" t="s">
        <v>358</v>
      </c>
      <c r="T305" s="216" t="s">
        <v>373</v>
      </c>
      <c r="U305" s="216" t="s">
        <v>239</v>
      </c>
      <c r="V305" t="s">
        <v>351</v>
      </c>
      <c r="W305" s="216" t="s">
        <v>374</v>
      </c>
      <c r="X305" s="216" t="s">
        <v>239</v>
      </c>
      <c r="Y305">
        <v>103</v>
      </c>
      <c r="AA305" s="216" t="s">
        <v>67</v>
      </c>
      <c r="AB305" s="216" t="s">
        <v>358</v>
      </c>
      <c r="AC305">
        <v>2100</v>
      </c>
      <c r="AD305" s="216" t="s">
        <v>217</v>
      </c>
      <c r="AE305">
        <v>1.2</v>
      </c>
      <c r="AF305">
        <v>1</v>
      </c>
    </row>
    <row r="306" spans="1:32" x14ac:dyDescent="0.3">
      <c r="A306" s="216" t="s">
        <v>351</v>
      </c>
      <c r="B306" s="216" t="s">
        <v>45</v>
      </c>
      <c r="C306" s="216" t="s">
        <v>68</v>
      </c>
      <c r="D306" s="216" t="s">
        <v>310</v>
      </c>
      <c r="E306" s="216" t="s">
        <v>1135</v>
      </c>
      <c r="F306" s="15">
        <v>46254.489756944444</v>
      </c>
      <c r="G306" s="216" t="s">
        <v>407</v>
      </c>
      <c r="H306">
        <v>1</v>
      </c>
      <c r="I306" s="216" t="s">
        <v>1134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6"/>
      <c r="O306" t="s">
        <v>201</v>
      </c>
      <c r="P306" t="s">
        <v>514</v>
      </c>
      <c r="Q306" s="216"/>
      <c r="S306" s="216" t="s">
        <v>358</v>
      </c>
      <c r="T306" s="216" t="s">
        <v>373</v>
      </c>
      <c r="U306" s="216" t="s">
        <v>239</v>
      </c>
      <c r="V306" t="s">
        <v>351</v>
      </c>
      <c r="W306" s="216" t="s">
        <v>374</v>
      </c>
      <c r="X306" s="216" t="s">
        <v>239</v>
      </c>
      <c r="AA306" s="216" t="s">
        <v>67</v>
      </c>
      <c r="AB306" s="216" t="s">
        <v>358</v>
      </c>
      <c r="AC306">
        <v>2100</v>
      </c>
      <c r="AD306" s="216" t="s">
        <v>217</v>
      </c>
      <c r="AE306">
        <v>1</v>
      </c>
    </row>
    <row r="307" spans="1:32" x14ac:dyDescent="0.3">
      <c r="A307" s="216" t="s">
        <v>351</v>
      </c>
      <c r="B307" s="216" t="s">
        <v>45</v>
      </c>
      <c r="C307" s="216" t="s">
        <v>68</v>
      </c>
      <c r="D307" s="216" t="s">
        <v>310</v>
      </c>
      <c r="E307" s="216" t="s">
        <v>1136</v>
      </c>
      <c r="F307" s="15">
        <v>46269.591458333336</v>
      </c>
      <c r="G307" s="216" t="s">
        <v>403</v>
      </c>
      <c r="H307">
        <v>2</v>
      </c>
      <c r="I307" s="216" t="s">
        <v>1129</v>
      </c>
      <c r="J307" s="15">
        <v>46269.657638888886</v>
      </c>
      <c r="K307" s="15">
        <v>46274.472222222219</v>
      </c>
      <c r="L307" s="15"/>
      <c r="M307">
        <v>2</v>
      </c>
      <c r="N307" s="216"/>
      <c r="Q307" s="216"/>
      <c r="S307" s="216" t="s">
        <v>358</v>
      </c>
      <c r="T307" s="216" t="s">
        <v>373</v>
      </c>
      <c r="U307" s="216" t="s">
        <v>239</v>
      </c>
      <c r="V307" t="s">
        <v>351</v>
      </c>
      <c r="W307" s="216" t="s">
        <v>374</v>
      </c>
      <c r="X307" s="216" t="s">
        <v>239</v>
      </c>
      <c r="AA307" s="216" t="s">
        <v>67</v>
      </c>
      <c r="AB307" s="216" t="s">
        <v>358</v>
      </c>
      <c r="AC307">
        <v>2100</v>
      </c>
      <c r="AD307" s="216" t="s">
        <v>217</v>
      </c>
      <c r="AE307">
        <v>1</v>
      </c>
    </row>
    <row r="308" spans="1:32" x14ac:dyDescent="0.3">
      <c r="A308" s="216" t="s">
        <v>351</v>
      </c>
      <c r="B308" s="216" t="s">
        <v>45</v>
      </c>
      <c r="C308" s="216" t="s">
        <v>68</v>
      </c>
      <c r="D308" s="216" t="s">
        <v>310</v>
      </c>
      <c r="E308" s="216" t="s">
        <v>1137</v>
      </c>
      <c r="F308" s="15">
        <v>46253.463136574072</v>
      </c>
      <c r="G308" s="216" t="s">
        <v>1138</v>
      </c>
      <c r="H308">
        <v>34</v>
      </c>
      <c r="I308" s="216" t="s">
        <v>1139</v>
      </c>
      <c r="J308" s="15">
        <v>46253.624305555553</v>
      </c>
      <c r="K308" s="15">
        <v>46255.520833333336</v>
      </c>
      <c r="L308" s="15"/>
      <c r="M308">
        <v>34</v>
      </c>
      <c r="N308" s="216"/>
      <c r="O308" t="s">
        <v>201</v>
      </c>
      <c r="P308" t="s">
        <v>514</v>
      </c>
      <c r="Q308" s="216"/>
      <c r="S308" s="216" t="s">
        <v>358</v>
      </c>
      <c r="T308" s="216" t="s">
        <v>373</v>
      </c>
      <c r="U308" s="216" t="s">
        <v>239</v>
      </c>
      <c r="V308" t="s">
        <v>351</v>
      </c>
      <c r="W308" s="216" t="s">
        <v>374</v>
      </c>
      <c r="X308" s="216" t="s">
        <v>239</v>
      </c>
      <c r="Y308">
        <v>103</v>
      </c>
      <c r="AA308" s="216" t="s">
        <v>67</v>
      </c>
      <c r="AB308" s="216" t="s">
        <v>358</v>
      </c>
      <c r="AC308">
        <v>2100</v>
      </c>
      <c r="AD308" s="216" t="s">
        <v>217</v>
      </c>
      <c r="AE308">
        <v>3.4</v>
      </c>
    </row>
    <row r="309" spans="1:32" x14ac:dyDescent="0.3">
      <c r="A309" s="216" t="s">
        <v>351</v>
      </c>
      <c r="B309" s="216" t="s">
        <v>57</v>
      </c>
      <c r="C309" s="216" t="s">
        <v>117</v>
      </c>
      <c r="D309" s="216" t="s">
        <v>310</v>
      </c>
      <c r="E309" s="216" t="s">
        <v>1140</v>
      </c>
      <c r="F309" s="15">
        <v>46269.636643518519</v>
      </c>
      <c r="G309" s="216" t="s">
        <v>407</v>
      </c>
      <c r="H309">
        <v>1</v>
      </c>
      <c r="I309" s="216" t="s">
        <v>1141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6"/>
      <c r="O309" t="s">
        <v>201</v>
      </c>
      <c r="P309" t="s">
        <v>514</v>
      </c>
      <c r="Q309" s="216"/>
      <c r="S309" s="216" t="s">
        <v>358</v>
      </c>
      <c r="T309" s="216" t="s">
        <v>373</v>
      </c>
      <c r="U309" s="216" t="s">
        <v>239</v>
      </c>
      <c r="V309" t="s">
        <v>7</v>
      </c>
      <c r="W309" s="216" t="s">
        <v>7</v>
      </c>
      <c r="X309" s="216" t="s">
        <v>7</v>
      </c>
      <c r="AA309" s="216" t="s">
        <v>127</v>
      </c>
      <c r="AB309" s="216" t="s">
        <v>358</v>
      </c>
      <c r="AC309">
        <v>2100</v>
      </c>
      <c r="AD309" s="216" t="s">
        <v>233</v>
      </c>
      <c r="AE309">
        <v>1</v>
      </c>
      <c r="AF309">
        <v>1</v>
      </c>
    </row>
    <row r="310" spans="1:32" x14ac:dyDescent="0.3">
      <c r="A310" s="216" t="s">
        <v>351</v>
      </c>
      <c r="B310" s="216" t="s">
        <v>279</v>
      </c>
      <c r="C310" s="216" t="s">
        <v>197</v>
      </c>
      <c r="D310" s="216" t="s">
        <v>310</v>
      </c>
      <c r="E310" s="216" t="s">
        <v>1140</v>
      </c>
      <c r="F310" s="15">
        <v>46269.636643518519</v>
      </c>
      <c r="G310" s="216" t="s">
        <v>407</v>
      </c>
      <c r="H310">
        <v>1</v>
      </c>
      <c r="I310" s="216" t="s">
        <v>1141</v>
      </c>
      <c r="J310" s="15">
        <v>46276.67291666667</v>
      </c>
      <c r="K310" s="15">
        <v>46280.454861111109</v>
      </c>
      <c r="L310" s="15"/>
      <c r="M310">
        <v>1</v>
      </c>
      <c r="N310" s="216"/>
      <c r="O310" t="s">
        <v>201</v>
      </c>
      <c r="P310" t="s">
        <v>514</v>
      </c>
      <c r="Q310" s="216"/>
      <c r="S310" s="216" t="s">
        <v>358</v>
      </c>
      <c r="T310" s="216" t="s">
        <v>373</v>
      </c>
      <c r="U310" s="216" t="s">
        <v>239</v>
      </c>
      <c r="V310" t="s">
        <v>7</v>
      </c>
      <c r="W310" s="216" t="s">
        <v>7</v>
      </c>
      <c r="X310" s="216" t="s">
        <v>7</v>
      </c>
      <c r="Z310">
        <v>16</v>
      </c>
      <c r="AA310" s="216" t="s">
        <v>122</v>
      </c>
      <c r="AB310" s="216" t="s">
        <v>358</v>
      </c>
      <c r="AC310">
        <v>2100</v>
      </c>
      <c r="AD310" s="216" t="s">
        <v>232</v>
      </c>
      <c r="AE310">
        <v>16</v>
      </c>
      <c r="AF310">
        <v>78.8</v>
      </c>
    </row>
    <row r="311" spans="1:32" x14ac:dyDescent="0.3">
      <c r="A311" s="216" t="s">
        <v>351</v>
      </c>
      <c r="B311" s="216" t="s">
        <v>285</v>
      </c>
      <c r="C311" s="216" t="s">
        <v>95</v>
      </c>
      <c r="D311" s="216" t="s">
        <v>310</v>
      </c>
      <c r="E311" s="216" t="s">
        <v>1142</v>
      </c>
      <c r="F311" s="15">
        <v>46274.478344907409</v>
      </c>
      <c r="G311" s="216" t="s">
        <v>404</v>
      </c>
      <c r="H311">
        <v>1</v>
      </c>
      <c r="I311" s="216" t="s">
        <v>1143</v>
      </c>
      <c r="J311" s="15">
        <v>46274.643750000003</v>
      </c>
      <c r="K311" s="15">
        <v>46280.333333333336</v>
      </c>
      <c r="L311" s="15"/>
      <c r="M311">
        <v>1</v>
      </c>
      <c r="N311" s="216"/>
      <c r="O311" t="s">
        <v>201</v>
      </c>
      <c r="P311" t="s">
        <v>513</v>
      </c>
      <c r="Q311" s="216"/>
      <c r="S311" s="216" t="s">
        <v>358</v>
      </c>
      <c r="T311" s="216" t="s">
        <v>373</v>
      </c>
      <c r="U311" s="216" t="s">
        <v>239</v>
      </c>
      <c r="V311" t="s">
        <v>7</v>
      </c>
      <c r="W311" s="216" t="s">
        <v>7</v>
      </c>
      <c r="X311" s="216" t="s">
        <v>7</v>
      </c>
      <c r="AA311" s="216" t="s">
        <v>96</v>
      </c>
      <c r="AB311" s="216" t="s">
        <v>358</v>
      </c>
      <c r="AC311">
        <v>2100</v>
      </c>
      <c r="AD311" s="216" t="s">
        <v>220</v>
      </c>
      <c r="AE311">
        <v>1</v>
      </c>
      <c r="AF311">
        <v>1</v>
      </c>
    </row>
    <row r="312" spans="1:32" x14ac:dyDescent="0.3">
      <c r="A312" s="216" t="s">
        <v>351</v>
      </c>
      <c r="B312" s="216" t="s">
        <v>57</v>
      </c>
      <c r="C312" s="216" t="s">
        <v>117</v>
      </c>
      <c r="D312" s="216" t="s">
        <v>310</v>
      </c>
      <c r="E312" s="216" t="s">
        <v>1142</v>
      </c>
      <c r="F312" s="15">
        <v>46274.478344907409</v>
      </c>
      <c r="G312" s="216" t="s">
        <v>404</v>
      </c>
      <c r="H312">
        <v>1</v>
      </c>
      <c r="I312" s="216" t="s">
        <v>1143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6"/>
      <c r="O312" t="s">
        <v>201</v>
      </c>
      <c r="P312" t="s">
        <v>514</v>
      </c>
      <c r="Q312" s="216"/>
      <c r="S312" s="216" t="s">
        <v>358</v>
      </c>
      <c r="T312" s="216" t="s">
        <v>373</v>
      </c>
      <c r="U312" s="216" t="s">
        <v>239</v>
      </c>
      <c r="V312" t="s">
        <v>7</v>
      </c>
      <c r="W312" s="216" t="s">
        <v>7</v>
      </c>
      <c r="X312" s="216" t="s">
        <v>7</v>
      </c>
      <c r="AA312" s="216" t="s">
        <v>127</v>
      </c>
      <c r="AB312" s="216" t="s">
        <v>358</v>
      </c>
      <c r="AC312">
        <v>2100</v>
      </c>
      <c r="AD312" s="216" t="s">
        <v>233</v>
      </c>
      <c r="AE312">
        <v>1</v>
      </c>
    </row>
    <row r="313" spans="1:32" x14ac:dyDescent="0.3">
      <c r="A313" s="216" t="s">
        <v>351</v>
      </c>
      <c r="B313" s="216" t="s">
        <v>279</v>
      </c>
      <c r="C313" s="216" t="s">
        <v>192</v>
      </c>
      <c r="D313" s="216" t="s">
        <v>310</v>
      </c>
      <c r="E313" s="216" t="s">
        <v>1142</v>
      </c>
      <c r="F313" s="15">
        <v>46274.478344907409</v>
      </c>
      <c r="G313" s="216" t="s">
        <v>404</v>
      </c>
      <c r="H313">
        <v>614</v>
      </c>
      <c r="I313" s="216" t="s">
        <v>1143</v>
      </c>
      <c r="J313" s="15">
        <v>46274.643750000003</v>
      </c>
      <c r="K313" s="15">
        <v>46280.333333333336</v>
      </c>
      <c r="L313" s="15"/>
      <c r="M313">
        <v>614</v>
      </c>
      <c r="N313" s="216"/>
      <c r="O313" t="s">
        <v>201</v>
      </c>
      <c r="P313" t="s">
        <v>513</v>
      </c>
      <c r="Q313" s="216"/>
      <c r="S313" s="216" t="s">
        <v>358</v>
      </c>
      <c r="T313" s="216" t="s">
        <v>373</v>
      </c>
      <c r="U313" s="216" t="s">
        <v>239</v>
      </c>
      <c r="V313" t="s">
        <v>7</v>
      </c>
      <c r="W313" s="216" t="s">
        <v>7</v>
      </c>
      <c r="X313" s="216" t="s">
        <v>7</v>
      </c>
      <c r="Z313">
        <v>1</v>
      </c>
      <c r="AA313" s="216" t="s">
        <v>122</v>
      </c>
      <c r="AB313" s="216" t="s">
        <v>358</v>
      </c>
      <c r="AC313">
        <v>2100</v>
      </c>
      <c r="AD313" s="216" t="s">
        <v>232</v>
      </c>
      <c r="AE313">
        <v>614</v>
      </c>
    </row>
    <row r="314" spans="1:32" x14ac:dyDescent="0.3">
      <c r="A314" s="216" t="s">
        <v>351</v>
      </c>
      <c r="B314" s="216" t="s">
        <v>285</v>
      </c>
      <c r="C314" s="216" t="s">
        <v>95</v>
      </c>
      <c r="D314" s="216" t="s">
        <v>310</v>
      </c>
      <c r="E314" s="216" t="s">
        <v>1144</v>
      </c>
      <c r="F314" s="15">
        <v>46266.423217592594</v>
      </c>
      <c r="G314" s="216" t="s">
        <v>404</v>
      </c>
      <c r="H314">
        <v>1</v>
      </c>
      <c r="I314" s="216" t="s">
        <v>1145</v>
      </c>
      <c r="J314" s="15">
        <v>46269.459027777775</v>
      </c>
      <c r="K314" s="15">
        <v>46275.436122685183</v>
      </c>
      <c r="L314" s="15"/>
      <c r="M314">
        <v>1</v>
      </c>
      <c r="N314" s="216"/>
      <c r="Q314" s="216"/>
      <c r="S314" s="216" t="s">
        <v>358</v>
      </c>
      <c r="T314" s="216" t="s">
        <v>373</v>
      </c>
      <c r="U314" s="216" t="s">
        <v>239</v>
      </c>
      <c r="V314" t="s">
        <v>7</v>
      </c>
      <c r="W314" s="216" t="s">
        <v>7</v>
      </c>
      <c r="X314" s="216" t="s">
        <v>7</v>
      </c>
      <c r="AA314" s="216" t="s">
        <v>96</v>
      </c>
      <c r="AB314" s="216" t="s">
        <v>358</v>
      </c>
      <c r="AC314">
        <v>2100</v>
      </c>
      <c r="AD314" s="216" t="s">
        <v>220</v>
      </c>
      <c r="AE314">
        <v>1</v>
      </c>
      <c r="AF314">
        <v>1</v>
      </c>
    </row>
    <row r="315" spans="1:32" x14ac:dyDescent="0.3">
      <c r="A315" s="216" t="s">
        <v>351</v>
      </c>
      <c r="B315" s="216" t="s">
        <v>57</v>
      </c>
      <c r="C315" s="216" t="s">
        <v>117</v>
      </c>
      <c r="D315" s="216" t="s">
        <v>310</v>
      </c>
      <c r="E315" s="216" t="s">
        <v>1144</v>
      </c>
      <c r="F315" s="15">
        <v>46266.423217592594</v>
      </c>
      <c r="G315" s="216" t="s">
        <v>404</v>
      </c>
      <c r="H315">
        <v>1</v>
      </c>
      <c r="I315" s="216" t="s">
        <v>1145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6"/>
      <c r="O315" t="s">
        <v>201</v>
      </c>
      <c r="P315" t="s">
        <v>514</v>
      </c>
      <c r="Q315" s="216"/>
      <c r="S315" s="216" t="s">
        <v>358</v>
      </c>
      <c r="T315" s="216" t="s">
        <v>373</v>
      </c>
      <c r="U315" s="216" t="s">
        <v>239</v>
      </c>
      <c r="V315" t="s">
        <v>7</v>
      </c>
      <c r="W315" s="216" t="s">
        <v>7</v>
      </c>
      <c r="X315" s="216" t="s">
        <v>7</v>
      </c>
      <c r="AA315" s="216" t="s">
        <v>127</v>
      </c>
      <c r="AB315" s="216" t="s">
        <v>358</v>
      </c>
      <c r="AC315">
        <v>2100</v>
      </c>
      <c r="AD315" s="216" t="s">
        <v>233</v>
      </c>
      <c r="AE315">
        <v>1</v>
      </c>
      <c r="AF315">
        <v>1</v>
      </c>
    </row>
    <row r="316" spans="1:32" x14ac:dyDescent="0.3">
      <c r="A316" s="216" t="s">
        <v>351</v>
      </c>
      <c r="B316" s="216" t="s">
        <v>279</v>
      </c>
      <c r="C316" s="216" t="s">
        <v>192</v>
      </c>
      <c r="D316" s="216" t="s">
        <v>310</v>
      </c>
      <c r="E316" s="216" t="s">
        <v>1144</v>
      </c>
      <c r="F316" s="15">
        <v>46266.423217592594</v>
      </c>
      <c r="G316" s="216" t="s">
        <v>404</v>
      </c>
      <c r="H316">
        <v>747</v>
      </c>
      <c r="I316" s="216" t="s">
        <v>1145</v>
      </c>
      <c r="J316" s="15">
        <v>46269.459027777775</v>
      </c>
      <c r="K316" s="15">
        <v>46275.436122685183</v>
      </c>
      <c r="L316" s="15"/>
      <c r="M316">
        <v>747</v>
      </c>
      <c r="N316" s="216"/>
      <c r="Q316" s="216"/>
      <c r="S316" s="216" t="s">
        <v>358</v>
      </c>
      <c r="T316" s="216" t="s">
        <v>373</v>
      </c>
      <c r="U316" s="216" t="s">
        <v>239</v>
      </c>
      <c r="V316" t="s">
        <v>7</v>
      </c>
      <c r="W316" s="216" t="s">
        <v>7</v>
      </c>
      <c r="X316" s="216" t="s">
        <v>7</v>
      </c>
      <c r="Z316">
        <v>1</v>
      </c>
      <c r="AA316" s="216" t="s">
        <v>122</v>
      </c>
      <c r="AB316" s="216" t="s">
        <v>358</v>
      </c>
      <c r="AC316">
        <v>2100</v>
      </c>
      <c r="AD316" s="216" t="s">
        <v>232</v>
      </c>
      <c r="AE316">
        <v>747</v>
      </c>
      <c r="AF316">
        <v>154.30000000000001</v>
      </c>
    </row>
    <row r="317" spans="1:32" x14ac:dyDescent="0.3">
      <c r="A317" s="216" t="s">
        <v>351</v>
      </c>
      <c r="B317" s="216" t="s">
        <v>285</v>
      </c>
      <c r="C317" s="216" t="s">
        <v>95</v>
      </c>
      <c r="D317" s="216" t="s">
        <v>310</v>
      </c>
      <c r="E317" s="216" t="s">
        <v>1140</v>
      </c>
      <c r="F317" s="15">
        <v>46269.636643518519</v>
      </c>
      <c r="G317" s="216" t="s">
        <v>407</v>
      </c>
      <c r="H317">
        <v>1</v>
      </c>
      <c r="I317" s="216" t="s">
        <v>1141</v>
      </c>
      <c r="J317" s="15">
        <v>46276.67291666667</v>
      </c>
      <c r="K317" s="15">
        <v>46280.454861111109</v>
      </c>
      <c r="L317" s="15"/>
      <c r="M317">
        <v>1</v>
      </c>
      <c r="N317" s="216"/>
      <c r="O317" t="s">
        <v>201</v>
      </c>
      <c r="P317" t="s">
        <v>513</v>
      </c>
      <c r="Q317" s="216"/>
      <c r="S317" s="216" t="s">
        <v>358</v>
      </c>
      <c r="T317" s="216" t="s">
        <v>373</v>
      </c>
      <c r="U317" s="216" t="s">
        <v>239</v>
      </c>
      <c r="V317" t="s">
        <v>7</v>
      </c>
      <c r="W317" s="216" t="s">
        <v>7</v>
      </c>
      <c r="X317" s="216" t="s">
        <v>7</v>
      </c>
      <c r="AA317" s="216" t="s">
        <v>96</v>
      </c>
      <c r="AB317" s="216" t="s">
        <v>358</v>
      </c>
      <c r="AC317">
        <v>2100</v>
      </c>
      <c r="AD317" s="216" t="s">
        <v>220</v>
      </c>
      <c r="AE317">
        <v>1</v>
      </c>
    </row>
    <row r="318" spans="1:32" x14ac:dyDescent="0.3">
      <c r="A318" s="216" t="s">
        <v>351</v>
      </c>
      <c r="B318" s="216" t="s">
        <v>43</v>
      </c>
      <c r="C318" s="216" t="s">
        <v>105</v>
      </c>
      <c r="D318" s="216" t="s">
        <v>310</v>
      </c>
      <c r="E318" s="216" t="s">
        <v>1146</v>
      </c>
      <c r="F318" s="15">
        <v>46279.679050925923</v>
      </c>
      <c r="G318" s="216" t="s">
        <v>404</v>
      </c>
      <c r="H318">
        <v>14</v>
      </c>
      <c r="I318" s="216" t="s">
        <v>1147</v>
      </c>
      <c r="J318" s="15">
        <v>46283.702777777777</v>
      </c>
      <c r="K318" s="15">
        <v>46288.486111111109</v>
      </c>
      <c r="L318" s="15"/>
      <c r="M318">
        <v>14</v>
      </c>
      <c r="N318" s="216"/>
      <c r="O318" t="s">
        <v>201</v>
      </c>
      <c r="P318" t="s">
        <v>513</v>
      </c>
      <c r="Q318" s="216"/>
      <c r="S318" s="216" t="s">
        <v>358</v>
      </c>
      <c r="T318" s="216" t="s">
        <v>373</v>
      </c>
      <c r="U318" s="216" t="s">
        <v>239</v>
      </c>
      <c r="V318" t="s">
        <v>351</v>
      </c>
      <c r="W318" s="216" t="s">
        <v>374</v>
      </c>
      <c r="X318" s="216" t="s">
        <v>239</v>
      </c>
      <c r="AA318" s="216" t="s">
        <v>67</v>
      </c>
      <c r="AB318" s="216" t="s">
        <v>358</v>
      </c>
      <c r="AC318">
        <v>2100</v>
      </c>
      <c r="AD318" s="216" t="s">
        <v>217</v>
      </c>
      <c r="AE318">
        <v>1.4</v>
      </c>
    </row>
    <row r="319" spans="1:32" x14ac:dyDescent="0.3">
      <c r="A319" s="216" t="s">
        <v>351</v>
      </c>
      <c r="B319" s="216" t="s">
        <v>285</v>
      </c>
      <c r="C319" s="216" t="s">
        <v>95</v>
      </c>
      <c r="D319" s="216" t="s">
        <v>310</v>
      </c>
      <c r="E319" s="216" t="s">
        <v>1148</v>
      </c>
      <c r="F319" s="15">
        <v>46280.341666666667</v>
      </c>
      <c r="G319" s="216" t="s">
        <v>404</v>
      </c>
      <c r="H319">
        <v>1</v>
      </c>
      <c r="I319" s="216" t="s">
        <v>1149</v>
      </c>
      <c r="J319" s="15">
        <v>46279.40902777778</v>
      </c>
      <c r="K319" s="15">
        <v>46283.333333333336</v>
      </c>
      <c r="L319" s="15"/>
      <c r="M319">
        <v>1</v>
      </c>
      <c r="N319" s="216"/>
      <c r="O319" t="s">
        <v>201</v>
      </c>
      <c r="P319" t="s">
        <v>513</v>
      </c>
      <c r="Q319" s="216"/>
      <c r="S319" s="216" t="s">
        <v>358</v>
      </c>
      <c r="T319" s="216" t="s">
        <v>373</v>
      </c>
      <c r="U319" s="216" t="s">
        <v>239</v>
      </c>
      <c r="V319" t="s">
        <v>7</v>
      </c>
      <c r="W319" s="216" t="s">
        <v>7</v>
      </c>
      <c r="X319" s="216" t="s">
        <v>7</v>
      </c>
      <c r="AA319" s="216" t="s">
        <v>96</v>
      </c>
      <c r="AB319" s="216" t="s">
        <v>358</v>
      </c>
      <c r="AC319">
        <v>2100</v>
      </c>
      <c r="AD319" s="216" t="s">
        <v>220</v>
      </c>
      <c r="AE319">
        <v>1</v>
      </c>
      <c r="AF319">
        <v>1</v>
      </c>
    </row>
    <row r="320" spans="1:32" x14ac:dyDescent="0.3">
      <c r="A320" s="216" t="s">
        <v>351</v>
      </c>
      <c r="B320" s="216" t="s">
        <v>57</v>
      </c>
      <c r="C320" s="216" t="s">
        <v>117</v>
      </c>
      <c r="D320" s="216" t="s">
        <v>310</v>
      </c>
      <c r="E320" s="216" t="s">
        <v>1148</v>
      </c>
      <c r="F320" s="15">
        <v>46280.341666666667</v>
      </c>
      <c r="G320" s="216" t="s">
        <v>404</v>
      </c>
      <c r="H320">
        <v>1</v>
      </c>
      <c r="I320" s="216" t="s">
        <v>1149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6"/>
      <c r="O320" t="s">
        <v>201</v>
      </c>
      <c r="P320" t="s">
        <v>514</v>
      </c>
      <c r="Q320" s="216"/>
      <c r="S320" s="216" t="s">
        <v>358</v>
      </c>
      <c r="T320" s="216" t="s">
        <v>373</v>
      </c>
      <c r="U320" s="216" t="s">
        <v>239</v>
      </c>
      <c r="V320" t="s">
        <v>7</v>
      </c>
      <c r="W320" s="216" t="s">
        <v>7</v>
      </c>
      <c r="X320" s="216" t="s">
        <v>7</v>
      </c>
      <c r="AA320" s="216" t="s">
        <v>127</v>
      </c>
      <c r="AB320" s="216" t="s">
        <v>358</v>
      </c>
      <c r="AC320">
        <v>2100</v>
      </c>
      <c r="AD320" s="216" t="s">
        <v>233</v>
      </c>
      <c r="AE320">
        <v>1</v>
      </c>
      <c r="AF320">
        <v>1</v>
      </c>
    </row>
    <row r="321" spans="1:32" x14ac:dyDescent="0.3">
      <c r="A321" s="216" t="s">
        <v>351</v>
      </c>
      <c r="B321" s="216" t="s">
        <v>279</v>
      </c>
      <c r="C321" s="216" t="s">
        <v>192</v>
      </c>
      <c r="D321" s="216" t="s">
        <v>310</v>
      </c>
      <c r="E321" s="216" t="s">
        <v>1148</v>
      </c>
      <c r="F321" s="15">
        <v>46280.341666666667</v>
      </c>
      <c r="G321" s="216" t="s">
        <v>404</v>
      </c>
      <c r="H321">
        <v>698</v>
      </c>
      <c r="I321" s="216" t="s">
        <v>1149</v>
      </c>
      <c r="J321" s="15">
        <v>46279.40902777778</v>
      </c>
      <c r="K321" s="15">
        <v>46283.333333333336</v>
      </c>
      <c r="L321" s="15"/>
      <c r="M321">
        <v>698</v>
      </c>
      <c r="N321" s="216"/>
      <c r="O321" t="s">
        <v>201</v>
      </c>
      <c r="P321" t="s">
        <v>513</v>
      </c>
      <c r="Q321" s="216"/>
      <c r="S321" s="216" t="s">
        <v>358</v>
      </c>
      <c r="T321" s="216" t="s">
        <v>373</v>
      </c>
      <c r="U321" s="216" t="s">
        <v>239</v>
      </c>
      <c r="V321" t="s">
        <v>7</v>
      </c>
      <c r="W321" s="216" t="s">
        <v>7</v>
      </c>
      <c r="X321" s="216" t="s">
        <v>7</v>
      </c>
      <c r="Z321">
        <v>1</v>
      </c>
      <c r="AA321" s="216" t="s">
        <v>122</v>
      </c>
      <c r="AB321" s="216" t="s">
        <v>358</v>
      </c>
      <c r="AC321">
        <v>2100</v>
      </c>
      <c r="AD321" s="216" t="s">
        <v>232</v>
      </c>
      <c r="AE321">
        <v>698</v>
      </c>
      <c r="AF321">
        <v>69.8</v>
      </c>
    </row>
    <row r="322" spans="1:32" x14ac:dyDescent="0.3">
      <c r="A322" s="216" t="s">
        <v>351</v>
      </c>
      <c r="B322" s="216" t="s">
        <v>285</v>
      </c>
      <c r="C322" s="216" t="s">
        <v>95</v>
      </c>
      <c r="D322" s="216" t="s">
        <v>310</v>
      </c>
      <c r="E322" s="216" t="s">
        <v>1150</v>
      </c>
      <c r="F322" s="15">
        <v>46279.34171296296</v>
      </c>
      <c r="G322" s="216" t="s">
        <v>404</v>
      </c>
      <c r="H322">
        <v>1</v>
      </c>
      <c r="I322" s="216" t="s">
        <v>1149</v>
      </c>
      <c r="J322" s="15">
        <v>46279.40902777778</v>
      </c>
      <c r="K322" s="15">
        <v>46282.333333333336</v>
      </c>
      <c r="L322" s="15"/>
      <c r="M322">
        <v>1</v>
      </c>
      <c r="N322" s="216"/>
      <c r="O322" t="s">
        <v>201</v>
      </c>
      <c r="P322" t="s">
        <v>513</v>
      </c>
      <c r="Q322" s="216"/>
      <c r="S322" s="216" t="s">
        <v>358</v>
      </c>
      <c r="T322" s="216" t="s">
        <v>373</v>
      </c>
      <c r="U322" s="216" t="s">
        <v>239</v>
      </c>
      <c r="V322" t="s">
        <v>7</v>
      </c>
      <c r="W322" s="216" t="s">
        <v>7</v>
      </c>
      <c r="X322" s="216" t="s">
        <v>7</v>
      </c>
      <c r="AA322" s="216" t="s">
        <v>96</v>
      </c>
      <c r="AB322" s="216" t="s">
        <v>358</v>
      </c>
      <c r="AC322">
        <v>2100</v>
      </c>
      <c r="AD322" s="216" t="s">
        <v>220</v>
      </c>
      <c r="AE322">
        <v>1</v>
      </c>
      <c r="AF322">
        <v>1</v>
      </c>
    </row>
    <row r="323" spans="1:32" x14ac:dyDescent="0.3">
      <c r="A323" s="216" t="s">
        <v>351</v>
      </c>
      <c r="B323" s="216" t="s">
        <v>57</v>
      </c>
      <c r="C323" s="216" t="s">
        <v>117</v>
      </c>
      <c r="D323" s="216" t="s">
        <v>310</v>
      </c>
      <c r="E323" s="216" t="s">
        <v>1150</v>
      </c>
      <c r="F323" s="15">
        <v>46279.34171296296</v>
      </c>
      <c r="G323" s="216" t="s">
        <v>404</v>
      </c>
      <c r="H323">
        <v>1</v>
      </c>
      <c r="I323" s="216" t="s">
        <v>1149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6"/>
      <c r="O323" t="s">
        <v>201</v>
      </c>
      <c r="P323" t="s">
        <v>514</v>
      </c>
      <c r="Q323" s="216"/>
      <c r="S323" s="216" t="s">
        <v>358</v>
      </c>
      <c r="T323" s="216" t="s">
        <v>373</v>
      </c>
      <c r="U323" s="216" t="s">
        <v>239</v>
      </c>
      <c r="V323" t="s">
        <v>7</v>
      </c>
      <c r="W323" s="216" t="s">
        <v>7</v>
      </c>
      <c r="X323" s="216" t="s">
        <v>7</v>
      </c>
      <c r="AA323" s="216" t="s">
        <v>127</v>
      </c>
      <c r="AB323" s="216" t="s">
        <v>358</v>
      </c>
      <c r="AC323">
        <v>2100</v>
      </c>
      <c r="AD323" s="216" t="s">
        <v>233</v>
      </c>
      <c r="AE323">
        <v>1</v>
      </c>
      <c r="AF323">
        <v>1</v>
      </c>
    </row>
    <row r="324" spans="1:32" x14ac:dyDescent="0.3">
      <c r="A324" s="216" t="s">
        <v>351</v>
      </c>
      <c r="B324" s="216" t="s">
        <v>279</v>
      </c>
      <c r="C324" s="216" t="s">
        <v>192</v>
      </c>
      <c r="D324" s="216" t="s">
        <v>310</v>
      </c>
      <c r="E324" s="216" t="s">
        <v>1150</v>
      </c>
      <c r="F324" s="15">
        <v>46279.34171296296</v>
      </c>
      <c r="G324" s="216" t="s">
        <v>404</v>
      </c>
      <c r="H324">
        <v>423</v>
      </c>
      <c r="I324" s="216" t="s">
        <v>1149</v>
      </c>
      <c r="J324" s="15">
        <v>46279.40902777778</v>
      </c>
      <c r="K324" s="15">
        <v>46282.333333333336</v>
      </c>
      <c r="L324" s="15"/>
      <c r="M324">
        <v>423</v>
      </c>
      <c r="N324" s="216"/>
      <c r="O324" t="s">
        <v>201</v>
      </c>
      <c r="P324" t="s">
        <v>514</v>
      </c>
      <c r="Q324" s="216"/>
      <c r="S324" s="216" t="s">
        <v>358</v>
      </c>
      <c r="T324" s="216" t="s">
        <v>373</v>
      </c>
      <c r="U324" s="216" t="s">
        <v>239</v>
      </c>
      <c r="V324" t="s">
        <v>7</v>
      </c>
      <c r="W324" s="216" t="s">
        <v>7</v>
      </c>
      <c r="X324" s="216" t="s">
        <v>7</v>
      </c>
      <c r="Z324">
        <v>1</v>
      </c>
      <c r="AA324" s="216" t="s">
        <v>122</v>
      </c>
      <c r="AB324" s="216" t="s">
        <v>358</v>
      </c>
      <c r="AC324">
        <v>2100</v>
      </c>
      <c r="AD324" s="216" t="s">
        <v>232</v>
      </c>
      <c r="AE324">
        <v>423</v>
      </c>
      <c r="AF324">
        <v>195.7</v>
      </c>
    </row>
    <row r="325" spans="1:32" x14ac:dyDescent="0.3">
      <c r="A325" s="216" t="s">
        <v>351</v>
      </c>
      <c r="B325" s="216" t="s">
        <v>285</v>
      </c>
      <c r="C325" s="216" t="s">
        <v>95</v>
      </c>
      <c r="D325" s="216" t="s">
        <v>310</v>
      </c>
      <c r="E325" s="216" t="s">
        <v>1151</v>
      </c>
      <c r="F325" s="15">
        <v>46274.414780092593</v>
      </c>
      <c r="G325" s="216" t="s">
        <v>404</v>
      </c>
      <c r="H325">
        <v>1</v>
      </c>
      <c r="I325" s="216" t="s">
        <v>1152</v>
      </c>
      <c r="J325" s="15">
        <v>46274.616666666669</v>
      </c>
      <c r="K325" s="15">
        <v>46282.333333333336</v>
      </c>
      <c r="L325" s="15"/>
      <c r="M325">
        <v>1</v>
      </c>
      <c r="N325" s="216"/>
      <c r="O325" t="s">
        <v>201</v>
      </c>
      <c r="P325" t="s">
        <v>513</v>
      </c>
      <c r="Q325" s="216"/>
      <c r="S325" s="216" t="s">
        <v>358</v>
      </c>
      <c r="T325" s="216" t="s">
        <v>373</v>
      </c>
      <c r="U325" s="216" t="s">
        <v>239</v>
      </c>
      <c r="V325" t="s">
        <v>7</v>
      </c>
      <c r="W325" s="216" t="s">
        <v>7</v>
      </c>
      <c r="X325" s="216" t="s">
        <v>7</v>
      </c>
      <c r="AA325" s="216" t="s">
        <v>96</v>
      </c>
      <c r="AB325" s="216" t="s">
        <v>358</v>
      </c>
      <c r="AC325">
        <v>2100</v>
      </c>
      <c r="AD325" s="216" t="s">
        <v>220</v>
      </c>
      <c r="AE325">
        <v>1</v>
      </c>
    </row>
    <row r="326" spans="1:32" x14ac:dyDescent="0.3">
      <c r="A326" s="216" t="s">
        <v>351</v>
      </c>
      <c r="B326" s="216" t="s">
        <v>57</v>
      </c>
      <c r="C326" s="216" t="s">
        <v>117</v>
      </c>
      <c r="D326" s="216" t="s">
        <v>310</v>
      </c>
      <c r="E326" s="216" t="s">
        <v>1151</v>
      </c>
      <c r="F326" s="15">
        <v>46274.414780092593</v>
      </c>
      <c r="G326" s="216" t="s">
        <v>404</v>
      </c>
      <c r="H326">
        <v>1</v>
      </c>
      <c r="I326" s="216" t="s">
        <v>1152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6"/>
      <c r="O326" t="s">
        <v>201</v>
      </c>
      <c r="P326" t="s">
        <v>514</v>
      </c>
      <c r="Q326" s="216"/>
      <c r="S326" s="216" t="s">
        <v>358</v>
      </c>
      <c r="T326" s="216" t="s">
        <v>373</v>
      </c>
      <c r="U326" s="216" t="s">
        <v>239</v>
      </c>
      <c r="V326" t="s">
        <v>7</v>
      </c>
      <c r="W326" s="216" t="s">
        <v>7</v>
      </c>
      <c r="X326" s="216" t="s">
        <v>7</v>
      </c>
      <c r="AA326" s="216" t="s">
        <v>127</v>
      </c>
      <c r="AB326" s="216" t="s">
        <v>358</v>
      </c>
      <c r="AC326">
        <v>2100</v>
      </c>
      <c r="AD326" s="216" t="s">
        <v>233</v>
      </c>
      <c r="AE326">
        <v>1</v>
      </c>
    </row>
    <row r="327" spans="1:32" x14ac:dyDescent="0.3">
      <c r="A327" s="216" t="s">
        <v>351</v>
      </c>
      <c r="B327" s="216" t="s">
        <v>279</v>
      </c>
      <c r="C327" s="216" t="s">
        <v>192</v>
      </c>
      <c r="D327" s="216" t="s">
        <v>310</v>
      </c>
      <c r="E327" s="216" t="s">
        <v>1151</v>
      </c>
      <c r="F327" s="15">
        <v>46274.414780092593</v>
      </c>
      <c r="G327" s="216" t="s">
        <v>404</v>
      </c>
      <c r="H327">
        <v>283</v>
      </c>
      <c r="I327" s="216" t="s">
        <v>1152</v>
      </c>
      <c r="J327" s="15">
        <v>46274.616666666669</v>
      </c>
      <c r="K327" s="15">
        <v>46282.333333333336</v>
      </c>
      <c r="L327" s="15"/>
      <c r="M327">
        <v>283</v>
      </c>
      <c r="N327" s="216"/>
      <c r="O327" t="s">
        <v>201</v>
      </c>
      <c r="P327" t="s">
        <v>513</v>
      </c>
      <c r="Q327" s="216"/>
      <c r="S327" s="216" t="s">
        <v>358</v>
      </c>
      <c r="T327" s="216" t="s">
        <v>373</v>
      </c>
      <c r="U327" s="216" t="s">
        <v>239</v>
      </c>
      <c r="V327" t="s">
        <v>7</v>
      </c>
      <c r="W327" s="216" t="s">
        <v>7</v>
      </c>
      <c r="X327" s="216" t="s">
        <v>7</v>
      </c>
      <c r="Z327">
        <v>1</v>
      </c>
      <c r="AA327" s="216" t="s">
        <v>122</v>
      </c>
      <c r="AB327" s="216" t="s">
        <v>358</v>
      </c>
      <c r="AC327">
        <v>2100</v>
      </c>
      <c r="AD327" s="216" t="s">
        <v>232</v>
      </c>
      <c r="AE327">
        <v>283</v>
      </c>
    </row>
    <row r="328" spans="1:32" x14ac:dyDescent="0.3">
      <c r="A328" s="216" t="s">
        <v>351</v>
      </c>
      <c r="B328" s="216" t="s">
        <v>285</v>
      </c>
      <c r="C328" s="216" t="s">
        <v>95</v>
      </c>
      <c r="D328" s="216" t="s">
        <v>310</v>
      </c>
      <c r="E328" s="216" t="s">
        <v>1153</v>
      </c>
      <c r="F328" s="15">
        <v>46261.479247685187</v>
      </c>
      <c r="G328" s="216" t="s">
        <v>404</v>
      </c>
      <c r="H328">
        <v>1</v>
      </c>
      <c r="I328" s="216" t="s">
        <v>1154</v>
      </c>
      <c r="J328" s="15">
        <v>46262.504166666666</v>
      </c>
      <c r="K328" s="15">
        <v>46266.431250000001</v>
      </c>
      <c r="L328" s="15"/>
      <c r="M328">
        <v>1</v>
      </c>
      <c r="N328" s="216"/>
      <c r="O328" t="s">
        <v>201</v>
      </c>
      <c r="P328" t="s">
        <v>513</v>
      </c>
      <c r="Q328" s="216"/>
      <c r="S328" s="216" t="s">
        <v>358</v>
      </c>
      <c r="T328" s="216" t="s">
        <v>373</v>
      </c>
      <c r="U328" s="216" t="s">
        <v>239</v>
      </c>
      <c r="V328" t="s">
        <v>7</v>
      </c>
      <c r="W328" s="216" t="s">
        <v>7</v>
      </c>
      <c r="X328" s="216" t="s">
        <v>7</v>
      </c>
      <c r="AA328" s="216" t="s">
        <v>96</v>
      </c>
      <c r="AB328" s="216" t="s">
        <v>358</v>
      </c>
      <c r="AC328">
        <v>2100</v>
      </c>
      <c r="AD328" s="216" t="s">
        <v>220</v>
      </c>
      <c r="AE328">
        <v>1</v>
      </c>
      <c r="AF328">
        <v>1</v>
      </c>
    </row>
    <row r="329" spans="1:32" x14ac:dyDescent="0.3">
      <c r="A329" s="216" t="s">
        <v>351</v>
      </c>
      <c r="B329" s="216" t="s">
        <v>57</v>
      </c>
      <c r="C329" s="216" t="s">
        <v>117</v>
      </c>
      <c r="D329" s="216" t="s">
        <v>310</v>
      </c>
      <c r="E329" s="216" t="s">
        <v>1153</v>
      </c>
      <c r="F329" s="15">
        <v>46261.479247685187</v>
      </c>
      <c r="G329" s="216" t="s">
        <v>404</v>
      </c>
      <c r="H329">
        <v>1</v>
      </c>
      <c r="I329" s="216" t="s">
        <v>1154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6"/>
      <c r="O329" t="s">
        <v>201</v>
      </c>
      <c r="P329" t="s">
        <v>514</v>
      </c>
      <c r="Q329" s="216"/>
      <c r="S329" s="216" t="s">
        <v>358</v>
      </c>
      <c r="T329" s="216" t="s">
        <v>373</v>
      </c>
      <c r="U329" s="216" t="s">
        <v>239</v>
      </c>
      <c r="V329" t="s">
        <v>7</v>
      </c>
      <c r="W329" s="216" t="s">
        <v>7</v>
      </c>
      <c r="X329" s="216" t="s">
        <v>7</v>
      </c>
      <c r="AA329" s="216" t="s">
        <v>127</v>
      </c>
      <c r="AB329" s="216" t="s">
        <v>358</v>
      </c>
      <c r="AC329">
        <v>2100</v>
      </c>
      <c r="AD329" s="216" t="s">
        <v>233</v>
      </c>
      <c r="AE329">
        <v>1</v>
      </c>
      <c r="AF329">
        <v>1</v>
      </c>
    </row>
    <row r="330" spans="1:32" x14ac:dyDescent="0.3">
      <c r="A330" s="216" t="s">
        <v>351</v>
      </c>
      <c r="B330" s="216" t="s">
        <v>279</v>
      </c>
      <c r="C330" s="216" t="s">
        <v>192</v>
      </c>
      <c r="D330" s="216" t="s">
        <v>310</v>
      </c>
      <c r="E330" s="216" t="s">
        <v>1153</v>
      </c>
      <c r="F330" s="15">
        <v>46261.479247685187</v>
      </c>
      <c r="G330" s="216" t="s">
        <v>404</v>
      </c>
      <c r="H330">
        <v>285</v>
      </c>
      <c r="I330" s="216" t="s">
        <v>1154</v>
      </c>
      <c r="J330" s="15">
        <v>46262.504166666666</v>
      </c>
      <c r="K330" s="15">
        <v>46266.431250000001</v>
      </c>
      <c r="L330" s="15"/>
      <c r="M330">
        <v>285</v>
      </c>
      <c r="N330" s="216"/>
      <c r="O330" t="s">
        <v>201</v>
      </c>
      <c r="P330" t="s">
        <v>514</v>
      </c>
      <c r="Q330" s="216"/>
      <c r="S330" s="216" t="s">
        <v>358</v>
      </c>
      <c r="T330" s="216" t="s">
        <v>373</v>
      </c>
      <c r="U330" s="216" t="s">
        <v>239</v>
      </c>
      <c r="V330" t="s">
        <v>7</v>
      </c>
      <c r="W330" s="216" t="s">
        <v>7</v>
      </c>
      <c r="X330" s="216" t="s">
        <v>7</v>
      </c>
      <c r="Z330">
        <v>1</v>
      </c>
      <c r="AA330" s="216" t="s">
        <v>122</v>
      </c>
      <c r="AB330" s="216" t="s">
        <v>358</v>
      </c>
      <c r="AC330">
        <v>2100</v>
      </c>
      <c r="AD330" s="216" t="s">
        <v>232</v>
      </c>
      <c r="AE330">
        <v>285</v>
      </c>
      <c r="AF330">
        <v>28.5</v>
      </c>
    </row>
    <row r="331" spans="1:32" x14ac:dyDescent="0.3">
      <c r="A331" s="216" t="s">
        <v>351</v>
      </c>
      <c r="B331" s="216" t="s">
        <v>57</v>
      </c>
      <c r="C331" s="216" t="s">
        <v>117</v>
      </c>
      <c r="D331" s="216" t="s">
        <v>310</v>
      </c>
      <c r="E331" s="216" t="s">
        <v>1155</v>
      </c>
      <c r="F331" s="15">
        <v>46253.346944444442</v>
      </c>
      <c r="G331" s="216" t="s">
        <v>404</v>
      </c>
      <c r="H331">
        <v>1</v>
      </c>
      <c r="I331" s="216" t="s">
        <v>1156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6"/>
      <c r="O331" t="s">
        <v>201</v>
      </c>
      <c r="P331" t="s">
        <v>514</v>
      </c>
      <c r="Q331" s="216"/>
      <c r="S331" s="216" t="s">
        <v>358</v>
      </c>
      <c r="T331" s="216" t="s">
        <v>373</v>
      </c>
      <c r="U331" s="216" t="s">
        <v>239</v>
      </c>
      <c r="V331" t="s">
        <v>7</v>
      </c>
      <c r="W331" s="216" t="s">
        <v>7</v>
      </c>
      <c r="X331" s="216" t="s">
        <v>7</v>
      </c>
      <c r="AA331" s="216" t="s">
        <v>127</v>
      </c>
      <c r="AB331" s="216" t="s">
        <v>358</v>
      </c>
      <c r="AC331">
        <v>2100</v>
      </c>
      <c r="AD331" s="216" t="s">
        <v>233</v>
      </c>
      <c r="AE331">
        <v>1</v>
      </c>
      <c r="AF331">
        <v>1</v>
      </c>
    </row>
    <row r="332" spans="1:32" x14ac:dyDescent="0.3">
      <c r="A332" s="216" t="s">
        <v>351</v>
      </c>
      <c r="B332" s="216" t="s">
        <v>285</v>
      </c>
      <c r="C332" s="216" t="s">
        <v>95</v>
      </c>
      <c r="D332" s="216" t="s">
        <v>310</v>
      </c>
      <c r="E332" s="216" t="s">
        <v>1155</v>
      </c>
      <c r="F332" s="15">
        <v>46253.346944444442</v>
      </c>
      <c r="G332" s="216" t="s">
        <v>404</v>
      </c>
      <c r="H332">
        <v>1</v>
      </c>
      <c r="I332" s="216" t="s">
        <v>1156</v>
      </c>
      <c r="J332" s="15">
        <v>46254.572916666664</v>
      </c>
      <c r="K332" s="15">
        <v>46261.461805555555</v>
      </c>
      <c r="L332" s="15"/>
      <c r="M332">
        <v>1</v>
      </c>
      <c r="N332" s="216"/>
      <c r="O332" t="s">
        <v>201</v>
      </c>
      <c r="P332" t="s">
        <v>513</v>
      </c>
      <c r="Q332" s="216"/>
      <c r="S332" s="216" t="s">
        <v>358</v>
      </c>
      <c r="T332" s="216" t="s">
        <v>373</v>
      </c>
      <c r="U332" s="216" t="s">
        <v>239</v>
      </c>
      <c r="V332" t="s">
        <v>7</v>
      </c>
      <c r="W332" s="216" t="s">
        <v>7</v>
      </c>
      <c r="X332" s="216" t="s">
        <v>7</v>
      </c>
      <c r="AA332" s="216" t="s">
        <v>96</v>
      </c>
      <c r="AB332" s="216" t="s">
        <v>358</v>
      </c>
      <c r="AC332">
        <v>2100</v>
      </c>
      <c r="AD332" s="216" t="s">
        <v>220</v>
      </c>
      <c r="AE332">
        <v>1</v>
      </c>
      <c r="AF332">
        <v>1</v>
      </c>
    </row>
    <row r="333" spans="1:32" x14ac:dyDescent="0.3">
      <c r="A333" s="216" t="s">
        <v>351</v>
      </c>
      <c r="B333" s="216" t="s">
        <v>57</v>
      </c>
      <c r="C333" s="216" t="s">
        <v>117</v>
      </c>
      <c r="D333" s="216" t="s">
        <v>310</v>
      </c>
      <c r="E333" s="216" t="s">
        <v>1157</v>
      </c>
      <c r="F333" s="15">
        <v>46265.703425925924</v>
      </c>
      <c r="G333" s="216" t="s">
        <v>404</v>
      </c>
      <c r="H333">
        <v>1</v>
      </c>
      <c r="I333" s="216" t="s">
        <v>1158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6"/>
      <c r="O333" t="s">
        <v>201</v>
      </c>
      <c r="P333" t="s">
        <v>514</v>
      </c>
      <c r="Q333" s="216"/>
      <c r="S333" s="216" t="s">
        <v>358</v>
      </c>
      <c r="T333" s="216" t="s">
        <v>373</v>
      </c>
      <c r="U333" s="216" t="s">
        <v>239</v>
      </c>
      <c r="V333" t="s">
        <v>7</v>
      </c>
      <c r="W333" s="216" t="s">
        <v>7</v>
      </c>
      <c r="X333" s="216" t="s">
        <v>7</v>
      </c>
      <c r="AA333" s="216" t="s">
        <v>127</v>
      </c>
      <c r="AB333" s="216" t="s">
        <v>358</v>
      </c>
      <c r="AC333">
        <v>2100</v>
      </c>
      <c r="AD333" s="216" t="s">
        <v>233</v>
      </c>
      <c r="AE333">
        <v>1</v>
      </c>
      <c r="AF333">
        <v>1</v>
      </c>
    </row>
    <row r="334" spans="1:32" x14ac:dyDescent="0.3">
      <c r="A334" s="216" t="s">
        <v>351</v>
      </c>
      <c r="B334" s="216" t="s">
        <v>279</v>
      </c>
      <c r="C334" s="216" t="s">
        <v>192</v>
      </c>
      <c r="D334" s="216" t="s">
        <v>310</v>
      </c>
      <c r="E334" s="216" t="s">
        <v>1157</v>
      </c>
      <c r="F334" s="15">
        <v>46265.703425925924</v>
      </c>
      <c r="G334" s="216" t="s">
        <v>404</v>
      </c>
      <c r="H334">
        <v>536</v>
      </c>
      <c r="I334" s="216" t="s">
        <v>1158</v>
      </c>
      <c r="J334" s="15">
        <v>46266.618750000001</v>
      </c>
      <c r="K334" s="15">
        <v>46269.359027777777</v>
      </c>
      <c r="L334" s="15"/>
      <c r="M334">
        <v>536</v>
      </c>
      <c r="N334" s="216"/>
      <c r="O334" t="s">
        <v>201</v>
      </c>
      <c r="P334" t="s">
        <v>514</v>
      </c>
      <c r="Q334" s="216"/>
      <c r="S334" s="216" t="s">
        <v>358</v>
      </c>
      <c r="T334" s="216" t="s">
        <v>373</v>
      </c>
      <c r="U334" s="216" t="s">
        <v>239</v>
      </c>
      <c r="V334" t="s">
        <v>7</v>
      </c>
      <c r="W334" s="216" t="s">
        <v>7</v>
      </c>
      <c r="X334" s="216" t="s">
        <v>7</v>
      </c>
      <c r="Z334">
        <v>1</v>
      </c>
      <c r="AA334" s="216" t="s">
        <v>122</v>
      </c>
      <c r="AB334" s="216" t="s">
        <v>358</v>
      </c>
      <c r="AC334">
        <v>2100</v>
      </c>
      <c r="AD334" s="216" t="s">
        <v>232</v>
      </c>
      <c r="AE334">
        <v>536</v>
      </c>
      <c r="AF334">
        <v>53.6</v>
      </c>
    </row>
    <row r="335" spans="1:32" x14ac:dyDescent="0.3">
      <c r="A335" s="216" t="s">
        <v>351</v>
      </c>
      <c r="B335" s="216" t="s">
        <v>279</v>
      </c>
      <c r="C335" s="216" t="s">
        <v>192</v>
      </c>
      <c r="D335" s="216" t="s">
        <v>310</v>
      </c>
      <c r="E335" s="216" t="s">
        <v>1155</v>
      </c>
      <c r="F335" s="15">
        <v>46253.346944444442</v>
      </c>
      <c r="G335" s="216" t="s">
        <v>404</v>
      </c>
      <c r="H335">
        <v>202</v>
      </c>
      <c r="I335" s="216" t="s">
        <v>1156</v>
      </c>
      <c r="J335" s="15">
        <v>46254.572916666664</v>
      </c>
      <c r="K335" s="15">
        <v>46261.461805555555</v>
      </c>
      <c r="L335" s="15"/>
      <c r="M335">
        <v>202</v>
      </c>
      <c r="N335" s="216"/>
      <c r="O335" t="s">
        <v>201</v>
      </c>
      <c r="P335" t="s">
        <v>513</v>
      </c>
      <c r="Q335" s="216"/>
      <c r="S335" s="216" t="s">
        <v>358</v>
      </c>
      <c r="T335" s="216" t="s">
        <v>373</v>
      </c>
      <c r="U335" s="216" t="s">
        <v>239</v>
      </c>
      <c r="V335" t="s">
        <v>7</v>
      </c>
      <c r="W335" s="216" t="s">
        <v>7</v>
      </c>
      <c r="X335" s="216" t="s">
        <v>7</v>
      </c>
      <c r="Z335">
        <v>1</v>
      </c>
      <c r="AA335" s="216" t="s">
        <v>122</v>
      </c>
      <c r="AB335" s="216" t="s">
        <v>358</v>
      </c>
      <c r="AC335">
        <v>2100</v>
      </c>
      <c r="AD335" s="216" t="s">
        <v>232</v>
      </c>
      <c r="AE335">
        <v>202</v>
      </c>
      <c r="AF335">
        <v>20.2</v>
      </c>
    </row>
    <row r="336" spans="1:32" x14ac:dyDescent="0.3">
      <c r="A336" s="216" t="s">
        <v>351</v>
      </c>
      <c r="B336" s="216" t="s">
        <v>285</v>
      </c>
      <c r="C336" s="216" t="s">
        <v>95</v>
      </c>
      <c r="D336" s="216" t="s">
        <v>310</v>
      </c>
      <c r="E336" s="216" t="s">
        <v>1157</v>
      </c>
      <c r="F336" s="15">
        <v>46265.703425925924</v>
      </c>
      <c r="G336" s="216" t="s">
        <v>404</v>
      </c>
      <c r="H336">
        <v>1</v>
      </c>
      <c r="I336" s="216" t="s">
        <v>1158</v>
      </c>
      <c r="J336" s="15">
        <v>46266.618750000001</v>
      </c>
      <c r="K336" s="15">
        <v>46269.359027777777</v>
      </c>
      <c r="L336" s="15"/>
      <c r="M336">
        <v>1</v>
      </c>
      <c r="N336" s="216"/>
      <c r="O336" t="s">
        <v>201</v>
      </c>
      <c r="P336" t="s">
        <v>513</v>
      </c>
      <c r="Q336" s="216"/>
      <c r="S336" s="216" t="s">
        <v>358</v>
      </c>
      <c r="T336" s="216" t="s">
        <v>373</v>
      </c>
      <c r="U336" s="216" t="s">
        <v>239</v>
      </c>
      <c r="V336" t="s">
        <v>7</v>
      </c>
      <c r="W336" s="216" t="s">
        <v>7</v>
      </c>
      <c r="X336" s="216" t="s">
        <v>7</v>
      </c>
      <c r="AA336" s="216" t="s">
        <v>96</v>
      </c>
      <c r="AB336" s="216" t="s">
        <v>358</v>
      </c>
      <c r="AC336">
        <v>2100</v>
      </c>
      <c r="AD336" s="216" t="s">
        <v>220</v>
      </c>
      <c r="AE336">
        <v>1</v>
      </c>
      <c r="AF336">
        <v>1</v>
      </c>
    </row>
    <row r="337" spans="1:32" x14ac:dyDescent="0.3">
      <c r="A337" s="216" t="s">
        <v>351</v>
      </c>
      <c r="B337" s="216" t="s">
        <v>285</v>
      </c>
      <c r="C337" s="216" t="s">
        <v>95</v>
      </c>
      <c r="D337" s="216" t="s">
        <v>310</v>
      </c>
      <c r="E337" s="216" t="s">
        <v>2303</v>
      </c>
      <c r="F337" s="15">
        <v>46253.675173611111</v>
      </c>
      <c r="G337" s="216" t="s">
        <v>404</v>
      </c>
      <c r="H337">
        <v>1</v>
      </c>
      <c r="I337" s="216" t="s">
        <v>2304</v>
      </c>
      <c r="J337" s="15">
        <v>46254.709722222222</v>
      </c>
      <c r="K337" s="15">
        <v>46259.767361111109</v>
      </c>
      <c r="L337" s="15"/>
      <c r="M337">
        <v>1</v>
      </c>
      <c r="N337" s="216"/>
      <c r="O337" t="s">
        <v>201</v>
      </c>
      <c r="P337" t="s">
        <v>513</v>
      </c>
      <c r="Q337" s="216"/>
      <c r="S337" s="216" t="s">
        <v>358</v>
      </c>
      <c r="T337" s="216" t="s">
        <v>373</v>
      </c>
      <c r="U337" s="216" t="s">
        <v>239</v>
      </c>
      <c r="V337" t="s">
        <v>7</v>
      </c>
      <c r="W337" s="216" t="s">
        <v>7</v>
      </c>
      <c r="X337" s="216" t="s">
        <v>7</v>
      </c>
      <c r="AA337" s="216" t="s">
        <v>96</v>
      </c>
      <c r="AB337" s="216" t="s">
        <v>358</v>
      </c>
      <c r="AC337">
        <v>2100</v>
      </c>
      <c r="AD337" s="216" t="s">
        <v>220</v>
      </c>
      <c r="AE337">
        <v>1</v>
      </c>
      <c r="AF337">
        <v>1</v>
      </c>
    </row>
    <row r="338" spans="1:32" x14ac:dyDescent="0.3">
      <c r="A338" s="216" t="s">
        <v>351</v>
      </c>
      <c r="B338" s="216" t="s">
        <v>43</v>
      </c>
      <c r="C338" s="216" t="s">
        <v>105</v>
      </c>
      <c r="D338" s="216" t="s">
        <v>310</v>
      </c>
      <c r="E338" s="216" t="s">
        <v>1159</v>
      </c>
      <c r="F338" s="15">
        <v>46254.67765046296</v>
      </c>
      <c r="G338" s="216" t="s">
        <v>404</v>
      </c>
      <c r="H338">
        <v>22</v>
      </c>
      <c r="I338" s="216" t="s">
        <v>1160</v>
      </c>
      <c r="J338" s="15">
        <v>46255.688194444447</v>
      </c>
      <c r="K338" s="15">
        <v>46259.520833333336</v>
      </c>
      <c r="L338" s="15"/>
      <c r="M338">
        <v>22</v>
      </c>
      <c r="N338" s="216"/>
      <c r="O338" t="s">
        <v>201</v>
      </c>
      <c r="P338" t="s">
        <v>514</v>
      </c>
      <c r="Q338" s="216"/>
      <c r="S338" s="216" t="s">
        <v>358</v>
      </c>
      <c r="T338" s="216" t="s">
        <v>373</v>
      </c>
      <c r="U338" s="216" t="s">
        <v>239</v>
      </c>
      <c r="V338" t="s">
        <v>351</v>
      </c>
      <c r="W338" s="216" t="s">
        <v>374</v>
      </c>
      <c r="X338" s="216" t="s">
        <v>239</v>
      </c>
      <c r="AA338" s="216" t="s">
        <v>67</v>
      </c>
      <c r="AB338" s="216" t="s">
        <v>358</v>
      </c>
      <c r="AC338">
        <v>2100</v>
      </c>
      <c r="AD338" s="216" t="s">
        <v>217</v>
      </c>
      <c r="AE338">
        <v>2.2000000000000002</v>
      </c>
    </row>
    <row r="339" spans="1:32" x14ac:dyDescent="0.3">
      <c r="A339" s="216" t="s">
        <v>351</v>
      </c>
      <c r="B339" s="216" t="s">
        <v>48</v>
      </c>
      <c r="C339" s="216" t="s">
        <v>68</v>
      </c>
      <c r="D339" s="216" t="s">
        <v>310</v>
      </c>
      <c r="E339" s="216" t="s">
        <v>1161</v>
      </c>
      <c r="F339" s="15">
        <v>46259.511863425927</v>
      </c>
      <c r="G339" s="216" t="s">
        <v>417</v>
      </c>
      <c r="H339">
        <v>7</v>
      </c>
      <c r="I339" s="216" t="s">
        <v>1162</v>
      </c>
      <c r="J339" s="15">
        <v>46261.634722222225</v>
      </c>
      <c r="K339" s="15">
        <v>46262.444444444445</v>
      </c>
      <c r="L339" s="15"/>
      <c r="M339">
        <v>7</v>
      </c>
      <c r="N339" s="216"/>
      <c r="O339" t="s">
        <v>201</v>
      </c>
      <c r="P339" t="s">
        <v>514</v>
      </c>
      <c r="Q339" s="216"/>
      <c r="S339" s="216" t="s">
        <v>364</v>
      </c>
      <c r="T339" s="216" t="s">
        <v>373</v>
      </c>
      <c r="U339" s="216" t="s">
        <v>239</v>
      </c>
      <c r="V339" t="s">
        <v>351</v>
      </c>
      <c r="W339" s="216" t="s">
        <v>374</v>
      </c>
      <c r="X339" s="216" t="s">
        <v>239</v>
      </c>
      <c r="Y339">
        <v>93</v>
      </c>
      <c r="AA339" s="216" t="s">
        <v>90</v>
      </c>
      <c r="AB339" s="216" t="s">
        <v>470</v>
      </c>
      <c r="AC339">
        <v>289</v>
      </c>
      <c r="AD339" s="216" t="s">
        <v>217</v>
      </c>
      <c r="AE339">
        <v>1</v>
      </c>
      <c r="AF339">
        <v>1</v>
      </c>
    </row>
    <row r="340" spans="1:32" x14ac:dyDescent="0.3">
      <c r="A340" s="216" t="s">
        <v>351</v>
      </c>
      <c r="B340" s="216" t="s">
        <v>279</v>
      </c>
      <c r="C340" s="216" t="s">
        <v>192</v>
      </c>
      <c r="D340" s="216" t="s">
        <v>310</v>
      </c>
      <c r="E340" s="216" t="s">
        <v>1163</v>
      </c>
      <c r="F340" s="15">
        <v>46266.448576388888</v>
      </c>
      <c r="G340" s="216" t="s">
        <v>404</v>
      </c>
      <c r="H340">
        <v>235</v>
      </c>
      <c r="I340" s="216" t="s">
        <v>1164</v>
      </c>
      <c r="J340" s="15">
        <v>46274.696527777778</v>
      </c>
      <c r="K340" s="15">
        <v>46276.445833333331</v>
      </c>
      <c r="L340" s="15"/>
      <c r="M340">
        <v>235</v>
      </c>
      <c r="N340" s="216"/>
      <c r="O340" t="s">
        <v>201</v>
      </c>
      <c r="P340" t="s">
        <v>514</v>
      </c>
      <c r="Q340" s="216"/>
      <c r="S340" s="216" t="s">
        <v>358</v>
      </c>
      <c r="T340" s="216" t="s">
        <v>373</v>
      </c>
      <c r="U340" s="216" t="s">
        <v>239</v>
      </c>
      <c r="V340" t="s">
        <v>7</v>
      </c>
      <c r="W340" s="216" t="s">
        <v>7</v>
      </c>
      <c r="X340" s="216" t="s">
        <v>7</v>
      </c>
      <c r="Z340">
        <v>1</v>
      </c>
      <c r="AA340" s="216" t="s">
        <v>122</v>
      </c>
      <c r="AB340" s="216" t="s">
        <v>358</v>
      </c>
      <c r="AC340">
        <v>2100</v>
      </c>
      <c r="AD340" s="216" t="s">
        <v>232</v>
      </c>
      <c r="AE340">
        <v>235</v>
      </c>
      <c r="AF340">
        <v>23.5</v>
      </c>
    </row>
    <row r="341" spans="1:32" x14ac:dyDescent="0.3">
      <c r="A341" s="216" t="s">
        <v>351</v>
      </c>
      <c r="B341" s="216" t="s">
        <v>45</v>
      </c>
      <c r="C341" s="216" t="s">
        <v>68</v>
      </c>
      <c r="D341" s="216" t="s">
        <v>310</v>
      </c>
      <c r="E341" s="216" t="s">
        <v>1165</v>
      </c>
      <c r="F341" s="15">
        <v>46288.517453703702</v>
      </c>
      <c r="G341" s="216" t="s">
        <v>403</v>
      </c>
      <c r="H341">
        <v>1</v>
      </c>
      <c r="I341" s="216" t="s">
        <v>1166</v>
      </c>
      <c r="J341" s="15">
        <v>46288.587106481478</v>
      </c>
      <c r="K341" s="15">
        <v>46290.541666666664</v>
      </c>
      <c r="L341" s="15"/>
      <c r="M341">
        <v>1</v>
      </c>
      <c r="N341" s="216"/>
      <c r="O341" t="s">
        <v>201</v>
      </c>
      <c r="P341" t="s">
        <v>514</v>
      </c>
      <c r="Q341" s="216"/>
      <c r="S341" s="216" t="s">
        <v>358</v>
      </c>
      <c r="T341" s="216" t="s">
        <v>373</v>
      </c>
      <c r="U341" s="216" t="s">
        <v>239</v>
      </c>
      <c r="V341" t="s">
        <v>351</v>
      </c>
      <c r="W341" s="216" t="s">
        <v>374</v>
      </c>
      <c r="X341" s="216" t="s">
        <v>239</v>
      </c>
      <c r="Y341">
        <v>103</v>
      </c>
      <c r="AA341" s="216" t="s">
        <v>67</v>
      </c>
      <c r="AB341" s="216" t="s">
        <v>358</v>
      </c>
      <c r="AC341">
        <v>2100</v>
      </c>
      <c r="AD341" s="216" t="s">
        <v>217</v>
      </c>
      <c r="AE341">
        <v>1</v>
      </c>
      <c r="AF341">
        <v>1</v>
      </c>
    </row>
    <row r="342" spans="1:32" x14ac:dyDescent="0.3">
      <c r="A342" s="216" t="s">
        <v>351</v>
      </c>
      <c r="B342" s="216" t="s">
        <v>285</v>
      </c>
      <c r="C342" s="216" t="s">
        <v>95</v>
      </c>
      <c r="D342" s="216" t="s">
        <v>310</v>
      </c>
      <c r="E342" s="216" t="s">
        <v>1163</v>
      </c>
      <c r="F342" s="15">
        <v>46266.448576388888</v>
      </c>
      <c r="G342" s="216" t="s">
        <v>404</v>
      </c>
      <c r="H342">
        <v>1</v>
      </c>
      <c r="I342" s="216" t="s">
        <v>1164</v>
      </c>
      <c r="J342" s="15">
        <v>46274.696527777778</v>
      </c>
      <c r="K342" s="15">
        <v>46276.445833333331</v>
      </c>
      <c r="L342" s="15"/>
      <c r="M342">
        <v>1</v>
      </c>
      <c r="N342" s="216"/>
      <c r="O342" t="s">
        <v>201</v>
      </c>
      <c r="P342" t="s">
        <v>513</v>
      </c>
      <c r="Q342" s="216"/>
      <c r="S342" s="216" t="s">
        <v>358</v>
      </c>
      <c r="T342" s="216" t="s">
        <v>373</v>
      </c>
      <c r="U342" s="216" t="s">
        <v>239</v>
      </c>
      <c r="V342" t="s">
        <v>7</v>
      </c>
      <c r="W342" s="216" t="s">
        <v>7</v>
      </c>
      <c r="X342" s="216" t="s">
        <v>7</v>
      </c>
      <c r="AA342" s="216" t="s">
        <v>96</v>
      </c>
      <c r="AB342" s="216" t="s">
        <v>358</v>
      </c>
      <c r="AC342">
        <v>2100</v>
      </c>
      <c r="AD342" s="216" t="s">
        <v>220</v>
      </c>
      <c r="AE342">
        <v>1</v>
      </c>
      <c r="AF342">
        <v>1</v>
      </c>
    </row>
    <row r="343" spans="1:32" x14ac:dyDescent="0.3">
      <c r="A343" s="216" t="s">
        <v>351</v>
      </c>
      <c r="B343" s="216" t="s">
        <v>57</v>
      </c>
      <c r="C343" s="216" t="s">
        <v>117</v>
      </c>
      <c r="D343" s="216" t="s">
        <v>310</v>
      </c>
      <c r="E343" s="216" t="s">
        <v>1167</v>
      </c>
      <c r="F343" s="15">
        <v>46280.338009259256</v>
      </c>
      <c r="G343" s="216" t="s">
        <v>404</v>
      </c>
      <c r="H343">
        <v>1</v>
      </c>
      <c r="I343" s="216" t="s">
        <v>1168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6"/>
      <c r="O343" t="s">
        <v>201</v>
      </c>
      <c r="P343" t="s">
        <v>514</v>
      </c>
      <c r="Q343" s="216"/>
      <c r="S343" s="216" t="s">
        <v>358</v>
      </c>
      <c r="T343" s="216" t="s">
        <v>373</v>
      </c>
      <c r="U343" s="216" t="s">
        <v>239</v>
      </c>
      <c r="V343" t="s">
        <v>7</v>
      </c>
      <c r="W343" s="216" t="s">
        <v>7</v>
      </c>
      <c r="X343" s="216" t="s">
        <v>7</v>
      </c>
      <c r="AA343" s="216" t="s">
        <v>127</v>
      </c>
      <c r="AB343" s="216" t="s">
        <v>358</v>
      </c>
      <c r="AC343">
        <v>2100</v>
      </c>
      <c r="AD343" s="216" t="s">
        <v>233</v>
      </c>
      <c r="AE343">
        <v>1</v>
      </c>
    </row>
    <row r="344" spans="1:32" x14ac:dyDescent="0.3">
      <c r="A344" s="216" t="s">
        <v>351</v>
      </c>
      <c r="B344" s="216" t="s">
        <v>57</v>
      </c>
      <c r="C344" s="216" t="s">
        <v>117</v>
      </c>
      <c r="D344" s="216" t="s">
        <v>310</v>
      </c>
      <c r="E344" s="216" t="s">
        <v>1163</v>
      </c>
      <c r="F344" s="15">
        <v>46266.448576388888</v>
      </c>
      <c r="G344" s="216" t="s">
        <v>404</v>
      </c>
      <c r="H344">
        <v>1</v>
      </c>
      <c r="I344" s="216" t="s">
        <v>1164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6"/>
      <c r="O344" t="s">
        <v>201</v>
      </c>
      <c r="P344" t="s">
        <v>514</v>
      </c>
      <c r="Q344" s="216"/>
      <c r="S344" s="216" t="s">
        <v>358</v>
      </c>
      <c r="T344" s="216" t="s">
        <v>373</v>
      </c>
      <c r="U344" s="216" t="s">
        <v>239</v>
      </c>
      <c r="V344" t="s">
        <v>7</v>
      </c>
      <c r="W344" s="216" t="s">
        <v>7</v>
      </c>
      <c r="X344" s="216" t="s">
        <v>7</v>
      </c>
      <c r="AA344" s="216" t="s">
        <v>127</v>
      </c>
      <c r="AB344" s="216" t="s">
        <v>358</v>
      </c>
      <c r="AC344">
        <v>2100</v>
      </c>
      <c r="AD344" s="216" t="s">
        <v>233</v>
      </c>
      <c r="AE344">
        <v>1</v>
      </c>
      <c r="AF344">
        <v>1</v>
      </c>
    </row>
    <row r="345" spans="1:32" x14ac:dyDescent="0.3">
      <c r="A345" s="216" t="s">
        <v>351</v>
      </c>
      <c r="B345" s="216" t="s">
        <v>285</v>
      </c>
      <c r="C345" s="216" t="s">
        <v>95</v>
      </c>
      <c r="D345" s="216" t="s">
        <v>310</v>
      </c>
      <c r="E345" s="216" t="s">
        <v>1169</v>
      </c>
      <c r="F345" s="15">
        <v>46279.337442129632</v>
      </c>
      <c r="G345" s="216" t="s">
        <v>404</v>
      </c>
      <c r="H345">
        <v>1</v>
      </c>
      <c r="I345" s="216" t="s">
        <v>1170</v>
      </c>
      <c r="J345" s="15">
        <v>46279.394444444442</v>
      </c>
      <c r="K345" s="15">
        <v>46282.333333333336</v>
      </c>
      <c r="L345" s="15"/>
      <c r="M345">
        <v>1</v>
      </c>
      <c r="N345" s="216"/>
      <c r="O345" t="s">
        <v>201</v>
      </c>
      <c r="P345" t="s">
        <v>513</v>
      </c>
      <c r="Q345" s="216"/>
      <c r="S345" s="216" t="s">
        <v>358</v>
      </c>
      <c r="T345" s="216" t="s">
        <v>373</v>
      </c>
      <c r="U345" s="216" t="s">
        <v>239</v>
      </c>
      <c r="V345" t="s">
        <v>7</v>
      </c>
      <c r="W345" s="216" t="s">
        <v>7</v>
      </c>
      <c r="X345" s="216" t="s">
        <v>7</v>
      </c>
      <c r="AA345" s="216" t="s">
        <v>96</v>
      </c>
      <c r="AB345" s="216" t="s">
        <v>358</v>
      </c>
      <c r="AC345">
        <v>2100</v>
      </c>
      <c r="AD345" s="216" t="s">
        <v>220</v>
      </c>
      <c r="AE345">
        <v>1</v>
      </c>
    </row>
    <row r="346" spans="1:32" x14ac:dyDescent="0.3">
      <c r="A346" s="216" t="s">
        <v>351</v>
      </c>
      <c r="B346" s="216" t="s">
        <v>57</v>
      </c>
      <c r="C346" s="216" t="s">
        <v>117</v>
      </c>
      <c r="D346" s="216" t="s">
        <v>310</v>
      </c>
      <c r="E346" s="216" t="s">
        <v>1169</v>
      </c>
      <c r="F346" s="15">
        <v>46279.337442129632</v>
      </c>
      <c r="G346" s="216" t="s">
        <v>404</v>
      </c>
      <c r="H346">
        <v>1</v>
      </c>
      <c r="I346" s="216" t="s">
        <v>1170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6"/>
      <c r="O346" t="s">
        <v>201</v>
      </c>
      <c r="P346" t="s">
        <v>514</v>
      </c>
      <c r="Q346" s="216"/>
      <c r="S346" s="216" t="s">
        <v>358</v>
      </c>
      <c r="T346" s="216" t="s">
        <v>373</v>
      </c>
      <c r="U346" s="216" t="s">
        <v>239</v>
      </c>
      <c r="V346" t="s">
        <v>7</v>
      </c>
      <c r="W346" s="216" t="s">
        <v>7</v>
      </c>
      <c r="X346" s="216" t="s">
        <v>7</v>
      </c>
      <c r="AA346" s="216" t="s">
        <v>127</v>
      </c>
      <c r="AB346" s="216" t="s">
        <v>358</v>
      </c>
      <c r="AC346">
        <v>2100</v>
      </c>
      <c r="AD346" s="216" t="s">
        <v>233</v>
      </c>
      <c r="AE346">
        <v>1</v>
      </c>
    </row>
    <row r="347" spans="1:32" x14ac:dyDescent="0.3">
      <c r="A347" s="216" t="s">
        <v>351</v>
      </c>
      <c r="B347" s="216" t="s">
        <v>285</v>
      </c>
      <c r="C347" s="216" t="s">
        <v>95</v>
      </c>
      <c r="D347" s="216" t="s">
        <v>310</v>
      </c>
      <c r="E347" s="216" t="s">
        <v>1167</v>
      </c>
      <c r="F347" s="15">
        <v>46280.338009259256</v>
      </c>
      <c r="G347" s="216" t="s">
        <v>404</v>
      </c>
      <c r="H347">
        <v>1</v>
      </c>
      <c r="I347" s="216" t="s">
        <v>1168</v>
      </c>
      <c r="J347" s="15">
        <v>46283.376388888886</v>
      </c>
      <c r="K347" s="15">
        <v>46286.334722222222</v>
      </c>
      <c r="L347" s="15"/>
      <c r="M347">
        <v>1</v>
      </c>
      <c r="N347" s="216"/>
      <c r="O347" t="s">
        <v>201</v>
      </c>
      <c r="P347" t="s">
        <v>514</v>
      </c>
      <c r="Q347" s="216"/>
      <c r="S347" s="216" t="s">
        <v>358</v>
      </c>
      <c r="T347" s="216" t="s">
        <v>373</v>
      </c>
      <c r="U347" s="216" t="s">
        <v>239</v>
      </c>
      <c r="V347" t="s">
        <v>7</v>
      </c>
      <c r="W347" s="216" t="s">
        <v>7</v>
      </c>
      <c r="X347" s="216" t="s">
        <v>7</v>
      </c>
      <c r="AA347" s="216" t="s">
        <v>96</v>
      </c>
      <c r="AB347" s="216" t="s">
        <v>358</v>
      </c>
      <c r="AC347">
        <v>2100</v>
      </c>
      <c r="AD347" s="216" t="s">
        <v>220</v>
      </c>
      <c r="AE347">
        <v>1</v>
      </c>
      <c r="AF347">
        <v>1</v>
      </c>
    </row>
    <row r="348" spans="1:32" x14ac:dyDescent="0.3">
      <c r="A348" s="216" t="s">
        <v>351</v>
      </c>
      <c r="B348" s="216" t="s">
        <v>279</v>
      </c>
      <c r="C348" s="216" t="s">
        <v>192</v>
      </c>
      <c r="D348" s="216" t="s">
        <v>310</v>
      </c>
      <c r="E348" s="216" t="s">
        <v>1169</v>
      </c>
      <c r="F348" s="15">
        <v>46279.337442129632</v>
      </c>
      <c r="G348" s="216" t="s">
        <v>404</v>
      </c>
      <c r="H348">
        <v>512</v>
      </c>
      <c r="I348" s="216" t="s">
        <v>1170</v>
      </c>
      <c r="J348" s="15">
        <v>46279.394444444442</v>
      </c>
      <c r="K348" s="15">
        <v>46282.333333333336</v>
      </c>
      <c r="L348" s="15"/>
      <c r="M348">
        <v>512</v>
      </c>
      <c r="N348" s="216"/>
      <c r="O348" t="s">
        <v>201</v>
      </c>
      <c r="P348" t="s">
        <v>514</v>
      </c>
      <c r="Q348" s="216"/>
      <c r="S348" s="216" t="s">
        <v>358</v>
      </c>
      <c r="T348" s="216" t="s">
        <v>373</v>
      </c>
      <c r="U348" s="216" t="s">
        <v>239</v>
      </c>
      <c r="V348" t="s">
        <v>7</v>
      </c>
      <c r="W348" s="216" t="s">
        <v>7</v>
      </c>
      <c r="X348" s="216" t="s">
        <v>7</v>
      </c>
      <c r="Z348">
        <v>1</v>
      </c>
      <c r="AA348" s="216" t="s">
        <v>122</v>
      </c>
      <c r="AB348" s="216" t="s">
        <v>358</v>
      </c>
      <c r="AC348">
        <v>2100</v>
      </c>
      <c r="AD348" s="216" t="s">
        <v>232</v>
      </c>
      <c r="AE348">
        <v>512</v>
      </c>
    </row>
    <row r="349" spans="1:32" x14ac:dyDescent="0.3">
      <c r="A349" s="216" t="s">
        <v>351</v>
      </c>
      <c r="B349" s="216" t="s">
        <v>279</v>
      </c>
      <c r="C349" s="216" t="s">
        <v>192</v>
      </c>
      <c r="D349" s="216" t="s">
        <v>310</v>
      </c>
      <c r="E349" s="216" t="s">
        <v>1167</v>
      </c>
      <c r="F349" s="15">
        <v>46280.338009259256</v>
      </c>
      <c r="G349" s="216" t="s">
        <v>404</v>
      </c>
      <c r="H349">
        <v>682</v>
      </c>
      <c r="I349" s="216" t="s">
        <v>1168</v>
      </c>
      <c r="J349" s="15">
        <v>46283.376388888886</v>
      </c>
      <c r="K349" s="15">
        <v>46286.334722222222</v>
      </c>
      <c r="L349" s="15"/>
      <c r="M349">
        <v>682</v>
      </c>
      <c r="N349" s="216"/>
      <c r="O349" t="s">
        <v>201</v>
      </c>
      <c r="P349" t="s">
        <v>514</v>
      </c>
      <c r="Q349" s="216"/>
      <c r="S349" s="216" t="s">
        <v>358</v>
      </c>
      <c r="T349" s="216" t="s">
        <v>373</v>
      </c>
      <c r="U349" s="216" t="s">
        <v>239</v>
      </c>
      <c r="V349" t="s">
        <v>7</v>
      </c>
      <c r="W349" s="216" t="s">
        <v>7</v>
      </c>
      <c r="X349" s="216" t="s">
        <v>7</v>
      </c>
      <c r="Z349">
        <v>1</v>
      </c>
      <c r="AA349" s="216" t="s">
        <v>122</v>
      </c>
      <c r="AB349" s="216" t="s">
        <v>358</v>
      </c>
      <c r="AC349">
        <v>2100</v>
      </c>
      <c r="AD349" s="216" t="s">
        <v>232</v>
      </c>
      <c r="AE349">
        <v>682</v>
      </c>
      <c r="AF349">
        <v>68.2</v>
      </c>
    </row>
    <row r="350" spans="1:32" x14ac:dyDescent="0.3">
      <c r="A350" s="216" t="s">
        <v>351</v>
      </c>
      <c r="B350" s="216" t="s">
        <v>57</v>
      </c>
      <c r="C350" s="216" t="s">
        <v>117</v>
      </c>
      <c r="D350" s="216" t="s">
        <v>310</v>
      </c>
      <c r="E350" s="216" t="s">
        <v>1171</v>
      </c>
      <c r="F350" s="15">
        <v>46275.643576388888</v>
      </c>
      <c r="G350" s="216" t="s">
        <v>1172</v>
      </c>
      <c r="H350">
        <v>1</v>
      </c>
      <c r="I350" s="216" t="s">
        <v>1173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6"/>
      <c r="O350" t="s">
        <v>201</v>
      </c>
      <c r="P350" t="s">
        <v>514</v>
      </c>
      <c r="Q350" s="216"/>
      <c r="S350" s="216" t="s">
        <v>358</v>
      </c>
      <c r="T350" s="216" t="s">
        <v>373</v>
      </c>
      <c r="U350" s="216" t="s">
        <v>239</v>
      </c>
      <c r="V350" t="s">
        <v>7</v>
      </c>
      <c r="W350" s="216" t="s">
        <v>7</v>
      </c>
      <c r="X350" s="216" t="s">
        <v>7</v>
      </c>
      <c r="AA350" s="216" t="s">
        <v>127</v>
      </c>
      <c r="AB350" s="216" t="s">
        <v>358</v>
      </c>
      <c r="AC350">
        <v>2100</v>
      </c>
      <c r="AD350" s="216" t="s">
        <v>233</v>
      </c>
      <c r="AE350">
        <v>1</v>
      </c>
    </row>
    <row r="351" spans="1:32" x14ac:dyDescent="0.3">
      <c r="A351" s="216" t="s">
        <v>351</v>
      </c>
      <c r="B351" s="216" t="s">
        <v>285</v>
      </c>
      <c r="C351" s="216" t="s">
        <v>95</v>
      </c>
      <c r="D351" s="216" t="s">
        <v>310</v>
      </c>
      <c r="E351" s="216" t="s">
        <v>1171</v>
      </c>
      <c r="F351" s="15">
        <v>46275.643576388888</v>
      </c>
      <c r="G351" s="216" t="s">
        <v>1172</v>
      </c>
      <c r="H351">
        <v>1</v>
      </c>
      <c r="I351" s="216" t="s">
        <v>1173</v>
      </c>
      <c r="J351" s="15">
        <v>46275.699305555558</v>
      </c>
      <c r="K351" s="15">
        <v>46280.45208333333</v>
      </c>
      <c r="L351" s="15"/>
      <c r="M351">
        <v>1</v>
      </c>
      <c r="N351" s="216"/>
      <c r="O351" t="s">
        <v>201</v>
      </c>
      <c r="P351" t="s">
        <v>513</v>
      </c>
      <c r="Q351" s="216"/>
      <c r="S351" s="216" t="s">
        <v>358</v>
      </c>
      <c r="T351" s="216" t="s">
        <v>373</v>
      </c>
      <c r="U351" s="216" t="s">
        <v>239</v>
      </c>
      <c r="V351" t="s">
        <v>7</v>
      </c>
      <c r="W351" s="216" t="s">
        <v>7</v>
      </c>
      <c r="X351" s="216" t="s">
        <v>7</v>
      </c>
      <c r="AA351" s="216" t="s">
        <v>96</v>
      </c>
      <c r="AB351" s="216" t="s">
        <v>358</v>
      </c>
      <c r="AC351">
        <v>2100</v>
      </c>
      <c r="AD351" s="216" t="s">
        <v>220</v>
      </c>
      <c r="AE351">
        <v>1</v>
      </c>
    </row>
    <row r="352" spans="1:32" x14ac:dyDescent="0.3">
      <c r="A352" s="216" t="s">
        <v>352</v>
      </c>
      <c r="B352" s="216" t="s">
        <v>51</v>
      </c>
      <c r="C352" s="216" t="s">
        <v>258</v>
      </c>
      <c r="D352" s="216" t="s">
        <v>310</v>
      </c>
      <c r="E352" s="216" t="s">
        <v>765</v>
      </c>
      <c r="F352" s="15">
        <v>46252.367824074077</v>
      </c>
      <c r="G352" s="216" t="s">
        <v>764</v>
      </c>
      <c r="H352">
        <v>150</v>
      </c>
      <c r="I352" s="216" t="s">
        <v>766</v>
      </c>
      <c r="J352" s="15">
        <v>46253.532638888886</v>
      </c>
      <c r="K352" s="15">
        <v>46255.618055555555</v>
      </c>
      <c r="L352" s="15"/>
      <c r="M352">
        <v>150</v>
      </c>
      <c r="N352" s="216"/>
      <c r="O352" t="s">
        <v>201</v>
      </c>
      <c r="P352" t="s">
        <v>513</v>
      </c>
      <c r="Q352" s="216"/>
      <c r="S352" s="216" t="s">
        <v>762</v>
      </c>
      <c r="T352" s="216" t="s">
        <v>763</v>
      </c>
      <c r="U352" s="216" t="s">
        <v>261</v>
      </c>
      <c r="V352" t="s">
        <v>7</v>
      </c>
      <c r="W352" s="216" t="s">
        <v>7</v>
      </c>
      <c r="X352" s="216" t="s">
        <v>7</v>
      </c>
      <c r="AA352" s="216" t="s">
        <v>238</v>
      </c>
      <c r="AB352" s="216" t="s">
        <v>762</v>
      </c>
      <c r="AC352">
        <v>2300</v>
      </c>
      <c r="AD352" s="216" t="s">
        <v>7</v>
      </c>
      <c r="AF352">
        <v>0</v>
      </c>
    </row>
    <row r="353" spans="1:32" x14ac:dyDescent="0.3">
      <c r="A353" s="216" t="s">
        <v>352</v>
      </c>
      <c r="B353" s="216" t="s">
        <v>45</v>
      </c>
      <c r="C353" s="216" t="s">
        <v>68</v>
      </c>
      <c r="D353" s="216" t="s">
        <v>310</v>
      </c>
      <c r="E353" s="216" t="s">
        <v>1174</v>
      </c>
      <c r="F353" s="15">
        <v>46282.336180555554</v>
      </c>
      <c r="G353" s="216" t="s">
        <v>764</v>
      </c>
      <c r="H353" s="214">
        <v>4</v>
      </c>
      <c r="I353" s="216" t="s">
        <v>1175</v>
      </c>
      <c r="J353" s="15">
        <v>46282.35</v>
      </c>
      <c r="K353" s="15">
        <v>46287.444444444445</v>
      </c>
      <c r="L353" s="15">
        <v>46287</v>
      </c>
      <c r="M353" s="214">
        <v>4</v>
      </c>
      <c r="N353" s="216"/>
      <c r="O353" s="214" t="s">
        <v>201</v>
      </c>
      <c r="P353" s="214" t="s">
        <v>513</v>
      </c>
      <c r="Q353" s="216"/>
      <c r="R353" s="214"/>
      <c r="S353" s="216" t="s">
        <v>762</v>
      </c>
      <c r="T353" s="216" t="s">
        <v>763</v>
      </c>
      <c r="U353" s="216" t="s">
        <v>261</v>
      </c>
      <c r="V353" s="214" t="s">
        <v>352</v>
      </c>
      <c r="W353" s="216" t="s">
        <v>398</v>
      </c>
      <c r="X353" s="216" t="s">
        <v>261</v>
      </c>
      <c r="Y353" s="214">
        <v>0</v>
      </c>
      <c r="Z353" s="214"/>
      <c r="AA353" s="216" t="s">
        <v>67</v>
      </c>
      <c r="AB353" s="216" t="s">
        <v>762</v>
      </c>
      <c r="AC353" s="214">
        <v>2300</v>
      </c>
      <c r="AD353" s="216" t="s">
        <v>217</v>
      </c>
      <c r="AE353" s="214">
        <v>1</v>
      </c>
      <c r="AF353" s="214">
        <v>1</v>
      </c>
    </row>
    <row r="354" spans="1:32" x14ac:dyDescent="0.3">
      <c r="A354" s="216" t="s">
        <v>352</v>
      </c>
      <c r="B354" s="216" t="s">
        <v>45</v>
      </c>
      <c r="C354" s="216" t="s">
        <v>68</v>
      </c>
      <c r="D354" s="216" t="s">
        <v>310</v>
      </c>
      <c r="E354" s="216" t="s">
        <v>1176</v>
      </c>
      <c r="F354" s="15">
        <v>46281.658784722225</v>
      </c>
      <c r="G354" s="216" t="s">
        <v>764</v>
      </c>
      <c r="H354" s="214">
        <v>6</v>
      </c>
      <c r="I354" s="216" t="s">
        <v>1177</v>
      </c>
      <c r="J354" s="15">
        <v>46282.338888888888</v>
      </c>
      <c r="K354" s="15">
        <v>46287.444444444445</v>
      </c>
      <c r="L354" s="15">
        <v>46287</v>
      </c>
      <c r="M354" s="214">
        <v>6</v>
      </c>
      <c r="N354" s="216"/>
      <c r="O354" s="214" t="s">
        <v>201</v>
      </c>
      <c r="P354" s="214" t="s">
        <v>513</v>
      </c>
      <c r="Q354" s="216"/>
      <c r="R354" s="214"/>
      <c r="S354" s="216" t="s">
        <v>762</v>
      </c>
      <c r="T354" s="216" t="s">
        <v>763</v>
      </c>
      <c r="U354" s="216" t="s">
        <v>261</v>
      </c>
      <c r="V354" s="214" t="s">
        <v>352</v>
      </c>
      <c r="W354" s="216" t="s">
        <v>398</v>
      </c>
      <c r="X354" s="216" t="s">
        <v>261</v>
      </c>
      <c r="Y354" s="214"/>
      <c r="Z354" s="214"/>
      <c r="AA354" s="216" t="s">
        <v>67</v>
      </c>
      <c r="AB354" s="216" t="s">
        <v>762</v>
      </c>
      <c r="AC354" s="214">
        <v>2300</v>
      </c>
      <c r="AD354" s="216" t="s">
        <v>217</v>
      </c>
      <c r="AE354" s="214">
        <v>1</v>
      </c>
      <c r="AF354" s="214"/>
    </row>
    <row r="355" spans="1:32" x14ac:dyDescent="0.3">
      <c r="A355" s="216" t="s">
        <v>352</v>
      </c>
      <c r="B355" s="216" t="s">
        <v>57</v>
      </c>
      <c r="C355" s="216" t="s">
        <v>117</v>
      </c>
      <c r="D355" s="216" t="s">
        <v>310</v>
      </c>
      <c r="E355" s="216" t="s">
        <v>1178</v>
      </c>
      <c r="F355" s="15">
        <v>46286.528935185182</v>
      </c>
      <c r="G355" s="216" t="s">
        <v>404</v>
      </c>
      <c r="H355" s="214">
        <v>1</v>
      </c>
      <c r="I355" s="216" t="s">
        <v>1179</v>
      </c>
      <c r="J355" s="15">
        <v>46286.659722222219</v>
      </c>
      <c r="K355" s="15">
        <v>46290.456944444442</v>
      </c>
      <c r="L355" s="15">
        <v>46290.456944444442</v>
      </c>
      <c r="M355" s="214">
        <v>1</v>
      </c>
      <c r="N355" s="216"/>
      <c r="O355" s="214" t="s">
        <v>201</v>
      </c>
      <c r="P355" s="214" t="s">
        <v>514</v>
      </c>
      <c r="Q355" s="216"/>
      <c r="R355" s="214"/>
      <c r="S355" s="216" t="s">
        <v>762</v>
      </c>
      <c r="T355" s="216" t="s">
        <v>763</v>
      </c>
      <c r="U355" s="216" t="s">
        <v>261</v>
      </c>
      <c r="V355" s="214" t="s">
        <v>7</v>
      </c>
      <c r="W355" s="216" t="s">
        <v>7</v>
      </c>
      <c r="X355" s="216" t="s">
        <v>7</v>
      </c>
      <c r="Y355" s="214"/>
      <c r="Z355" s="214"/>
      <c r="AA355" s="216" t="s">
        <v>127</v>
      </c>
      <c r="AB355" s="216" t="s">
        <v>762</v>
      </c>
      <c r="AC355" s="214">
        <v>2300</v>
      </c>
      <c r="AD355" s="216" t="s">
        <v>233</v>
      </c>
      <c r="AE355" s="214">
        <v>1</v>
      </c>
      <c r="AF355" s="214">
        <v>1</v>
      </c>
    </row>
    <row r="356" spans="1:32" x14ac:dyDescent="0.3">
      <c r="A356" s="216" t="s">
        <v>352</v>
      </c>
      <c r="B356" s="216" t="s">
        <v>279</v>
      </c>
      <c r="C356" s="216" t="s">
        <v>192</v>
      </c>
      <c r="D356" s="216" t="s">
        <v>310</v>
      </c>
      <c r="E356" s="216" t="s">
        <v>1178</v>
      </c>
      <c r="F356" s="15">
        <v>46286.528935185182</v>
      </c>
      <c r="G356" s="216" t="s">
        <v>404</v>
      </c>
      <c r="H356" s="214">
        <v>578</v>
      </c>
      <c r="I356" s="216" t="s">
        <v>1179</v>
      </c>
      <c r="J356" s="15">
        <v>46286.659722222219</v>
      </c>
      <c r="K356" s="15">
        <v>46290.456944444442</v>
      </c>
      <c r="L356" s="15"/>
      <c r="M356" s="214">
        <v>578</v>
      </c>
      <c r="N356" s="216"/>
      <c r="O356" s="214" t="s">
        <v>201</v>
      </c>
      <c r="P356" s="214" t="s">
        <v>513</v>
      </c>
      <c r="Q356" s="216"/>
      <c r="R356" s="214"/>
      <c r="S356" s="216" t="s">
        <v>762</v>
      </c>
      <c r="T356" s="216" t="s">
        <v>763</v>
      </c>
      <c r="U356" s="216" t="s">
        <v>261</v>
      </c>
      <c r="V356" s="214" t="s">
        <v>7</v>
      </c>
      <c r="W356" s="216" t="s">
        <v>7</v>
      </c>
      <c r="X356" s="216" t="s">
        <v>7</v>
      </c>
      <c r="Y356" s="214"/>
      <c r="Z356" s="214">
        <v>1</v>
      </c>
      <c r="AA356" s="216" t="s">
        <v>122</v>
      </c>
      <c r="AB356" s="216" t="s">
        <v>762</v>
      </c>
      <c r="AC356" s="214">
        <v>2300</v>
      </c>
      <c r="AD356" s="216" t="s">
        <v>232</v>
      </c>
      <c r="AE356" s="214">
        <v>578</v>
      </c>
      <c r="AF356" s="214">
        <v>57.8</v>
      </c>
    </row>
    <row r="357" spans="1:32" x14ac:dyDescent="0.3">
      <c r="A357" s="216" t="s">
        <v>352</v>
      </c>
      <c r="B357" s="216" t="s">
        <v>285</v>
      </c>
      <c r="C357" s="216" t="s">
        <v>95</v>
      </c>
      <c r="D357" s="216" t="s">
        <v>310</v>
      </c>
      <c r="E357" s="216" t="s">
        <v>1178</v>
      </c>
      <c r="F357" s="15">
        <v>46286.528935185182</v>
      </c>
      <c r="G357" s="216" t="s">
        <v>404</v>
      </c>
      <c r="H357" s="214">
        <v>1</v>
      </c>
      <c r="I357" s="216" t="s">
        <v>1179</v>
      </c>
      <c r="J357" s="15">
        <v>46286.659722222219</v>
      </c>
      <c r="K357" s="15">
        <v>46290.456944444442</v>
      </c>
      <c r="L357" s="15"/>
      <c r="M357" s="214">
        <v>1</v>
      </c>
      <c r="N357" s="216"/>
      <c r="O357" s="214" t="s">
        <v>201</v>
      </c>
      <c r="P357" s="214" t="s">
        <v>513</v>
      </c>
      <c r="Q357" s="216"/>
      <c r="R357" s="214"/>
      <c r="S357" s="216" t="s">
        <v>762</v>
      </c>
      <c r="T357" s="216" t="s">
        <v>763</v>
      </c>
      <c r="U357" s="216" t="s">
        <v>261</v>
      </c>
      <c r="V357" s="214" t="s">
        <v>7</v>
      </c>
      <c r="W357" s="216" t="s">
        <v>7</v>
      </c>
      <c r="X357" s="216" t="s">
        <v>7</v>
      </c>
      <c r="Y357" s="214"/>
      <c r="Z357" s="214"/>
      <c r="AA357" s="216" t="s">
        <v>96</v>
      </c>
      <c r="AB357" s="216" t="s">
        <v>762</v>
      </c>
      <c r="AC357" s="214">
        <v>2300</v>
      </c>
      <c r="AD357" s="216" t="s">
        <v>220</v>
      </c>
      <c r="AE357" s="214">
        <v>1</v>
      </c>
      <c r="AF357" s="214">
        <v>1</v>
      </c>
    </row>
    <row r="358" spans="1:32" x14ac:dyDescent="0.3">
      <c r="A358" s="216" t="s">
        <v>352</v>
      </c>
      <c r="B358" s="216" t="s">
        <v>285</v>
      </c>
      <c r="C358" s="216" t="s">
        <v>95</v>
      </c>
      <c r="D358" s="216" t="s">
        <v>310</v>
      </c>
      <c r="E358" s="216" t="s">
        <v>1180</v>
      </c>
      <c r="F358" s="15">
        <v>46262.495011574072</v>
      </c>
      <c r="G358" s="216" t="s">
        <v>404</v>
      </c>
      <c r="H358" s="214">
        <v>1</v>
      </c>
      <c r="I358" s="216" t="s">
        <v>1182</v>
      </c>
      <c r="J358" s="15">
        <v>46262.686562499999</v>
      </c>
      <c r="K358" s="15">
        <v>46267.352777777778</v>
      </c>
      <c r="L358" s="15"/>
      <c r="M358" s="214">
        <v>1</v>
      </c>
      <c r="N358" s="216"/>
      <c r="O358" s="214" t="s">
        <v>201</v>
      </c>
      <c r="P358" s="214" t="s">
        <v>513</v>
      </c>
      <c r="Q358" s="216"/>
      <c r="R358" s="214"/>
      <c r="S358" s="216" t="s">
        <v>762</v>
      </c>
      <c r="T358" s="216" t="s">
        <v>763</v>
      </c>
      <c r="U358" s="216" t="s">
        <v>261</v>
      </c>
      <c r="V358" s="214" t="s">
        <v>7</v>
      </c>
      <c r="W358" s="216" t="s">
        <v>7</v>
      </c>
      <c r="X358" s="216" t="s">
        <v>7</v>
      </c>
      <c r="Y358" s="214"/>
      <c r="Z358" s="214"/>
      <c r="AA358" s="216" t="s">
        <v>96</v>
      </c>
      <c r="AB358" s="216" t="s">
        <v>762</v>
      </c>
      <c r="AC358" s="214">
        <v>2300</v>
      </c>
      <c r="AD358" s="216" t="s">
        <v>220</v>
      </c>
      <c r="AE358" s="214">
        <v>1</v>
      </c>
      <c r="AF358" s="214">
        <v>1</v>
      </c>
    </row>
    <row r="359" spans="1:32" x14ac:dyDescent="0.3">
      <c r="A359" s="216" t="s">
        <v>352</v>
      </c>
      <c r="B359" s="216" t="s">
        <v>57</v>
      </c>
      <c r="C359" s="216" t="s">
        <v>117</v>
      </c>
      <c r="D359" s="216" t="s">
        <v>310</v>
      </c>
      <c r="E359" s="216" t="s">
        <v>1180</v>
      </c>
      <c r="F359" s="15">
        <v>46262.495011574072</v>
      </c>
      <c r="G359" s="216" t="s">
        <v>404</v>
      </c>
      <c r="H359" s="214">
        <v>1</v>
      </c>
      <c r="I359" s="216" t="s">
        <v>1182</v>
      </c>
      <c r="J359" s="15">
        <v>46262.686562499999</v>
      </c>
      <c r="K359" s="15">
        <v>46267.352777777778</v>
      </c>
      <c r="L359" s="15">
        <v>46267.352777777778</v>
      </c>
      <c r="M359" s="214">
        <v>1</v>
      </c>
      <c r="N359" s="216"/>
      <c r="O359" s="214" t="s">
        <v>201</v>
      </c>
      <c r="P359" s="214" t="s">
        <v>514</v>
      </c>
      <c r="Q359" s="216"/>
      <c r="R359" s="214"/>
      <c r="S359" s="216" t="s">
        <v>762</v>
      </c>
      <c r="T359" s="216" t="s">
        <v>763</v>
      </c>
      <c r="U359" s="216" t="s">
        <v>261</v>
      </c>
      <c r="V359" s="214" t="s">
        <v>7</v>
      </c>
      <c r="W359" s="216" t="s">
        <v>7</v>
      </c>
      <c r="X359" s="216" t="s">
        <v>7</v>
      </c>
      <c r="Y359" s="214"/>
      <c r="Z359" s="214"/>
      <c r="AA359" s="216" t="s">
        <v>127</v>
      </c>
      <c r="AB359" s="216" t="s">
        <v>762</v>
      </c>
      <c r="AC359" s="214">
        <v>2300</v>
      </c>
      <c r="AD359" s="216" t="s">
        <v>233</v>
      </c>
      <c r="AE359" s="214">
        <v>1</v>
      </c>
      <c r="AF359" s="214">
        <v>1</v>
      </c>
    </row>
    <row r="360" spans="1:32" x14ac:dyDescent="0.3">
      <c r="A360" s="216" t="s">
        <v>352</v>
      </c>
      <c r="B360" s="216" t="s">
        <v>279</v>
      </c>
      <c r="C360" s="216" t="s">
        <v>192</v>
      </c>
      <c r="D360" s="216" t="s">
        <v>310</v>
      </c>
      <c r="E360" s="216" t="s">
        <v>1180</v>
      </c>
      <c r="F360" s="15">
        <v>46262.495011574072</v>
      </c>
      <c r="G360" s="216" t="s">
        <v>404</v>
      </c>
      <c r="H360" s="214">
        <v>153</v>
      </c>
      <c r="I360" s="216" t="s">
        <v>1182</v>
      </c>
      <c r="J360" s="15">
        <v>46262.686562499999</v>
      </c>
      <c r="K360" s="15">
        <v>46267.352777777778</v>
      </c>
      <c r="L360" s="15"/>
      <c r="M360" s="214">
        <v>153</v>
      </c>
      <c r="N360" s="216"/>
      <c r="O360" s="214" t="s">
        <v>201</v>
      </c>
      <c r="P360" s="214" t="s">
        <v>514</v>
      </c>
      <c r="Q360" s="216"/>
      <c r="R360" s="214"/>
      <c r="S360" s="216" t="s">
        <v>762</v>
      </c>
      <c r="T360" s="216" t="s">
        <v>763</v>
      </c>
      <c r="U360" s="216" t="s">
        <v>261</v>
      </c>
      <c r="V360" s="214" t="s">
        <v>7</v>
      </c>
      <c r="W360" s="216" t="s">
        <v>7</v>
      </c>
      <c r="X360" s="216" t="s">
        <v>7</v>
      </c>
      <c r="Y360" s="214"/>
      <c r="Z360" s="214">
        <v>1</v>
      </c>
      <c r="AA360" s="216" t="s">
        <v>122</v>
      </c>
      <c r="AB360" s="216" t="s">
        <v>762</v>
      </c>
      <c r="AC360" s="214">
        <v>2300</v>
      </c>
      <c r="AD360" s="216" t="s">
        <v>232</v>
      </c>
      <c r="AE360" s="214">
        <v>153</v>
      </c>
      <c r="AF360" s="214">
        <v>15.3</v>
      </c>
    </row>
    <row r="361" spans="1:32" x14ac:dyDescent="0.3">
      <c r="A361" s="216" t="s">
        <v>352</v>
      </c>
      <c r="B361" s="216" t="s">
        <v>279</v>
      </c>
      <c r="C361" s="216" t="s">
        <v>192</v>
      </c>
      <c r="D361" s="216" t="s">
        <v>310</v>
      </c>
      <c r="E361" s="216" t="s">
        <v>1183</v>
      </c>
      <c r="F361" s="15">
        <v>46255.568541666667</v>
      </c>
      <c r="G361" s="216" t="s">
        <v>404</v>
      </c>
      <c r="H361" s="214">
        <v>398</v>
      </c>
      <c r="I361" s="216" t="s">
        <v>1184</v>
      </c>
      <c r="J361" s="15">
        <v>46258.384791666664</v>
      </c>
      <c r="K361" s="15">
        <v>46265.379166666666</v>
      </c>
      <c r="L361" s="15"/>
      <c r="M361" s="214">
        <v>398</v>
      </c>
      <c r="N361" s="216"/>
      <c r="O361" s="214" t="s">
        <v>201</v>
      </c>
      <c r="P361" s="214" t="s">
        <v>513</v>
      </c>
      <c r="Q361" s="216"/>
      <c r="R361" s="214"/>
      <c r="S361" s="216" t="s">
        <v>762</v>
      </c>
      <c r="T361" s="216" t="s">
        <v>763</v>
      </c>
      <c r="U361" s="216" t="s">
        <v>261</v>
      </c>
      <c r="V361" s="214" t="s">
        <v>7</v>
      </c>
      <c r="W361" s="216" t="s">
        <v>7</v>
      </c>
      <c r="X361" s="216" t="s">
        <v>7</v>
      </c>
      <c r="Y361" s="214"/>
      <c r="Z361" s="214">
        <v>1</v>
      </c>
      <c r="AA361" s="216" t="s">
        <v>122</v>
      </c>
      <c r="AB361" s="216" t="s">
        <v>762</v>
      </c>
      <c r="AC361" s="214">
        <v>2300</v>
      </c>
      <c r="AD361" s="216" t="s">
        <v>232</v>
      </c>
      <c r="AE361" s="214">
        <v>398</v>
      </c>
      <c r="AF361" s="214">
        <v>39.799999999999997</v>
      </c>
    </row>
    <row r="362" spans="1:32" x14ac:dyDescent="0.3">
      <c r="A362" s="216" t="s">
        <v>352</v>
      </c>
      <c r="B362" s="216" t="s">
        <v>285</v>
      </c>
      <c r="C362" s="216" t="s">
        <v>95</v>
      </c>
      <c r="D362" s="216" t="s">
        <v>310</v>
      </c>
      <c r="E362" s="216" t="s">
        <v>1183</v>
      </c>
      <c r="F362" s="15">
        <v>46255.568541666667</v>
      </c>
      <c r="G362" s="216" t="s">
        <v>404</v>
      </c>
      <c r="H362" s="214">
        <v>1</v>
      </c>
      <c r="I362" s="216" t="s">
        <v>1184</v>
      </c>
      <c r="J362" s="15">
        <v>46258.384791666664</v>
      </c>
      <c r="K362" s="15">
        <v>46265.379166666666</v>
      </c>
      <c r="L362" s="15"/>
      <c r="M362" s="214">
        <v>1</v>
      </c>
      <c r="N362" s="216"/>
      <c r="O362" s="214" t="s">
        <v>201</v>
      </c>
      <c r="P362" s="214" t="s">
        <v>513</v>
      </c>
      <c r="Q362" s="216"/>
      <c r="R362" s="214"/>
      <c r="S362" s="216" t="s">
        <v>762</v>
      </c>
      <c r="T362" s="216" t="s">
        <v>763</v>
      </c>
      <c r="U362" s="216" t="s">
        <v>261</v>
      </c>
      <c r="V362" s="214" t="s">
        <v>7</v>
      </c>
      <c r="W362" s="216" t="s">
        <v>7</v>
      </c>
      <c r="X362" s="216" t="s">
        <v>7</v>
      </c>
      <c r="Y362" s="214"/>
      <c r="Z362" s="214"/>
      <c r="AA362" s="216" t="s">
        <v>96</v>
      </c>
      <c r="AB362" s="216" t="s">
        <v>762</v>
      </c>
      <c r="AC362" s="214">
        <v>2300</v>
      </c>
      <c r="AD362" s="216" t="s">
        <v>220</v>
      </c>
      <c r="AE362" s="214">
        <v>1</v>
      </c>
      <c r="AF362" s="214">
        <v>1</v>
      </c>
    </row>
    <row r="363" spans="1:32" x14ac:dyDescent="0.3">
      <c r="A363" s="216" t="s">
        <v>352</v>
      </c>
      <c r="B363" s="216" t="s">
        <v>57</v>
      </c>
      <c r="C363" s="216" t="s">
        <v>117</v>
      </c>
      <c r="D363" s="216" t="s">
        <v>310</v>
      </c>
      <c r="E363" s="216" t="s">
        <v>1183</v>
      </c>
      <c r="F363" s="15">
        <v>46255.568541666667</v>
      </c>
      <c r="G363" s="216" t="s">
        <v>404</v>
      </c>
      <c r="H363" s="214">
        <v>1</v>
      </c>
      <c r="I363" s="216" t="s">
        <v>1184</v>
      </c>
      <c r="J363" s="15">
        <v>46258.384791666664</v>
      </c>
      <c r="K363" s="15">
        <v>46265.379166666666</v>
      </c>
      <c r="L363" s="15">
        <v>46265.379166666666</v>
      </c>
      <c r="M363" s="214">
        <v>1</v>
      </c>
      <c r="N363" s="216"/>
      <c r="O363" s="214" t="s">
        <v>201</v>
      </c>
      <c r="P363" s="214" t="s">
        <v>514</v>
      </c>
      <c r="Q363" s="216"/>
      <c r="R363" s="214"/>
      <c r="S363" s="216" t="s">
        <v>762</v>
      </c>
      <c r="T363" s="216" t="s">
        <v>763</v>
      </c>
      <c r="U363" s="216" t="s">
        <v>261</v>
      </c>
      <c r="V363" s="214" t="s">
        <v>7</v>
      </c>
      <c r="W363" s="216" t="s">
        <v>7</v>
      </c>
      <c r="X363" s="216" t="s">
        <v>7</v>
      </c>
      <c r="Y363" s="214"/>
      <c r="Z363" s="214"/>
      <c r="AA363" s="216" t="s">
        <v>127</v>
      </c>
      <c r="AB363" s="216" t="s">
        <v>762</v>
      </c>
      <c r="AC363" s="214">
        <v>2300</v>
      </c>
      <c r="AD363" s="216" t="s">
        <v>233</v>
      </c>
      <c r="AE363" s="214">
        <v>1</v>
      </c>
      <c r="AF363" s="214">
        <v>1</v>
      </c>
    </row>
    <row r="364" spans="1:32" x14ac:dyDescent="0.3">
      <c r="A364" s="216" t="s">
        <v>350</v>
      </c>
      <c r="B364" s="216" t="s">
        <v>45</v>
      </c>
      <c r="C364" s="216" t="s">
        <v>68</v>
      </c>
      <c r="D364" s="216" t="s">
        <v>310</v>
      </c>
      <c r="E364" s="216" t="s">
        <v>1185</v>
      </c>
      <c r="F364" s="15">
        <v>46287.478263888886</v>
      </c>
      <c r="G364" s="216" t="s">
        <v>405</v>
      </c>
      <c r="H364" s="214">
        <v>16</v>
      </c>
      <c r="I364" s="216" t="s">
        <v>1186</v>
      </c>
      <c r="J364" s="15">
        <v>46288.353472222225</v>
      </c>
      <c r="K364" s="15">
        <v>46289.458333333336</v>
      </c>
      <c r="L364" s="15"/>
      <c r="M364" s="214">
        <v>16</v>
      </c>
      <c r="N364" s="216"/>
      <c r="O364" s="214" t="s">
        <v>201</v>
      </c>
      <c r="P364" s="214" t="s">
        <v>514</v>
      </c>
      <c r="Q364" s="216"/>
      <c r="R364" s="214"/>
      <c r="S364" s="216" t="s">
        <v>367</v>
      </c>
      <c r="T364" s="216" t="s">
        <v>378</v>
      </c>
      <c r="U364" s="216" t="s">
        <v>240</v>
      </c>
      <c r="V364" s="214" t="s">
        <v>350</v>
      </c>
      <c r="W364" s="216" t="s">
        <v>356</v>
      </c>
      <c r="X364" s="216" t="s">
        <v>240</v>
      </c>
      <c r="Y364" s="214">
        <v>48</v>
      </c>
      <c r="Z364" s="214"/>
      <c r="AA364" s="216" t="s">
        <v>67</v>
      </c>
      <c r="AB364" s="216" t="s">
        <v>367</v>
      </c>
      <c r="AC364" s="214"/>
      <c r="AD364" s="216" t="s">
        <v>217</v>
      </c>
      <c r="AE364" s="214">
        <v>1.6</v>
      </c>
      <c r="AF364" s="214">
        <v>1</v>
      </c>
    </row>
    <row r="365" spans="1:32" x14ac:dyDescent="0.3">
      <c r="A365" s="216" t="s">
        <v>350</v>
      </c>
      <c r="B365" s="216" t="s">
        <v>51</v>
      </c>
      <c r="C365" s="216" t="s">
        <v>258</v>
      </c>
      <c r="D365" s="216" t="s">
        <v>310</v>
      </c>
      <c r="E365" s="216" t="s">
        <v>1187</v>
      </c>
      <c r="F365" s="15">
        <v>46287.485196759262</v>
      </c>
      <c r="G365" s="216" t="s">
        <v>405</v>
      </c>
      <c r="H365" s="214">
        <v>25</v>
      </c>
      <c r="I365" s="216" t="s">
        <v>1188</v>
      </c>
      <c r="J365" s="15">
        <v>46287.60833333333</v>
      </c>
      <c r="K365" s="15">
        <v>46289.458333333336</v>
      </c>
      <c r="L365" s="15"/>
      <c r="M365" s="214">
        <v>25</v>
      </c>
      <c r="N365" s="216"/>
      <c r="O365" s="214" t="s">
        <v>201</v>
      </c>
      <c r="P365" s="214" t="s">
        <v>514</v>
      </c>
      <c r="Q365" s="216"/>
      <c r="R365" s="214"/>
      <c r="S365" s="216" t="s">
        <v>367</v>
      </c>
      <c r="T365" s="216" t="s">
        <v>378</v>
      </c>
      <c r="U365" s="216" t="s">
        <v>240</v>
      </c>
      <c r="V365" s="214" t="s">
        <v>7</v>
      </c>
      <c r="W365" s="216" t="s">
        <v>7</v>
      </c>
      <c r="X365" s="216" t="s">
        <v>7</v>
      </c>
      <c r="Y365" s="214"/>
      <c r="Z365" s="214"/>
      <c r="AA365" s="216" t="s">
        <v>238</v>
      </c>
      <c r="AB365" s="216" t="s">
        <v>367</v>
      </c>
      <c r="AC365" s="214"/>
      <c r="AD365" s="216" t="s">
        <v>7</v>
      </c>
      <c r="AE365" s="214"/>
      <c r="AF365" s="214">
        <v>0</v>
      </c>
    </row>
    <row r="366" spans="1:32" x14ac:dyDescent="0.3">
      <c r="A366" s="216" t="s">
        <v>350</v>
      </c>
      <c r="B366" s="216" t="s">
        <v>51</v>
      </c>
      <c r="C366" s="216" t="s">
        <v>258</v>
      </c>
      <c r="D366" s="216" t="s">
        <v>310</v>
      </c>
      <c r="E366" s="216" t="s">
        <v>1189</v>
      </c>
      <c r="F366" s="15">
        <v>46287.483784722222</v>
      </c>
      <c r="G366" s="216" t="s">
        <v>405</v>
      </c>
      <c r="H366" s="214">
        <v>40</v>
      </c>
      <c r="I366" s="216" t="s">
        <v>1188</v>
      </c>
      <c r="J366" s="15">
        <v>46287.60833333333</v>
      </c>
      <c r="K366" s="15">
        <v>46289.458333333336</v>
      </c>
      <c r="L366" s="15"/>
      <c r="M366" s="214">
        <v>40</v>
      </c>
      <c r="N366" s="216"/>
      <c r="O366" s="214" t="s">
        <v>201</v>
      </c>
      <c r="P366" s="214" t="s">
        <v>514</v>
      </c>
      <c r="Q366" s="216"/>
      <c r="R366" s="214"/>
      <c r="S366" s="216" t="s">
        <v>367</v>
      </c>
      <c r="T366" s="216" t="s">
        <v>378</v>
      </c>
      <c r="U366" s="216" t="s">
        <v>240</v>
      </c>
      <c r="V366" s="214" t="s">
        <v>7</v>
      </c>
      <c r="W366" s="216" t="s">
        <v>7</v>
      </c>
      <c r="X366" s="216" t="s">
        <v>7</v>
      </c>
      <c r="Y366" s="214"/>
      <c r="Z366" s="214"/>
      <c r="AA366" s="216" t="s">
        <v>238</v>
      </c>
      <c r="AB366" s="216" t="s">
        <v>367</v>
      </c>
      <c r="AC366" s="214"/>
      <c r="AD366" s="216" t="s">
        <v>7</v>
      </c>
      <c r="AE366" s="214"/>
      <c r="AF366" s="214"/>
    </row>
    <row r="367" spans="1:32" x14ac:dyDescent="0.3">
      <c r="A367" s="216" t="s">
        <v>350</v>
      </c>
      <c r="B367" s="216" t="s">
        <v>51</v>
      </c>
      <c r="C367" s="216" t="s">
        <v>258</v>
      </c>
      <c r="D367" s="216" t="s">
        <v>310</v>
      </c>
      <c r="E367" s="216" t="s">
        <v>1190</v>
      </c>
      <c r="F367" s="15">
        <v>46287.483194444445</v>
      </c>
      <c r="G367" s="216" t="s">
        <v>405</v>
      </c>
      <c r="H367" s="214">
        <v>40</v>
      </c>
      <c r="I367" s="216" t="s">
        <v>1188</v>
      </c>
      <c r="J367" s="15">
        <v>46287.60833333333</v>
      </c>
      <c r="K367" s="15">
        <v>46289.458333333336</v>
      </c>
      <c r="L367" s="15"/>
      <c r="M367" s="214">
        <v>40</v>
      </c>
      <c r="N367" s="216"/>
      <c r="O367" s="214" t="s">
        <v>201</v>
      </c>
      <c r="P367" s="214" t="s">
        <v>514</v>
      </c>
      <c r="Q367" s="216"/>
      <c r="R367" s="214"/>
      <c r="S367" s="216" t="s">
        <v>367</v>
      </c>
      <c r="T367" s="216" t="s">
        <v>378</v>
      </c>
      <c r="U367" s="216" t="s">
        <v>240</v>
      </c>
      <c r="V367" s="214" t="s">
        <v>7</v>
      </c>
      <c r="W367" s="216" t="s">
        <v>7</v>
      </c>
      <c r="X367" s="216" t="s">
        <v>7</v>
      </c>
      <c r="Y367" s="214"/>
      <c r="Z367" s="214"/>
      <c r="AA367" s="216" t="s">
        <v>238</v>
      </c>
      <c r="AB367" s="216" t="s">
        <v>367</v>
      </c>
      <c r="AC367" s="214"/>
      <c r="AD367" s="216" t="s">
        <v>7</v>
      </c>
      <c r="AE367" s="214"/>
      <c r="AF367" s="214"/>
    </row>
    <row r="368" spans="1:32" x14ac:dyDescent="0.3">
      <c r="A368" s="216" t="s">
        <v>350</v>
      </c>
      <c r="B368" s="216" t="s">
        <v>45</v>
      </c>
      <c r="C368" s="216" t="s">
        <v>68</v>
      </c>
      <c r="D368" s="216" t="s">
        <v>310</v>
      </c>
      <c r="E368" s="216" t="s">
        <v>1191</v>
      </c>
      <c r="F368" s="15">
        <v>46273.341469907406</v>
      </c>
      <c r="G368" s="216" t="s">
        <v>405</v>
      </c>
      <c r="H368" s="214">
        <v>16</v>
      </c>
      <c r="I368" s="216" t="s">
        <v>1192</v>
      </c>
      <c r="J368" s="15">
        <v>46273.402777777781</v>
      </c>
      <c r="K368" s="15">
        <v>46275.465277777781</v>
      </c>
      <c r="L368" s="15"/>
      <c r="M368" s="214">
        <v>16</v>
      </c>
      <c r="N368" s="216"/>
      <c r="O368" s="214" t="s">
        <v>201</v>
      </c>
      <c r="P368" s="214" t="s">
        <v>513</v>
      </c>
      <c r="Q368" s="216"/>
      <c r="R368" s="214"/>
      <c r="S368" s="216" t="s">
        <v>367</v>
      </c>
      <c r="T368" s="216" t="s">
        <v>378</v>
      </c>
      <c r="U368" s="216" t="s">
        <v>240</v>
      </c>
      <c r="V368" s="214" t="s">
        <v>350</v>
      </c>
      <c r="W368" s="216" t="s">
        <v>356</v>
      </c>
      <c r="X368" s="216" t="s">
        <v>240</v>
      </c>
      <c r="Y368" s="214">
        <v>48</v>
      </c>
      <c r="Z368" s="214"/>
      <c r="AA368" s="216" t="s">
        <v>67</v>
      </c>
      <c r="AB368" s="216" t="s">
        <v>367</v>
      </c>
      <c r="AC368" s="214"/>
      <c r="AD368" s="216" t="s">
        <v>217</v>
      </c>
      <c r="AE368" s="214">
        <v>1.6</v>
      </c>
      <c r="AF368" s="214">
        <v>1</v>
      </c>
    </row>
    <row r="369" spans="1:32" x14ac:dyDescent="0.3">
      <c r="A369" s="216" t="s">
        <v>350</v>
      </c>
      <c r="B369" s="216" t="s">
        <v>48</v>
      </c>
      <c r="C369" s="216" t="s">
        <v>68</v>
      </c>
      <c r="D369" s="216" t="s">
        <v>310</v>
      </c>
      <c r="E369" s="216" t="s">
        <v>1193</v>
      </c>
      <c r="F369" s="15">
        <v>46283.361296296294</v>
      </c>
      <c r="G369" s="216" t="s">
        <v>405</v>
      </c>
      <c r="H369" s="214">
        <v>1</v>
      </c>
      <c r="I369" s="216" t="s">
        <v>1194</v>
      </c>
      <c r="J369" s="15">
        <v>46286.416666666664</v>
      </c>
      <c r="K369" s="15">
        <v>46287.461805555555</v>
      </c>
      <c r="L369" s="15"/>
      <c r="M369" s="214">
        <v>1</v>
      </c>
      <c r="N369" s="216"/>
      <c r="O369" s="214" t="s">
        <v>201</v>
      </c>
      <c r="P369" s="214" t="s">
        <v>514</v>
      </c>
      <c r="Q369" s="216"/>
      <c r="R369" s="214"/>
      <c r="S369" s="216" t="s">
        <v>367</v>
      </c>
      <c r="T369" s="216" t="s">
        <v>378</v>
      </c>
      <c r="U369" s="216" t="s">
        <v>240</v>
      </c>
      <c r="V369" s="214" t="s">
        <v>350</v>
      </c>
      <c r="W369" s="216" t="s">
        <v>356</v>
      </c>
      <c r="X369" s="216" t="s">
        <v>240</v>
      </c>
      <c r="Y369" s="214">
        <v>48</v>
      </c>
      <c r="Z369" s="214"/>
      <c r="AA369" s="216" t="s">
        <v>90</v>
      </c>
      <c r="AB369" s="216" t="s">
        <v>367</v>
      </c>
      <c r="AC369" s="214"/>
      <c r="AD369" s="216" t="s">
        <v>217</v>
      </c>
      <c r="AE369" s="214">
        <v>1</v>
      </c>
      <c r="AF369" s="214">
        <v>1</v>
      </c>
    </row>
    <row r="370" spans="1:32" x14ac:dyDescent="0.3">
      <c r="A370" s="216" t="s">
        <v>350</v>
      </c>
      <c r="B370" s="216" t="s">
        <v>48</v>
      </c>
      <c r="C370" s="216" t="s">
        <v>68</v>
      </c>
      <c r="D370" s="216" t="s">
        <v>310</v>
      </c>
      <c r="E370" s="216" t="s">
        <v>1195</v>
      </c>
      <c r="F370" s="15">
        <v>46279.471388888887</v>
      </c>
      <c r="G370" s="216" t="s">
        <v>405</v>
      </c>
      <c r="H370" s="214">
        <v>2</v>
      </c>
      <c r="I370" s="216" t="s">
        <v>1196</v>
      </c>
      <c r="J370" s="15">
        <v>46279.524305555555</v>
      </c>
      <c r="K370" s="15">
        <v>46281.472222222219</v>
      </c>
      <c r="L370" s="15"/>
      <c r="M370" s="214">
        <v>2</v>
      </c>
      <c r="N370" s="216"/>
      <c r="O370" s="214" t="s">
        <v>201</v>
      </c>
      <c r="P370" s="214" t="s">
        <v>514</v>
      </c>
      <c r="Q370" s="216"/>
      <c r="R370" s="214"/>
      <c r="S370" s="216" t="s">
        <v>367</v>
      </c>
      <c r="T370" s="216" t="s">
        <v>378</v>
      </c>
      <c r="U370" s="216" t="s">
        <v>240</v>
      </c>
      <c r="V370" s="214" t="s">
        <v>350</v>
      </c>
      <c r="W370" s="216" t="s">
        <v>356</v>
      </c>
      <c r="X370" s="216" t="s">
        <v>240</v>
      </c>
      <c r="Y370" s="214">
        <v>48</v>
      </c>
      <c r="Z370" s="214"/>
      <c r="AA370" s="216" t="s">
        <v>90</v>
      </c>
      <c r="AB370" s="216" t="s">
        <v>367</v>
      </c>
      <c r="AC370" s="214"/>
      <c r="AD370" s="216" t="s">
        <v>217</v>
      </c>
      <c r="AE370" s="214">
        <v>1</v>
      </c>
      <c r="AF370" s="214">
        <v>1</v>
      </c>
    </row>
    <row r="371" spans="1:32" x14ac:dyDescent="0.3">
      <c r="A371" s="216" t="s">
        <v>350</v>
      </c>
      <c r="B371" s="216" t="s">
        <v>43</v>
      </c>
      <c r="C371" s="216" t="s">
        <v>105</v>
      </c>
      <c r="D371" s="216" t="s">
        <v>310</v>
      </c>
      <c r="E371" s="216" t="s">
        <v>1197</v>
      </c>
      <c r="F371" s="15">
        <v>46287.493831018517</v>
      </c>
      <c r="G371" s="216" t="s">
        <v>405</v>
      </c>
      <c r="H371" s="214">
        <v>1</v>
      </c>
      <c r="I371" s="216" t="s">
        <v>1198</v>
      </c>
      <c r="J371" s="15">
        <v>46287.611805555556</v>
      </c>
      <c r="K371" s="15">
        <v>46289.458333333336</v>
      </c>
      <c r="L371" s="15"/>
      <c r="M371" s="214">
        <v>1</v>
      </c>
      <c r="N371" s="216"/>
      <c r="O371" s="214" t="s">
        <v>201</v>
      </c>
      <c r="P371" s="214" t="s">
        <v>514</v>
      </c>
      <c r="Q371" s="216"/>
      <c r="R371" s="214"/>
      <c r="S371" s="216" t="s">
        <v>367</v>
      </c>
      <c r="T371" s="216" t="s">
        <v>378</v>
      </c>
      <c r="U371" s="216" t="s">
        <v>240</v>
      </c>
      <c r="V371" s="214" t="s">
        <v>350</v>
      </c>
      <c r="W371" s="216" t="s">
        <v>356</v>
      </c>
      <c r="X371" s="216" t="s">
        <v>240</v>
      </c>
      <c r="Y371" s="214">
        <v>48</v>
      </c>
      <c r="Z371" s="214"/>
      <c r="AA371" s="216" t="s">
        <v>67</v>
      </c>
      <c r="AB371" s="216" t="s">
        <v>367</v>
      </c>
      <c r="AC371" s="214"/>
      <c r="AD371" s="216" t="s">
        <v>217</v>
      </c>
      <c r="AE371" s="214">
        <v>1</v>
      </c>
      <c r="AF371" s="214"/>
    </row>
    <row r="372" spans="1:32" x14ac:dyDescent="0.3">
      <c r="A372" s="216" t="s">
        <v>350</v>
      </c>
      <c r="B372" s="216" t="s">
        <v>43</v>
      </c>
      <c r="C372" s="216" t="s">
        <v>105</v>
      </c>
      <c r="D372" s="216" t="s">
        <v>310</v>
      </c>
      <c r="E372" s="216" t="s">
        <v>1199</v>
      </c>
      <c r="F372" s="15">
        <v>46283.36478009259</v>
      </c>
      <c r="G372" s="216" t="s">
        <v>405</v>
      </c>
      <c r="H372" s="214">
        <v>2</v>
      </c>
      <c r="I372" s="216" t="s">
        <v>1200</v>
      </c>
      <c r="J372" s="15">
        <v>46286.458333333336</v>
      </c>
      <c r="K372" s="15">
        <v>46287.461805555555</v>
      </c>
      <c r="L372" s="15"/>
      <c r="M372" s="214">
        <v>2</v>
      </c>
      <c r="N372" s="216"/>
      <c r="O372" s="214" t="s">
        <v>201</v>
      </c>
      <c r="P372" s="214" t="s">
        <v>514</v>
      </c>
      <c r="Q372" s="216"/>
      <c r="R372" s="214"/>
      <c r="S372" s="216" t="s">
        <v>367</v>
      </c>
      <c r="T372" s="216" t="s">
        <v>378</v>
      </c>
      <c r="U372" s="216" t="s">
        <v>240</v>
      </c>
      <c r="V372" s="214" t="s">
        <v>350</v>
      </c>
      <c r="W372" s="216" t="s">
        <v>356</v>
      </c>
      <c r="X372" s="216" t="s">
        <v>240</v>
      </c>
      <c r="Y372" s="214"/>
      <c r="Z372" s="214"/>
      <c r="AA372" s="216" t="s">
        <v>67</v>
      </c>
      <c r="AB372" s="216" t="s">
        <v>367</v>
      </c>
      <c r="AC372" s="214"/>
      <c r="AD372" s="216" t="s">
        <v>217</v>
      </c>
      <c r="AE372" s="214">
        <v>1</v>
      </c>
      <c r="AF372" s="214"/>
    </row>
    <row r="373" spans="1:32" x14ac:dyDescent="0.3">
      <c r="A373" s="216" t="s">
        <v>350</v>
      </c>
      <c r="B373" s="216" t="s">
        <v>45</v>
      </c>
      <c r="C373" s="216" t="s">
        <v>68</v>
      </c>
      <c r="D373" s="216" t="s">
        <v>310</v>
      </c>
      <c r="E373" s="216" t="s">
        <v>1201</v>
      </c>
      <c r="F373" s="15">
        <v>46286.323912037034</v>
      </c>
      <c r="G373" s="216" t="s">
        <v>416</v>
      </c>
      <c r="H373" s="214">
        <v>30</v>
      </c>
      <c r="I373" s="216" t="s">
        <v>1202</v>
      </c>
      <c r="J373" s="15">
        <v>46286.373611111114</v>
      </c>
      <c r="K373" s="15">
        <v>46288.454861111109</v>
      </c>
      <c r="L373" s="15"/>
      <c r="M373" s="214">
        <v>30</v>
      </c>
      <c r="N373" s="216"/>
      <c r="O373" s="214" t="s">
        <v>201</v>
      </c>
      <c r="P373" s="214" t="s">
        <v>513</v>
      </c>
      <c r="Q373" s="216"/>
      <c r="R373" s="214"/>
      <c r="S373" s="216" t="s">
        <v>366</v>
      </c>
      <c r="T373" s="216" t="s">
        <v>377</v>
      </c>
      <c r="U373" s="216" t="s">
        <v>240</v>
      </c>
      <c r="V373" s="214" t="s">
        <v>350</v>
      </c>
      <c r="W373" s="216" t="s">
        <v>356</v>
      </c>
      <c r="X373" s="216" t="s">
        <v>240</v>
      </c>
      <c r="Y373" s="214">
        <v>40</v>
      </c>
      <c r="Z373" s="214"/>
      <c r="AA373" s="216" t="s">
        <v>67</v>
      </c>
      <c r="AB373" s="216" t="s">
        <v>366</v>
      </c>
      <c r="AC373" s="214">
        <v>1100</v>
      </c>
      <c r="AD373" s="216" t="s">
        <v>217</v>
      </c>
      <c r="AE373" s="214">
        <v>3</v>
      </c>
      <c r="AF373" s="214">
        <v>1</v>
      </c>
    </row>
    <row r="374" spans="1:32" x14ac:dyDescent="0.3">
      <c r="A374" s="216" t="s">
        <v>350</v>
      </c>
      <c r="B374" s="216" t="s">
        <v>45</v>
      </c>
      <c r="C374" s="216" t="s">
        <v>68</v>
      </c>
      <c r="D374" s="216" t="s">
        <v>310</v>
      </c>
      <c r="E374" s="216" t="s">
        <v>1203</v>
      </c>
      <c r="F374" s="15">
        <v>46286.324270833335</v>
      </c>
      <c r="G374" s="216" t="s">
        <v>416</v>
      </c>
      <c r="H374" s="214">
        <v>50</v>
      </c>
      <c r="I374" s="216" t="s">
        <v>1204</v>
      </c>
      <c r="J374" s="15">
        <v>46286.378472222219</v>
      </c>
      <c r="K374" s="15">
        <v>46288.454861111109</v>
      </c>
      <c r="L374" s="15"/>
      <c r="M374" s="214">
        <v>50</v>
      </c>
      <c r="N374" s="216"/>
      <c r="O374" s="214" t="s">
        <v>201</v>
      </c>
      <c r="P374" s="214" t="s">
        <v>513</v>
      </c>
      <c r="Q374" s="216"/>
      <c r="R374" s="214"/>
      <c r="S374" s="216" t="s">
        <v>366</v>
      </c>
      <c r="T374" s="216" t="s">
        <v>377</v>
      </c>
      <c r="U374" s="216" t="s">
        <v>240</v>
      </c>
      <c r="V374" s="214" t="s">
        <v>350</v>
      </c>
      <c r="W374" s="216" t="s">
        <v>356</v>
      </c>
      <c r="X374" s="216" t="s">
        <v>240</v>
      </c>
      <c r="Y374" s="214"/>
      <c r="Z374" s="214"/>
      <c r="AA374" s="216" t="s">
        <v>67</v>
      </c>
      <c r="AB374" s="216" t="s">
        <v>366</v>
      </c>
      <c r="AC374" s="214">
        <v>1100</v>
      </c>
      <c r="AD374" s="216" t="s">
        <v>217</v>
      </c>
      <c r="AE374" s="214">
        <v>5</v>
      </c>
      <c r="AF374" s="214"/>
    </row>
    <row r="375" spans="1:32" x14ac:dyDescent="0.3">
      <c r="A375" s="216" t="s">
        <v>350</v>
      </c>
      <c r="B375" s="216" t="s">
        <v>51</v>
      </c>
      <c r="C375" s="216" t="s">
        <v>258</v>
      </c>
      <c r="D375" s="216" t="s">
        <v>310</v>
      </c>
      <c r="E375" s="216" t="s">
        <v>1205</v>
      </c>
      <c r="F375" s="15">
        <v>46267.3200462963</v>
      </c>
      <c r="G375" s="216" t="s">
        <v>416</v>
      </c>
      <c r="H375" s="214">
        <v>300</v>
      </c>
      <c r="I375" s="216" t="s">
        <v>1206</v>
      </c>
      <c r="J375" s="15">
        <v>46267.451388888891</v>
      </c>
      <c r="K375" s="15">
        <v>46269.4375</v>
      </c>
      <c r="L375" s="15"/>
      <c r="M375" s="214">
        <v>300</v>
      </c>
      <c r="N375" s="216"/>
      <c r="O375" s="214" t="s">
        <v>201</v>
      </c>
      <c r="P375" s="214" t="s">
        <v>514</v>
      </c>
      <c r="Q375" s="216"/>
      <c r="R375" s="214"/>
      <c r="S375" s="216" t="s">
        <v>366</v>
      </c>
      <c r="T375" s="216" t="s">
        <v>377</v>
      </c>
      <c r="U375" s="216" t="s">
        <v>240</v>
      </c>
      <c r="V375" s="214" t="s">
        <v>7</v>
      </c>
      <c r="W375" s="216" t="s">
        <v>7</v>
      </c>
      <c r="X375" s="216" t="s">
        <v>7</v>
      </c>
      <c r="Y375" s="214"/>
      <c r="Z375" s="214"/>
      <c r="AA375" s="216" t="s">
        <v>238</v>
      </c>
      <c r="AB375" s="216" t="s">
        <v>366</v>
      </c>
      <c r="AC375" s="214">
        <v>1100</v>
      </c>
      <c r="AD375" s="216" t="s">
        <v>7</v>
      </c>
      <c r="AE375" s="214"/>
      <c r="AF375" s="214">
        <v>0</v>
      </c>
    </row>
    <row r="376" spans="1:32" x14ac:dyDescent="0.3">
      <c r="A376" s="216" t="s">
        <v>350</v>
      </c>
      <c r="B376" s="216" t="s">
        <v>45</v>
      </c>
      <c r="C376" s="216" t="s">
        <v>68</v>
      </c>
      <c r="D376" s="216" t="s">
        <v>310</v>
      </c>
      <c r="E376" s="216" t="s">
        <v>1207</v>
      </c>
      <c r="F376" s="15">
        <v>46268.34103009259</v>
      </c>
      <c r="G376" s="216" t="s">
        <v>416</v>
      </c>
      <c r="H376" s="214">
        <v>35</v>
      </c>
      <c r="I376" s="216" t="s">
        <v>1208</v>
      </c>
      <c r="J376" s="15">
        <v>46268.507638888892</v>
      </c>
      <c r="K376" s="15">
        <v>46269.4375</v>
      </c>
      <c r="L376" s="15"/>
      <c r="M376" s="214">
        <v>34</v>
      </c>
      <c r="N376" s="216"/>
      <c r="O376" s="214"/>
      <c r="P376" s="214"/>
      <c r="Q376" s="216"/>
      <c r="R376" s="214"/>
      <c r="S376" s="216" t="s">
        <v>366</v>
      </c>
      <c r="T376" s="216" t="s">
        <v>377</v>
      </c>
      <c r="U376" s="216" t="s">
        <v>240</v>
      </c>
      <c r="V376" s="214" t="s">
        <v>350</v>
      </c>
      <c r="W376" s="216" t="s">
        <v>356</v>
      </c>
      <c r="X376" s="216" t="s">
        <v>240</v>
      </c>
      <c r="Y376" s="214">
        <v>40</v>
      </c>
      <c r="Z376" s="214"/>
      <c r="AA376" s="216" t="s">
        <v>67</v>
      </c>
      <c r="AB376" s="216" t="s">
        <v>366</v>
      </c>
      <c r="AC376" s="214">
        <v>1100</v>
      </c>
      <c r="AD376" s="216" t="s">
        <v>217</v>
      </c>
      <c r="AE376" s="214">
        <v>3.4</v>
      </c>
      <c r="AF376" s="214">
        <v>1</v>
      </c>
    </row>
    <row r="377" spans="1:32" x14ac:dyDescent="0.3">
      <c r="A377" s="216" t="s">
        <v>350</v>
      </c>
      <c r="B377" s="216" t="s">
        <v>285</v>
      </c>
      <c r="C377" s="216" t="s">
        <v>95</v>
      </c>
      <c r="D377" s="216" t="s">
        <v>310</v>
      </c>
      <c r="E377" s="216" t="s">
        <v>1209</v>
      </c>
      <c r="F377" s="15">
        <v>46279.677986111114</v>
      </c>
      <c r="G377" s="216" t="s">
        <v>1210</v>
      </c>
      <c r="H377" s="214">
        <v>1</v>
      </c>
      <c r="I377" s="216" t="s">
        <v>1211</v>
      </c>
      <c r="J377" s="15">
        <v>46280.488888888889</v>
      </c>
      <c r="K377" s="15">
        <v>46288.674305555556</v>
      </c>
      <c r="L377" s="15"/>
      <c r="M377" s="214">
        <v>1</v>
      </c>
      <c r="N377" s="216"/>
      <c r="O377" s="214" t="s">
        <v>201</v>
      </c>
      <c r="P377" s="214" t="s">
        <v>513</v>
      </c>
      <c r="Q377" s="216"/>
      <c r="R377" s="214"/>
      <c r="S377" s="216" t="s">
        <v>365</v>
      </c>
      <c r="T377" s="216" t="s">
        <v>376</v>
      </c>
      <c r="U377" s="216" t="s">
        <v>240</v>
      </c>
      <c r="V377" s="214" t="s">
        <v>7</v>
      </c>
      <c r="W377" s="216" t="s">
        <v>7</v>
      </c>
      <c r="X377" s="216" t="s">
        <v>7</v>
      </c>
      <c r="Y377" s="214"/>
      <c r="Z377" s="214"/>
      <c r="AA377" s="216" t="s">
        <v>96</v>
      </c>
      <c r="AB377" s="216" t="s">
        <v>365</v>
      </c>
      <c r="AC377" s="214">
        <v>2480</v>
      </c>
      <c r="AD377" s="216" t="s">
        <v>220</v>
      </c>
      <c r="AE377" s="214">
        <v>1</v>
      </c>
      <c r="AF377" s="214">
        <v>1</v>
      </c>
    </row>
    <row r="378" spans="1:32" x14ac:dyDescent="0.3">
      <c r="A378" s="216" t="s">
        <v>350</v>
      </c>
      <c r="B378" s="216" t="s">
        <v>285</v>
      </c>
      <c r="C378" s="216" t="s">
        <v>95</v>
      </c>
      <c r="D378" s="216" t="s">
        <v>310</v>
      </c>
      <c r="E378" s="216" t="s">
        <v>1209</v>
      </c>
      <c r="F378" s="15">
        <v>46279.677986111114</v>
      </c>
      <c r="G378" s="216" t="s">
        <v>1210</v>
      </c>
      <c r="H378" s="214">
        <v>1</v>
      </c>
      <c r="I378" s="216" t="s">
        <v>1211</v>
      </c>
      <c r="J378" s="15">
        <v>46280.488888888889</v>
      </c>
      <c r="K378" s="15">
        <v>46288.674305555556</v>
      </c>
      <c r="L378" s="15"/>
      <c r="M378" s="214">
        <v>1</v>
      </c>
      <c r="N378" s="216"/>
      <c r="O378" s="214" t="s">
        <v>511</v>
      </c>
      <c r="P378" s="214"/>
      <c r="Q378" s="216"/>
      <c r="R378" s="214"/>
      <c r="S378" s="216" t="s">
        <v>365</v>
      </c>
      <c r="T378" s="216" t="s">
        <v>376</v>
      </c>
      <c r="U378" s="216" t="s">
        <v>240</v>
      </c>
      <c r="V378" s="214" t="s">
        <v>7</v>
      </c>
      <c r="W378" s="216" t="s">
        <v>7</v>
      </c>
      <c r="X378" s="216" t="s">
        <v>7</v>
      </c>
      <c r="Y378" s="214"/>
      <c r="Z378" s="214"/>
      <c r="AA378" s="216" t="s">
        <v>96</v>
      </c>
      <c r="AB378" s="216" t="s">
        <v>365</v>
      </c>
      <c r="AC378" s="214">
        <v>2480</v>
      </c>
      <c r="AD378" s="216" t="s">
        <v>220</v>
      </c>
      <c r="AE378" s="214">
        <v>1</v>
      </c>
      <c r="AF378" s="214"/>
    </row>
    <row r="379" spans="1:32" x14ac:dyDescent="0.3">
      <c r="A379" s="216" t="s">
        <v>350</v>
      </c>
      <c r="B379" s="216" t="s">
        <v>57</v>
      </c>
      <c r="C379" s="216" t="s">
        <v>117</v>
      </c>
      <c r="D379" s="216" t="s">
        <v>310</v>
      </c>
      <c r="E379" s="216" t="s">
        <v>1209</v>
      </c>
      <c r="F379" s="15">
        <v>46279.677986111114</v>
      </c>
      <c r="G379" s="216" t="s">
        <v>1210</v>
      </c>
      <c r="H379" s="214">
        <v>1</v>
      </c>
      <c r="I379" s="216" t="s">
        <v>1211</v>
      </c>
      <c r="J379" s="15">
        <v>46280.488888888889</v>
      </c>
      <c r="K379" s="15">
        <v>46288.674305555556</v>
      </c>
      <c r="L379" s="15">
        <v>46288.674305555556</v>
      </c>
      <c r="M379" s="214">
        <v>1</v>
      </c>
      <c r="N379" s="216"/>
      <c r="O379" s="214" t="s">
        <v>201</v>
      </c>
      <c r="P379" s="214" t="s">
        <v>514</v>
      </c>
      <c r="Q379" s="216"/>
      <c r="R379" s="214"/>
      <c r="S379" s="216" t="s">
        <v>365</v>
      </c>
      <c r="T379" s="216" t="s">
        <v>376</v>
      </c>
      <c r="U379" s="216" t="s">
        <v>240</v>
      </c>
      <c r="V379" s="214" t="s">
        <v>7</v>
      </c>
      <c r="W379" s="216" t="s">
        <v>7</v>
      </c>
      <c r="X379" s="216" t="s">
        <v>7</v>
      </c>
      <c r="Y379" s="214"/>
      <c r="Z379" s="214"/>
      <c r="AA379" s="216" t="s">
        <v>127</v>
      </c>
      <c r="AB379" s="216" t="s">
        <v>365</v>
      </c>
      <c r="AC379" s="214">
        <v>2480</v>
      </c>
      <c r="AD379" s="216" t="s">
        <v>233</v>
      </c>
      <c r="AE379" s="214">
        <v>1</v>
      </c>
      <c r="AF379" s="214">
        <v>1</v>
      </c>
    </row>
    <row r="380" spans="1:32" x14ac:dyDescent="0.3">
      <c r="A380" s="216" t="s">
        <v>350</v>
      </c>
      <c r="B380" s="216" t="s">
        <v>57</v>
      </c>
      <c r="C380" s="216" t="s">
        <v>117</v>
      </c>
      <c r="D380" s="216" t="s">
        <v>310</v>
      </c>
      <c r="E380" s="216" t="s">
        <v>1209</v>
      </c>
      <c r="F380" s="15">
        <v>46279.677986111114</v>
      </c>
      <c r="G380" s="216" t="s">
        <v>1210</v>
      </c>
      <c r="H380" s="214">
        <v>1</v>
      </c>
      <c r="I380" s="216" t="s">
        <v>1211</v>
      </c>
      <c r="J380" s="15">
        <v>46280.488888888889</v>
      </c>
      <c r="K380" s="15">
        <v>46288.674305555556</v>
      </c>
      <c r="L380" s="15">
        <v>46288.674305555556</v>
      </c>
      <c r="M380" s="214">
        <v>1</v>
      </c>
      <c r="N380" s="216"/>
      <c r="O380" s="214" t="s">
        <v>511</v>
      </c>
      <c r="P380" s="214"/>
      <c r="Q380" s="216"/>
      <c r="R380" s="214"/>
      <c r="S380" s="216" t="s">
        <v>365</v>
      </c>
      <c r="T380" s="216" t="s">
        <v>376</v>
      </c>
      <c r="U380" s="216" t="s">
        <v>240</v>
      </c>
      <c r="V380" s="214" t="s">
        <v>7</v>
      </c>
      <c r="W380" s="216" t="s">
        <v>7</v>
      </c>
      <c r="X380" s="216" t="s">
        <v>7</v>
      </c>
      <c r="Y380" s="214"/>
      <c r="Z380" s="214"/>
      <c r="AA380" s="216" t="s">
        <v>127</v>
      </c>
      <c r="AB380" s="216" t="s">
        <v>365</v>
      </c>
      <c r="AC380" s="214">
        <v>2480</v>
      </c>
      <c r="AD380" s="216" t="s">
        <v>233</v>
      </c>
      <c r="AE380" s="214">
        <v>1</v>
      </c>
      <c r="AF380" s="214"/>
    </row>
    <row r="381" spans="1:32" x14ac:dyDescent="0.3">
      <c r="A381" s="216" t="s">
        <v>350</v>
      </c>
      <c r="B381" s="216" t="s">
        <v>279</v>
      </c>
      <c r="C381" s="216" t="s">
        <v>192</v>
      </c>
      <c r="D381" s="216" t="s">
        <v>310</v>
      </c>
      <c r="E381" s="216" t="s">
        <v>1209</v>
      </c>
      <c r="F381" s="15">
        <v>46279.677986111114</v>
      </c>
      <c r="G381" s="216" t="s">
        <v>1210</v>
      </c>
      <c r="H381" s="214">
        <v>1</v>
      </c>
      <c r="I381" s="216" t="s">
        <v>1211</v>
      </c>
      <c r="J381" s="15">
        <v>46280.488888888889</v>
      </c>
      <c r="K381" s="15">
        <v>46288.674305555556</v>
      </c>
      <c r="L381" s="15"/>
      <c r="M381" s="214">
        <v>1</v>
      </c>
      <c r="N381" s="216"/>
      <c r="O381" s="214" t="s">
        <v>201</v>
      </c>
      <c r="P381" s="214" t="s">
        <v>513</v>
      </c>
      <c r="Q381" s="216"/>
      <c r="R381" s="214"/>
      <c r="S381" s="216" t="s">
        <v>365</v>
      </c>
      <c r="T381" s="216" t="s">
        <v>376</v>
      </c>
      <c r="U381" s="216" t="s">
        <v>240</v>
      </c>
      <c r="V381" s="214" t="s">
        <v>7</v>
      </c>
      <c r="W381" s="216" t="s">
        <v>7</v>
      </c>
      <c r="X381" s="216" t="s">
        <v>7</v>
      </c>
      <c r="Y381" s="214"/>
      <c r="Z381" s="214">
        <v>1</v>
      </c>
      <c r="AA381" s="216" t="s">
        <v>122</v>
      </c>
      <c r="AB381" s="216" t="s">
        <v>365</v>
      </c>
      <c r="AC381" s="214">
        <v>2480</v>
      </c>
      <c r="AD381" s="216" t="s">
        <v>232</v>
      </c>
      <c r="AE381" s="214">
        <v>1</v>
      </c>
      <c r="AF381" s="214">
        <v>70.099999999999994</v>
      </c>
    </row>
    <row r="382" spans="1:32" x14ac:dyDescent="0.3">
      <c r="A382" s="216" t="s">
        <v>350</v>
      </c>
      <c r="B382" s="216" t="s">
        <v>279</v>
      </c>
      <c r="C382" s="216" t="s">
        <v>192</v>
      </c>
      <c r="D382" s="216" t="s">
        <v>310</v>
      </c>
      <c r="E382" s="216" t="s">
        <v>1209</v>
      </c>
      <c r="F382" s="15">
        <v>46279.677986111114</v>
      </c>
      <c r="G382" s="216" t="s">
        <v>1210</v>
      </c>
      <c r="H382" s="214">
        <v>700</v>
      </c>
      <c r="I382" s="216" t="s">
        <v>1211</v>
      </c>
      <c r="J382" s="15">
        <v>46280.488888888889</v>
      </c>
      <c r="K382" s="15">
        <v>46288.674305555556</v>
      </c>
      <c r="L382" s="15"/>
      <c r="M382" s="214">
        <v>700</v>
      </c>
      <c r="N382" s="216"/>
      <c r="O382" s="214" t="s">
        <v>511</v>
      </c>
      <c r="P382" s="214"/>
      <c r="Q382" s="216"/>
      <c r="R382" s="214"/>
      <c r="S382" s="216" t="s">
        <v>365</v>
      </c>
      <c r="T382" s="216" t="s">
        <v>376</v>
      </c>
      <c r="U382" s="216" t="s">
        <v>240</v>
      </c>
      <c r="V382" s="214" t="s">
        <v>7</v>
      </c>
      <c r="W382" s="216" t="s">
        <v>7</v>
      </c>
      <c r="X382" s="216" t="s">
        <v>7</v>
      </c>
      <c r="Y382" s="214"/>
      <c r="Z382" s="214">
        <v>1</v>
      </c>
      <c r="AA382" s="216" t="s">
        <v>122</v>
      </c>
      <c r="AB382" s="216" t="s">
        <v>365</v>
      </c>
      <c r="AC382" s="214">
        <v>2480</v>
      </c>
      <c r="AD382" s="216" t="s">
        <v>232</v>
      </c>
      <c r="AE382" s="214">
        <v>700</v>
      </c>
      <c r="AF382" s="214"/>
    </row>
    <row r="383" spans="1:32" x14ac:dyDescent="0.3">
      <c r="A383" s="216" t="s">
        <v>350</v>
      </c>
      <c r="B383" s="216" t="s">
        <v>57</v>
      </c>
      <c r="C383" s="216" t="s">
        <v>117</v>
      </c>
      <c r="D383" s="216" t="s">
        <v>310</v>
      </c>
      <c r="E383" s="216" t="s">
        <v>1212</v>
      </c>
      <c r="F383" s="15">
        <v>46254.604224537034</v>
      </c>
      <c r="G383" s="216" t="s">
        <v>406</v>
      </c>
      <c r="H383" s="214">
        <v>1</v>
      </c>
      <c r="I383" s="216" t="s">
        <v>1213</v>
      </c>
      <c r="J383" s="15">
        <v>46255.40347222222</v>
      </c>
      <c r="K383" s="15">
        <v>46261.468055555553</v>
      </c>
      <c r="L383" s="15">
        <v>46261.468055555553</v>
      </c>
      <c r="M383" s="214">
        <v>1</v>
      </c>
      <c r="N383" s="216"/>
      <c r="O383" s="214" t="s">
        <v>201</v>
      </c>
      <c r="P383" s="214" t="s">
        <v>514</v>
      </c>
      <c r="Q383" s="216"/>
      <c r="R383" s="214"/>
      <c r="S383" s="216" t="s">
        <v>365</v>
      </c>
      <c r="T383" s="216" t="s">
        <v>376</v>
      </c>
      <c r="U383" s="216" t="s">
        <v>240</v>
      </c>
      <c r="V383" s="214" t="s">
        <v>7</v>
      </c>
      <c r="W383" s="216" t="s">
        <v>7</v>
      </c>
      <c r="X383" s="216" t="s">
        <v>7</v>
      </c>
      <c r="Y383" s="214"/>
      <c r="Z383" s="214"/>
      <c r="AA383" s="216" t="s">
        <v>127</v>
      </c>
      <c r="AB383" s="216" t="s">
        <v>365</v>
      </c>
      <c r="AC383" s="214">
        <v>2480</v>
      </c>
      <c r="AD383" s="216" t="s">
        <v>233</v>
      </c>
      <c r="AE383" s="214">
        <v>1</v>
      </c>
      <c r="AF383" s="214">
        <v>1</v>
      </c>
    </row>
    <row r="384" spans="1:32" x14ac:dyDescent="0.3">
      <c r="A384" s="216" t="s">
        <v>350</v>
      </c>
      <c r="B384" s="216" t="s">
        <v>279</v>
      </c>
      <c r="C384" s="216" t="s">
        <v>192</v>
      </c>
      <c r="D384" s="216" t="s">
        <v>310</v>
      </c>
      <c r="E384" s="216" t="s">
        <v>1212</v>
      </c>
      <c r="F384" s="15">
        <v>46254.604224537034</v>
      </c>
      <c r="G384" s="216" t="s">
        <v>406</v>
      </c>
      <c r="H384" s="214">
        <v>202</v>
      </c>
      <c r="I384" s="216" t="s">
        <v>1213</v>
      </c>
      <c r="J384" s="15">
        <v>46255.40347222222</v>
      </c>
      <c r="K384" s="15">
        <v>46261.468055555553</v>
      </c>
      <c r="L384" s="15"/>
      <c r="M384" s="214">
        <v>202</v>
      </c>
      <c r="N384" s="216"/>
      <c r="O384" s="214" t="s">
        <v>201</v>
      </c>
      <c r="P384" s="214" t="s">
        <v>513</v>
      </c>
      <c r="Q384" s="216"/>
      <c r="R384" s="214"/>
      <c r="S384" s="216" t="s">
        <v>365</v>
      </c>
      <c r="T384" s="216" t="s">
        <v>376</v>
      </c>
      <c r="U384" s="216" t="s">
        <v>240</v>
      </c>
      <c r="V384" s="214" t="s">
        <v>7</v>
      </c>
      <c r="W384" s="216" t="s">
        <v>7</v>
      </c>
      <c r="X384" s="216" t="s">
        <v>7</v>
      </c>
      <c r="Y384" s="214"/>
      <c r="Z384" s="214">
        <v>1</v>
      </c>
      <c r="AA384" s="216" t="s">
        <v>122</v>
      </c>
      <c r="AB384" s="216" t="s">
        <v>365</v>
      </c>
      <c r="AC384" s="214">
        <v>2480</v>
      </c>
      <c r="AD384" s="216" t="s">
        <v>232</v>
      </c>
      <c r="AE384" s="214">
        <v>202</v>
      </c>
      <c r="AF384" s="214">
        <v>20.2</v>
      </c>
    </row>
    <row r="385" spans="1:32" x14ac:dyDescent="0.3">
      <c r="A385" s="216" t="s">
        <v>350</v>
      </c>
      <c r="B385" s="216" t="s">
        <v>285</v>
      </c>
      <c r="C385" s="216" t="s">
        <v>95</v>
      </c>
      <c r="D385" s="216" t="s">
        <v>310</v>
      </c>
      <c r="E385" s="216" t="s">
        <v>2263</v>
      </c>
      <c r="F385" s="15">
        <v>46254.596168981479</v>
      </c>
      <c r="G385" s="216" t="s">
        <v>406</v>
      </c>
      <c r="H385" s="214">
        <v>1</v>
      </c>
      <c r="I385" s="216" t="s">
        <v>2311</v>
      </c>
      <c r="J385" s="15">
        <v>46255.384722222225</v>
      </c>
      <c r="K385" s="15">
        <v>46261.505555555559</v>
      </c>
      <c r="L385" s="15"/>
      <c r="M385" s="214">
        <v>1</v>
      </c>
      <c r="N385" s="216"/>
      <c r="O385" s="214" t="s">
        <v>201</v>
      </c>
      <c r="P385" s="214" t="s">
        <v>513</v>
      </c>
      <c r="Q385" s="216"/>
      <c r="R385" s="214"/>
      <c r="S385" s="216" t="s">
        <v>365</v>
      </c>
      <c r="T385" s="216" t="s">
        <v>376</v>
      </c>
      <c r="U385" s="216" t="s">
        <v>240</v>
      </c>
      <c r="V385" s="214" t="s">
        <v>7</v>
      </c>
      <c r="W385" s="216" t="s">
        <v>7</v>
      </c>
      <c r="X385" s="216" t="s">
        <v>7</v>
      </c>
      <c r="Y385" s="214"/>
      <c r="Z385" s="214"/>
      <c r="AA385" s="216" t="s">
        <v>96</v>
      </c>
      <c r="AB385" s="216" t="s">
        <v>365</v>
      </c>
      <c r="AC385" s="214">
        <v>2480</v>
      </c>
      <c r="AD385" s="216" t="s">
        <v>220</v>
      </c>
      <c r="AE385" s="214">
        <v>1</v>
      </c>
      <c r="AF385" s="214">
        <v>1</v>
      </c>
    </row>
    <row r="386" spans="1:32" x14ac:dyDescent="0.3">
      <c r="A386" s="216" t="s">
        <v>350</v>
      </c>
      <c r="B386" s="216" t="s">
        <v>285</v>
      </c>
      <c r="C386" s="216" t="s">
        <v>95</v>
      </c>
      <c r="D386" s="216" t="s">
        <v>310</v>
      </c>
      <c r="E386" s="216" t="s">
        <v>2263</v>
      </c>
      <c r="F386" s="15">
        <v>46254.596168981479</v>
      </c>
      <c r="G386" s="216" t="s">
        <v>406</v>
      </c>
      <c r="H386" s="214">
        <v>1</v>
      </c>
      <c r="I386" s="216" t="s">
        <v>2311</v>
      </c>
      <c r="J386" s="15">
        <v>46255.384722222225</v>
      </c>
      <c r="K386" s="15">
        <v>46261.505555555559</v>
      </c>
      <c r="L386" s="15"/>
      <c r="M386" s="214">
        <v>1</v>
      </c>
      <c r="N386" s="216"/>
      <c r="O386" s="214" t="s">
        <v>511</v>
      </c>
      <c r="P386" s="214"/>
      <c r="Q386" s="216"/>
      <c r="R386" s="214"/>
      <c r="S386" s="216" t="s">
        <v>365</v>
      </c>
      <c r="T386" s="216" t="s">
        <v>376</v>
      </c>
      <c r="U386" s="216" t="s">
        <v>240</v>
      </c>
      <c r="V386" s="214" t="s">
        <v>7</v>
      </c>
      <c r="W386" s="216" t="s">
        <v>7</v>
      </c>
      <c r="X386" s="216" t="s">
        <v>7</v>
      </c>
      <c r="Y386" s="214"/>
      <c r="Z386" s="214"/>
      <c r="AA386" s="216" t="s">
        <v>96</v>
      </c>
      <c r="AB386" s="216" t="s">
        <v>365</v>
      </c>
      <c r="AC386" s="214">
        <v>2480</v>
      </c>
      <c r="AD386" s="216" t="s">
        <v>220</v>
      </c>
      <c r="AE386" s="214">
        <v>1</v>
      </c>
      <c r="AF386" s="214"/>
    </row>
    <row r="387" spans="1:32" x14ac:dyDescent="0.3">
      <c r="A387" s="216" t="s">
        <v>350</v>
      </c>
      <c r="B387" s="216" t="s">
        <v>285</v>
      </c>
      <c r="C387" s="216" t="s">
        <v>95</v>
      </c>
      <c r="D387" s="216" t="s">
        <v>310</v>
      </c>
      <c r="E387" s="216" t="s">
        <v>962</v>
      </c>
      <c r="F387" s="15">
        <v>46254.372256944444</v>
      </c>
      <c r="G387" s="216" t="s">
        <v>406</v>
      </c>
      <c r="H387" s="214">
        <v>1</v>
      </c>
      <c r="I387" s="216" t="s">
        <v>2315</v>
      </c>
      <c r="J387" s="15">
        <v>46258.352777777778</v>
      </c>
      <c r="K387" s="15">
        <v>46261.490277777775</v>
      </c>
      <c r="L387" s="15"/>
      <c r="M387" s="214">
        <v>1</v>
      </c>
      <c r="N387" s="216"/>
      <c r="O387" s="214" t="s">
        <v>201</v>
      </c>
      <c r="P387" s="214" t="s">
        <v>513</v>
      </c>
      <c r="Q387" s="216"/>
      <c r="R387" s="214"/>
      <c r="S387" s="216" t="s">
        <v>365</v>
      </c>
      <c r="T387" s="216" t="s">
        <v>376</v>
      </c>
      <c r="U387" s="216" t="s">
        <v>240</v>
      </c>
      <c r="V387" s="214" t="s">
        <v>7</v>
      </c>
      <c r="W387" s="216" t="s">
        <v>7</v>
      </c>
      <c r="X387" s="216" t="s">
        <v>7</v>
      </c>
      <c r="Y387" s="214"/>
      <c r="Z387" s="214"/>
      <c r="AA387" s="216" t="s">
        <v>96</v>
      </c>
      <c r="AB387" s="216" t="s">
        <v>365</v>
      </c>
      <c r="AC387" s="214">
        <v>2480</v>
      </c>
      <c r="AD387" s="216" t="s">
        <v>220</v>
      </c>
      <c r="AE387" s="214">
        <v>1</v>
      </c>
      <c r="AF387" s="214"/>
    </row>
    <row r="388" spans="1:32" x14ac:dyDescent="0.3">
      <c r="A388" s="216" t="s">
        <v>350</v>
      </c>
      <c r="B388" s="216" t="s">
        <v>285</v>
      </c>
      <c r="C388" s="216" t="s">
        <v>95</v>
      </c>
      <c r="D388" s="216" t="s">
        <v>310</v>
      </c>
      <c r="E388" s="216" t="s">
        <v>962</v>
      </c>
      <c r="F388" s="15">
        <v>46254.372256944444</v>
      </c>
      <c r="G388" s="216" t="s">
        <v>406</v>
      </c>
      <c r="H388" s="214">
        <v>1</v>
      </c>
      <c r="I388" s="216" t="s">
        <v>2315</v>
      </c>
      <c r="J388" s="15">
        <v>46258.352777777778</v>
      </c>
      <c r="K388" s="15">
        <v>46261.490277777775</v>
      </c>
      <c r="L388" s="15"/>
      <c r="M388" s="214">
        <v>1</v>
      </c>
      <c r="N388" s="216"/>
      <c r="O388" s="214" t="s">
        <v>511</v>
      </c>
      <c r="P388" s="214"/>
      <c r="Q388" s="216"/>
      <c r="R388" s="214"/>
      <c r="S388" s="216" t="s">
        <v>365</v>
      </c>
      <c r="T388" s="216" t="s">
        <v>376</v>
      </c>
      <c r="U388" s="216" t="s">
        <v>240</v>
      </c>
      <c r="V388" s="214" t="s">
        <v>7</v>
      </c>
      <c r="W388" s="216" t="s">
        <v>7</v>
      </c>
      <c r="X388" s="216" t="s">
        <v>7</v>
      </c>
      <c r="Y388" s="214"/>
      <c r="Z388" s="214"/>
      <c r="AA388" s="216" t="s">
        <v>96</v>
      </c>
      <c r="AB388" s="216" t="s">
        <v>365</v>
      </c>
      <c r="AC388" s="214">
        <v>2480</v>
      </c>
      <c r="AD388" s="216" t="s">
        <v>220</v>
      </c>
      <c r="AE388" s="214">
        <v>1</v>
      </c>
      <c r="AF388" s="214"/>
    </row>
    <row r="389" spans="1:32" x14ac:dyDescent="0.3">
      <c r="A389" s="216" t="s">
        <v>350</v>
      </c>
      <c r="B389" s="216" t="s">
        <v>285</v>
      </c>
      <c r="C389" s="216" t="s">
        <v>95</v>
      </c>
      <c r="D389" s="216" t="s">
        <v>310</v>
      </c>
      <c r="E389" s="216" t="s">
        <v>962</v>
      </c>
      <c r="F389" s="15">
        <v>46254.372256944444</v>
      </c>
      <c r="G389" s="216" t="s">
        <v>406</v>
      </c>
      <c r="H389" s="214">
        <v>1</v>
      </c>
      <c r="I389" s="216" t="s">
        <v>2315</v>
      </c>
      <c r="J389" s="15">
        <v>46258.352777777778</v>
      </c>
      <c r="K389" s="15">
        <v>46261.490277777775</v>
      </c>
      <c r="L389" s="15"/>
      <c r="M389" s="214">
        <v>1</v>
      </c>
      <c r="N389" s="216"/>
      <c r="O389" s="214" t="s">
        <v>511</v>
      </c>
      <c r="P389" s="214"/>
      <c r="Q389" s="216"/>
      <c r="R389" s="214"/>
      <c r="S389" s="216" t="s">
        <v>365</v>
      </c>
      <c r="T389" s="216" t="s">
        <v>376</v>
      </c>
      <c r="U389" s="216" t="s">
        <v>240</v>
      </c>
      <c r="V389" s="214" t="s">
        <v>7</v>
      </c>
      <c r="W389" s="216" t="s">
        <v>7</v>
      </c>
      <c r="X389" s="216" t="s">
        <v>7</v>
      </c>
      <c r="Y389" s="214"/>
      <c r="Z389" s="214"/>
      <c r="AA389" s="216" t="s">
        <v>96</v>
      </c>
      <c r="AB389" s="216" t="s">
        <v>365</v>
      </c>
      <c r="AC389" s="214">
        <v>2480</v>
      </c>
      <c r="AD389" s="216" t="s">
        <v>220</v>
      </c>
      <c r="AE389" s="214">
        <v>1</v>
      </c>
      <c r="AF389" s="214"/>
    </row>
    <row r="390" spans="1:32" x14ac:dyDescent="0.3">
      <c r="A390" s="216" t="s">
        <v>350</v>
      </c>
      <c r="B390" s="216" t="s">
        <v>285</v>
      </c>
      <c r="C390" s="216" t="s">
        <v>95</v>
      </c>
      <c r="D390" s="216" t="s">
        <v>310</v>
      </c>
      <c r="E390" s="216" t="s">
        <v>2320</v>
      </c>
      <c r="F390" s="15">
        <v>46253.626759259256</v>
      </c>
      <c r="G390" s="216" t="s">
        <v>406</v>
      </c>
      <c r="H390" s="214">
        <v>1</v>
      </c>
      <c r="I390" s="216" t="s">
        <v>2321</v>
      </c>
      <c r="J390" s="15">
        <v>46259.40625</v>
      </c>
      <c r="K390" s="15">
        <v>46265.595138888886</v>
      </c>
      <c r="L390" s="15"/>
      <c r="M390" s="214">
        <v>1</v>
      </c>
      <c r="N390" s="216"/>
      <c r="O390" s="214" t="s">
        <v>201</v>
      </c>
      <c r="P390" s="214" t="s">
        <v>513</v>
      </c>
      <c r="Q390" s="216"/>
      <c r="R390" s="214"/>
      <c r="S390" s="216" t="s">
        <v>365</v>
      </c>
      <c r="T390" s="216" t="s">
        <v>376</v>
      </c>
      <c r="U390" s="216" t="s">
        <v>240</v>
      </c>
      <c r="V390" s="214" t="s">
        <v>7</v>
      </c>
      <c r="W390" s="216" t="s">
        <v>7</v>
      </c>
      <c r="X390" s="216" t="s">
        <v>7</v>
      </c>
      <c r="Y390" s="214"/>
      <c r="Z390" s="214"/>
      <c r="AA390" s="216" t="s">
        <v>96</v>
      </c>
      <c r="AB390" s="216" t="s">
        <v>365</v>
      </c>
      <c r="AC390" s="214">
        <v>2480</v>
      </c>
      <c r="AD390" s="216" t="s">
        <v>220</v>
      </c>
      <c r="AE390" s="214">
        <v>1</v>
      </c>
      <c r="AF390" s="214">
        <v>1</v>
      </c>
    </row>
    <row r="391" spans="1:32" x14ac:dyDescent="0.3">
      <c r="A391" s="216" t="s">
        <v>350</v>
      </c>
      <c r="B391" s="216" t="s">
        <v>285</v>
      </c>
      <c r="C391" s="216" t="s">
        <v>95</v>
      </c>
      <c r="D391" s="216" t="s">
        <v>310</v>
      </c>
      <c r="E391" s="216" t="s">
        <v>1212</v>
      </c>
      <c r="F391" s="15">
        <v>46254.604224537034</v>
      </c>
      <c r="G391" s="216" t="s">
        <v>406</v>
      </c>
      <c r="H391" s="214">
        <v>1</v>
      </c>
      <c r="I391" s="216" t="s">
        <v>1213</v>
      </c>
      <c r="J391" s="15">
        <v>46255.40347222222</v>
      </c>
      <c r="K391" s="15">
        <v>46261.468055555553</v>
      </c>
      <c r="L391" s="15"/>
      <c r="M391" s="214">
        <v>1</v>
      </c>
      <c r="N391" s="216"/>
      <c r="O391" s="214" t="s">
        <v>201</v>
      </c>
      <c r="P391" s="214" t="s">
        <v>513</v>
      </c>
      <c r="Q391" s="216"/>
      <c r="R391" s="214"/>
      <c r="S391" s="216" t="s">
        <v>365</v>
      </c>
      <c r="T391" s="216" t="s">
        <v>376</v>
      </c>
      <c r="U391" s="216" t="s">
        <v>240</v>
      </c>
      <c r="V391" s="214" t="s">
        <v>7</v>
      </c>
      <c r="W391" s="216" t="s">
        <v>7</v>
      </c>
      <c r="X391" s="216" t="s">
        <v>7</v>
      </c>
      <c r="Y391" s="214"/>
      <c r="Z391" s="214"/>
      <c r="AA391" s="216" t="s">
        <v>96</v>
      </c>
      <c r="AB391" s="216" t="s">
        <v>365</v>
      </c>
      <c r="AC391" s="214">
        <v>2480</v>
      </c>
      <c r="AD391" s="216" t="s">
        <v>220</v>
      </c>
      <c r="AE391" s="214">
        <v>1</v>
      </c>
      <c r="AF391" s="214"/>
    </row>
    <row r="392" spans="1:32" x14ac:dyDescent="0.3">
      <c r="A392" s="216" t="s">
        <v>350</v>
      </c>
      <c r="B392" s="216" t="s">
        <v>285</v>
      </c>
      <c r="C392" s="216" t="s">
        <v>95</v>
      </c>
      <c r="D392" s="216" t="s">
        <v>310</v>
      </c>
      <c r="E392" s="216" t="s">
        <v>2325</v>
      </c>
      <c r="F392" s="15">
        <v>46255.36005787037</v>
      </c>
      <c r="G392" s="216" t="s">
        <v>406</v>
      </c>
      <c r="H392" s="214">
        <v>1</v>
      </c>
      <c r="I392" s="216" t="s">
        <v>2326</v>
      </c>
      <c r="J392" s="15">
        <v>46255.531944444447</v>
      </c>
      <c r="K392" s="15">
        <v>46261.515277777777</v>
      </c>
      <c r="L392" s="15"/>
      <c r="M392" s="214">
        <v>1</v>
      </c>
      <c r="N392" s="216"/>
      <c r="O392" s="214" t="s">
        <v>201</v>
      </c>
      <c r="P392" s="214" t="s">
        <v>513</v>
      </c>
      <c r="Q392" s="216"/>
      <c r="R392" s="214"/>
      <c r="S392" s="216" t="s">
        <v>365</v>
      </c>
      <c r="T392" s="216" t="s">
        <v>376</v>
      </c>
      <c r="U392" s="216" t="s">
        <v>240</v>
      </c>
      <c r="V392" s="214" t="s">
        <v>7</v>
      </c>
      <c r="W392" s="216" t="s">
        <v>7</v>
      </c>
      <c r="X392" s="216" t="s">
        <v>7</v>
      </c>
      <c r="Y392" s="214"/>
      <c r="Z392" s="214"/>
      <c r="AA392" s="216" t="s">
        <v>96</v>
      </c>
      <c r="AB392" s="216" t="s">
        <v>365</v>
      </c>
      <c r="AC392" s="214">
        <v>2480</v>
      </c>
      <c r="AD392" s="216" t="s">
        <v>220</v>
      </c>
      <c r="AE392" s="214">
        <v>1</v>
      </c>
      <c r="AF392" s="214"/>
    </row>
    <row r="393" spans="1:32" x14ac:dyDescent="0.3">
      <c r="A393" s="216" t="s">
        <v>351</v>
      </c>
      <c r="B393" s="216" t="s">
        <v>45</v>
      </c>
      <c r="C393" s="216" t="s">
        <v>68</v>
      </c>
      <c r="D393" s="216" t="s">
        <v>310</v>
      </c>
      <c r="E393" s="216" t="s">
        <v>1214</v>
      </c>
      <c r="F393" s="15">
        <v>46275.407488425924</v>
      </c>
      <c r="G393" s="216" t="s">
        <v>771</v>
      </c>
      <c r="H393" s="214">
        <v>17</v>
      </c>
      <c r="I393" s="216" t="s">
        <v>1215</v>
      </c>
      <c r="J393" s="15">
        <v>46276.539583333331</v>
      </c>
      <c r="K393" s="15">
        <v>46279.504166666666</v>
      </c>
      <c r="L393" s="15"/>
      <c r="M393" s="214">
        <v>17</v>
      </c>
      <c r="N393" s="216"/>
      <c r="O393" s="214" t="s">
        <v>201</v>
      </c>
      <c r="P393" s="214" t="s">
        <v>514</v>
      </c>
      <c r="Q393" s="216"/>
      <c r="R393" s="214"/>
      <c r="S393" s="216" t="s">
        <v>1216</v>
      </c>
      <c r="T393" s="216" t="s">
        <v>1217</v>
      </c>
      <c r="U393" s="216" t="s">
        <v>287</v>
      </c>
      <c r="V393" s="214" t="s">
        <v>351</v>
      </c>
      <c r="W393" s="216" t="s">
        <v>374</v>
      </c>
      <c r="X393" s="216" t="s">
        <v>239</v>
      </c>
      <c r="Y393" s="214">
        <v>329</v>
      </c>
      <c r="Z393" s="214"/>
      <c r="AA393" s="216" t="s">
        <v>67</v>
      </c>
      <c r="AB393" s="216" t="s">
        <v>1216</v>
      </c>
      <c r="AC393" s="214"/>
      <c r="AD393" s="216" t="s">
        <v>217</v>
      </c>
      <c r="AE393" s="214">
        <v>1.7</v>
      </c>
      <c r="AF393" s="214">
        <v>1</v>
      </c>
    </row>
    <row r="394" spans="1:32" x14ac:dyDescent="0.3">
      <c r="A394" s="216" t="s">
        <v>350</v>
      </c>
      <c r="B394" s="216" t="s">
        <v>285</v>
      </c>
      <c r="C394" s="216" t="s">
        <v>95</v>
      </c>
      <c r="D394" s="216" t="s">
        <v>310</v>
      </c>
      <c r="E394" s="216" t="s">
        <v>1218</v>
      </c>
      <c r="F394" s="15">
        <v>46280.576516203706</v>
      </c>
      <c r="G394" s="216" t="s">
        <v>1219</v>
      </c>
      <c r="H394" s="214">
        <v>1</v>
      </c>
      <c r="I394" s="216" t="s">
        <v>1220</v>
      </c>
      <c r="J394" s="15">
        <v>46281.364583333336</v>
      </c>
      <c r="K394" s="15">
        <v>46286.335416666669</v>
      </c>
      <c r="L394" s="15"/>
      <c r="M394" s="214">
        <v>1</v>
      </c>
      <c r="N394" s="216"/>
      <c r="O394" s="214" t="s">
        <v>201</v>
      </c>
      <c r="P394" s="214" t="s">
        <v>513</v>
      </c>
      <c r="Q394" s="216"/>
      <c r="R394" s="214"/>
      <c r="S394" s="216" t="s">
        <v>1221</v>
      </c>
      <c r="T394" s="216" t="s">
        <v>1222</v>
      </c>
      <c r="U394" s="216" t="s">
        <v>268</v>
      </c>
      <c r="V394" s="214" t="s">
        <v>7</v>
      </c>
      <c r="W394" s="216" t="s">
        <v>7</v>
      </c>
      <c r="X394" s="216" t="s">
        <v>7</v>
      </c>
      <c r="Y394" s="214"/>
      <c r="Z394" s="214"/>
      <c r="AA394" s="216" t="s">
        <v>96</v>
      </c>
      <c r="AB394" s="216" t="s">
        <v>1221</v>
      </c>
      <c r="AC394" s="214"/>
      <c r="AD394" s="216" t="s">
        <v>220</v>
      </c>
      <c r="AE394" s="214">
        <v>1</v>
      </c>
      <c r="AF394" s="214">
        <v>1</v>
      </c>
    </row>
    <row r="395" spans="1:32" x14ac:dyDescent="0.3">
      <c r="A395" s="216" t="s">
        <v>350</v>
      </c>
      <c r="B395" s="216" t="s">
        <v>285</v>
      </c>
      <c r="C395" s="216" t="s">
        <v>95</v>
      </c>
      <c r="D395" s="216" t="s">
        <v>310</v>
      </c>
      <c r="E395" s="216" t="s">
        <v>1218</v>
      </c>
      <c r="F395" s="15">
        <v>46280.576516203706</v>
      </c>
      <c r="G395" s="216" t="s">
        <v>1219</v>
      </c>
      <c r="H395" s="214">
        <v>1</v>
      </c>
      <c r="I395" s="216" t="s">
        <v>1220</v>
      </c>
      <c r="J395" s="15">
        <v>46281.364583333336</v>
      </c>
      <c r="K395" s="15">
        <v>46286.335416666669</v>
      </c>
      <c r="L395" s="15"/>
      <c r="M395" s="214">
        <v>1</v>
      </c>
      <c r="N395" s="216"/>
      <c r="O395" s="214" t="s">
        <v>511</v>
      </c>
      <c r="P395" s="214"/>
      <c r="Q395" s="216"/>
      <c r="R395" s="214"/>
      <c r="S395" s="216" t="s">
        <v>1221</v>
      </c>
      <c r="T395" s="216" t="s">
        <v>1222</v>
      </c>
      <c r="U395" s="216" t="s">
        <v>268</v>
      </c>
      <c r="V395" s="214" t="s">
        <v>7</v>
      </c>
      <c r="W395" s="216" t="s">
        <v>7</v>
      </c>
      <c r="X395" s="216" t="s">
        <v>7</v>
      </c>
      <c r="Y395" s="214"/>
      <c r="Z395" s="214"/>
      <c r="AA395" s="216" t="s">
        <v>96</v>
      </c>
      <c r="AB395" s="216" t="s">
        <v>1221</v>
      </c>
      <c r="AC395" s="214"/>
      <c r="AD395" s="216" t="s">
        <v>220</v>
      </c>
      <c r="AE395" s="214">
        <v>1</v>
      </c>
      <c r="AF395" s="214"/>
    </row>
    <row r="396" spans="1:32" x14ac:dyDescent="0.3">
      <c r="A396" s="216" t="s">
        <v>351</v>
      </c>
      <c r="B396" s="216" t="s">
        <v>48</v>
      </c>
      <c r="C396" s="216" t="s">
        <v>68</v>
      </c>
      <c r="D396" s="216" t="s">
        <v>310</v>
      </c>
      <c r="E396" s="216" t="s">
        <v>1022</v>
      </c>
      <c r="F396" s="15">
        <v>46269.621493055558</v>
      </c>
      <c r="G396" s="216" t="s">
        <v>407</v>
      </c>
      <c r="H396" s="214">
        <v>1</v>
      </c>
      <c r="I396" s="216" t="s">
        <v>1223</v>
      </c>
      <c r="J396" s="15">
        <v>46269.708333333336</v>
      </c>
      <c r="K396" s="15">
        <v>46274.413194444445</v>
      </c>
      <c r="L396" s="15"/>
      <c r="M396" s="214">
        <v>1</v>
      </c>
      <c r="N396" s="216"/>
      <c r="O396" s="214"/>
      <c r="P396" s="214"/>
      <c r="Q396" s="216"/>
      <c r="R396" s="214"/>
      <c r="S396" s="216" t="s">
        <v>360</v>
      </c>
      <c r="T396" s="216" t="s">
        <v>374</v>
      </c>
      <c r="U396" s="216" t="s">
        <v>239</v>
      </c>
      <c r="V396" s="214" t="s">
        <v>351</v>
      </c>
      <c r="W396" s="216" t="s">
        <v>374</v>
      </c>
      <c r="X396" s="216" t="s">
        <v>239</v>
      </c>
      <c r="Y396" s="214">
        <v>0</v>
      </c>
      <c r="Z396" s="214"/>
      <c r="AA396" s="216" t="s">
        <v>90</v>
      </c>
      <c r="AB396" s="216" t="s">
        <v>360</v>
      </c>
      <c r="AC396" s="214">
        <v>2200</v>
      </c>
      <c r="AD396" s="216" t="s">
        <v>217</v>
      </c>
      <c r="AE396" s="214">
        <v>1</v>
      </c>
      <c r="AF396" s="214"/>
    </row>
    <row r="397" spans="1:32" x14ac:dyDescent="0.3">
      <c r="A397" s="216" t="s">
        <v>351</v>
      </c>
      <c r="B397" s="216" t="s">
        <v>48</v>
      </c>
      <c r="C397" s="216" t="s">
        <v>68</v>
      </c>
      <c r="D397" s="216" t="s">
        <v>310</v>
      </c>
      <c r="E397" s="216" t="s">
        <v>1224</v>
      </c>
      <c r="F397" s="15">
        <v>46268.556805555556</v>
      </c>
      <c r="G397" s="216" t="s">
        <v>406</v>
      </c>
      <c r="H397" s="214">
        <v>1</v>
      </c>
      <c r="I397" s="216" t="s">
        <v>1225</v>
      </c>
      <c r="J397" s="15">
        <v>46268.646527777775</v>
      </c>
      <c r="K397" s="15">
        <v>46275.390277777777</v>
      </c>
      <c r="L397" s="15"/>
      <c r="M397" s="214">
        <v>1</v>
      </c>
      <c r="N397" s="216"/>
      <c r="O397" s="214" t="s">
        <v>201</v>
      </c>
      <c r="P397" s="214" t="s">
        <v>513</v>
      </c>
      <c r="Q397" s="216"/>
      <c r="R397" s="214"/>
      <c r="S397" s="216" t="s">
        <v>362</v>
      </c>
      <c r="T397" s="216" t="s">
        <v>374</v>
      </c>
      <c r="U397" s="216" t="s">
        <v>239</v>
      </c>
      <c r="V397" s="214" t="s">
        <v>351</v>
      </c>
      <c r="W397" s="216" t="s">
        <v>374</v>
      </c>
      <c r="X397" s="216" t="s">
        <v>239</v>
      </c>
      <c r="Y397" s="214">
        <v>0</v>
      </c>
      <c r="Z397" s="214"/>
      <c r="AA397" s="216" t="s">
        <v>90</v>
      </c>
      <c r="AB397" s="216" t="s">
        <v>362</v>
      </c>
      <c r="AC397" s="214">
        <v>101</v>
      </c>
      <c r="AD397" s="216" t="s">
        <v>217</v>
      </c>
      <c r="AE397" s="214">
        <v>1</v>
      </c>
      <c r="AF397" s="214">
        <v>1</v>
      </c>
    </row>
    <row r="398" spans="1:32" x14ac:dyDescent="0.3">
      <c r="A398" s="216" t="s">
        <v>351</v>
      </c>
      <c r="B398" s="216" t="s">
        <v>285</v>
      </c>
      <c r="C398" s="216" t="s">
        <v>95</v>
      </c>
      <c r="D398" s="216" t="s">
        <v>310</v>
      </c>
      <c r="E398" s="216" t="s">
        <v>1226</v>
      </c>
      <c r="F398" s="15">
        <v>46267.679398148146</v>
      </c>
      <c r="G398" s="216" t="s">
        <v>404</v>
      </c>
      <c r="H398" s="214">
        <v>1</v>
      </c>
      <c r="I398" s="216" t="s">
        <v>1227</v>
      </c>
      <c r="J398" s="15">
        <v>46267.697222222225</v>
      </c>
      <c r="K398" s="15">
        <v>46275.334722222222</v>
      </c>
      <c r="L398" s="15"/>
      <c r="M398" s="214">
        <v>1</v>
      </c>
      <c r="N398" s="216"/>
      <c r="O398" s="214" t="s">
        <v>201</v>
      </c>
      <c r="P398" s="214" t="s">
        <v>513</v>
      </c>
      <c r="Q398" s="216"/>
      <c r="R398" s="214"/>
      <c r="S398" s="216" t="s">
        <v>358</v>
      </c>
      <c r="T398" s="216" t="s">
        <v>373</v>
      </c>
      <c r="U398" s="216" t="s">
        <v>239</v>
      </c>
      <c r="V398" s="214" t="s">
        <v>7</v>
      </c>
      <c r="W398" s="216" t="s">
        <v>7</v>
      </c>
      <c r="X398" s="216" t="s">
        <v>7</v>
      </c>
      <c r="Y398" s="214"/>
      <c r="Z398" s="214"/>
      <c r="AA398" s="216" t="s">
        <v>96</v>
      </c>
      <c r="AB398" s="216" t="s">
        <v>358</v>
      </c>
      <c r="AC398" s="214">
        <v>2100</v>
      </c>
      <c r="AD398" s="216" t="s">
        <v>220</v>
      </c>
      <c r="AE398" s="214">
        <v>1</v>
      </c>
      <c r="AF398" s="214"/>
    </row>
    <row r="399" spans="1:32" x14ac:dyDescent="0.3">
      <c r="A399" s="216" t="s">
        <v>351</v>
      </c>
      <c r="B399" s="216" t="s">
        <v>48</v>
      </c>
      <c r="C399" s="216" t="s">
        <v>68</v>
      </c>
      <c r="D399" s="216" t="s">
        <v>310</v>
      </c>
      <c r="E399" s="216" t="s">
        <v>758</v>
      </c>
      <c r="F399" s="15">
        <v>46251.60728009259</v>
      </c>
      <c r="G399" s="216" t="s">
        <v>407</v>
      </c>
      <c r="H399" s="214">
        <v>2</v>
      </c>
      <c r="I399" s="216" t="s">
        <v>1228</v>
      </c>
      <c r="J399" s="15">
        <v>46258.670138888891</v>
      </c>
      <c r="K399" s="15">
        <v>46260.477777777778</v>
      </c>
      <c r="L399" s="15"/>
      <c r="M399" s="214">
        <v>2</v>
      </c>
      <c r="N399" s="216"/>
      <c r="O399" s="214" t="s">
        <v>201</v>
      </c>
      <c r="P399" s="214" t="s">
        <v>513</v>
      </c>
      <c r="Q399" s="216"/>
      <c r="R399" s="214"/>
      <c r="S399" s="216" t="s">
        <v>359</v>
      </c>
      <c r="T399" s="216" t="s">
        <v>374</v>
      </c>
      <c r="U399" s="216" t="s">
        <v>239</v>
      </c>
      <c r="V399" s="214" t="s">
        <v>351</v>
      </c>
      <c r="W399" s="216" t="s">
        <v>374</v>
      </c>
      <c r="X399" s="216" t="s">
        <v>239</v>
      </c>
      <c r="Y399" s="214"/>
      <c r="Z399" s="214"/>
      <c r="AA399" s="216" t="s">
        <v>90</v>
      </c>
      <c r="AB399" s="216" t="s">
        <v>359</v>
      </c>
      <c r="AC399" s="214">
        <v>50</v>
      </c>
      <c r="AD399" s="216" t="s">
        <v>217</v>
      </c>
      <c r="AE399" s="214">
        <v>1</v>
      </c>
      <c r="AF399" s="214">
        <v>1</v>
      </c>
    </row>
    <row r="400" spans="1:32" x14ac:dyDescent="0.3">
      <c r="A400" s="216" t="s">
        <v>351</v>
      </c>
      <c r="B400" s="216" t="s">
        <v>57</v>
      </c>
      <c r="C400" s="216" t="s">
        <v>117</v>
      </c>
      <c r="D400" s="216" t="s">
        <v>310</v>
      </c>
      <c r="E400" s="216" t="s">
        <v>1226</v>
      </c>
      <c r="F400" s="15">
        <v>46267.679398148146</v>
      </c>
      <c r="G400" s="216" t="s">
        <v>404</v>
      </c>
      <c r="H400" s="214">
        <v>1</v>
      </c>
      <c r="I400" s="216" t="s">
        <v>1227</v>
      </c>
      <c r="J400" s="15">
        <v>46267.697222222225</v>
      </c>
      <c r="K400" s="15">
        <v>46275.334722222222</v>
      </c>
      <c r="L400" s="15">
        <v>46275.334722222222</v>
      </c>
      <c r="M400" s="214">
        <v>1</v>
      </c>
      <c r="N400" s="216"/>
      <c r="O400" s="214" t="s">
        <v>201</v>
      </c>
      <c r="P400" s="214" t="s">
        <v>514</v>
      </c>
      <c r="Q400" s="216"/>
      <c r="R400" s="214"/>
      <c r="S400" s="216" t="s">
        <v>358</v>
      </c>
      <c r="T400" s="216" t="s">
        <v>373</v>
      </c>
      <c r="U400" s="216" t="s">
        <v>239</v>
      </c>
      <c r="V400" s="214" t="s">
        <v>7</v>
      </c>
      <c r="W400" s="216" t="s">
        <v>7</v>
      </c>
      <c r="X400" s="216" t="s">
        <v>7</v>
      </c>
      <c r="Y400" s="214"/>
      <c r="Z400" s="214"/>
      <c r="AA400" s="216" t="s">
        <v>127</v>
      </c>
      <c r="AB400" s="216" t="s">
        <v>358</v>
      </c>
      <c r="AC400" s="214">
        <v>2100</v>
      </c>
      <c r="AD400" s="216" t="s">
        <v>233</v>
      </c>
      <c r="AE400" s="214">
        <v>1</v>
      </c>
      <c r="AF400" s="214"/>
    </row>
    <row r="401" spans="1:32" x14ac:dyDescent="0.3">
      <c r="A401" s="216" t="s">
        <v>351</v>
      </c>
      <c r="B401" s="216" t="s">
        <v>43</v>
      </c>
      <c r="C401" s="216" t="s">
        <v>105</v>
      </c>
      <c r="D401" s="216" t="s">
        <v>310</v>
      </c>
      <c r="E401" s="216" t="s">
        <v>1229</v>
      </c>
      <c r="F401" s="15">
        <v>46267.421261574076</v>
      </c>
      <c r="G401" s="216" t="s">
        <v>407</v>
      </c>
      <c r="H401" s="214">
        <v>5</v>
      </c>
      <c r="I401" s="216" t="s">
        <v>1230</v>
      </c>
      <c r="J401" s="15">
        <v>46269.450694444444</v>
      </c>
      <c r="K401" s="15">
        <v>46273.685416666667</v>
      </c>
      <c r="L401" s="15"/>
      <c r="M401" s="214">
        <v>5</v>
      </c>
      <c r="N401" s="216"/>
      <c r="O401" s="214"/>
      <c r="P401" s="214"/>
      <c r="Q401" s="216"/>
      <c r="R401" s="214"/>
      <c r="S401" s="216" t="s">
        <v>360</v>
      </c>
      <c r="T401" s="216" t="s">
        <v>374</v>
      </c>
      <c r="U401" s="216" t="s">
        <v>239</v>
      </c>
      <c r="V401" s="214" t="s">
        <v>351</v>
      </c>
      <c r="W401" s="216" t="s">
        <v>374</v>
      </c>
      <c r="X401" s="216" t="s">
        <v>239</v>
      </c>
      <c r="Y401" s="214"/>
      <c r="Z401" s="214"/>
      <c r="AA401" s="216" t="s">
        <v>67</v>
      </c>
      <c r="AB401" s="216" t="s">
        <v>360</v>
      </c>
      <c r="AC401" s="214">
        <v>2200</v>
      </c>
      <c r="AD401" s="216" t="s">
        <v>217</v>
      </c>
      <c r="AE401" s="214">
        <v>1</v>
      </c>
      <c r="AF401" s="214"/>
    </row>
    <row r="402" spans="1:32" x14ac:dyDescent="0.3">
      <c r="A402" s="216" t="s">
        <v>351</v>
      </c>
      <c r="B402" s="216" t="s">
        <v>285</v>
      </c>
      <c r="C402" s="216" t="s">
        <v>95</v>
      </c>
      <c r="D402" s="216" t="s">
        <v>310</v>
      </c>
      <c r="E402" s="216" t="s">
        <v>1231</v>
      </c>
      <c r="F402" s="15">
        <v>46267.333148148151</v>
      </c>
      <c r="G402" s="216" t="s">
        <v>404</v>
      </c>
      <c r="H402" s="214">
        <v>1</v>
      </c>
      <c r="I402" s="216" t="s">
        <v>1232</v>
      </c>
      <c r="J402" s="15">
        <v>46267.630555555559</v>
      </c>
      <c r="K402" s="15">
        <v>46275.334722222222</v>
      </c>
      <c r="L402" s="15"/>
      <c r="M402" s="214">
        <v>1</v>
      </c>
      <c r="N402" s="216"/>
      <c r="O402" s="214" t="s">
        <v>201</v>
      </c>
      <c r="P402" s="214" t="s">
        <v>513</v>
      </c>
      <c r="Q402" s="216"/>
      <c r="R402" s="214"/>
      <c r="S402" s="216" t="s">
        <v>359</v>
      </c>
      <c r="T402" s="216" t="s">
        <v>374</v>
      </c>
      <c r="U402" s="216" t="s">
        <v>239</v>
      </c>
      <c r="V402" s="214" t="s">
        <v>7</v>
      </c>
      <c r="W402" s="216" t="s">
        <v>7</v>
      </c>
      <c r="X402" s="216" t="s">
        <v>7</v>
      </c>
      <c r="Y402" s="214"/>
      <c r="Z402" s="214"/>
      <c r="AA402" s="216" t="s">
        <v>96</v>
      </c>
      <c r="AB402" s="216" t="s">
        <v>359</v>
      </c>
      <c r="AC402" s="214">
        <v>50</v>
      </c>
      <c r="AD402" s="216" t="s">
        <v>220</v>
      </c>
      <c r="AE402" s="214">
        <v>1</v>
      </c>
      <c r="AF402" s="214"/>
    </row>
    <row r="403" spans="1:32" x14ac:dyDescent="0.3">
      <c r="A403" s="216" t="s">
        <v>351</v>
      </c>
      <c r="B403" s="216" t="s">
        <v>57</v>
      </c>
      <c r="C403" s="216" t="s">
        <v>117</v>
      </c>
      <c r="D403" s="216" t="s">
        <v>310</v>
      </c>
      <c r="E403" s="216" t="s">
        <v>1231</v>
      </c>
      <c r="F403" s="15">
        <v>46267.333148148151</v>
      </c>
      <c r="G403" s="216" t="s">
        <v>404</v>
      </c>
      <c r="H403" s="214">
        <v>1</v>
      </c>
      <c r="I403" s="216" t="s">
        <v>1232</v>
      </c>
      <c r="J403" s="15">
        <v>46267.630555555559</v>
      </c>
      <c r="K403" s="15">
        <v>46275.334722222222</v>
      </c>
      <c r="L403" s="15">
        <v>46275.334722222222</v>
      </c>
      <c r="M403" s="214">
        <v>1</v>
      </c>
      <c r="N403" s="216"/>
      <c r="O403" s="214" t="s">
        <v>201</v>
      </c>
      <c r="P403" s="214" t="s">
        <v>514</v>
      </c>
      <c r="Q403" s="216"/>
      <c r="R403" s="214"/>
      <c r="S403" s="216" t="s">
        <v>359</v>
      </c>
      <c r="T403" s="216" t="s">
        <v>374</v>
      </c>
      <c r="U403" s="216" t="s">
        <v>239</v>
      </c>
      <c r="V403" s="214" t="s">
        <v>7</v>
      </c>
      <c r="W403" s="216" t="s">
        <v>7</v>
      </c>
      <c r="X403" s="216" t="s">
        <v>7</v>
      </c>
      <c r="Y403" s="214"/>
      <c r="Z403" s="214"/>
      <c r="AA403" s="216" t="s">
        <v>127</v>
      </c>
      <c r="AB403" s="216" t="s">
        <v>359</v>
      </c>
      <c r="AC403" s="214">
        <v>50</v>
      </c>
      <c r="AD403" s="216" t="s">
        <v>233</v>
      </c>
      <c r="AE403" s="214">
        <v>1</v>
      </c>
      <c r="AF403" s="214"/>
    </row>
    <row r="404" spans="1:32" x14ac:dyDescent="0.3">
      <c r="A404" s="216" t="s">
        <v>351</v>
      </c>
      <c r="B404" s="216" t="s">
        <v>279</v>
      </c>
      <c r="C404" s="216" t="s">
        <v>192</v>
      </c>
      <c r="D404" s="216" t="s">
        <v>310</v>
      </c>
      <c r="E404" s="216" t="s">
        <v>1231</v>
      </c>
      <c r="F404" s="15">
        <v>46267.333148148151</v>
      </c>
      <c r="G404" s="216" t="s">
        <v>404</v>
      </c>
      <c r="H404" s="214">
        <v>411</v>
      </c>
      <c r="I404" s="216" t="s">
        <v>1232</v>
      </c>
      <c r="J404" s="15">
        <v>46267.630555555559</v>
      </c>
      <c r="K404" s="15">
        <v>46275.334722222222</v>
      </c>
      <c r="L404" s="15"/>
      <c r="M404" s="214">
        <v>411</v>
      </c>
      <c r="N404" s="216"/>
      <c r="O404" s="214"/>
      <c r="P404" s="214"/>
      <c r="Q404" s="216"/>
      <c r="R404" s="214"/>
      <c r="S404" s="216" t="s">
        <v>359</v>
      </c>
      <c r="T404" s="216" t="s">
        <v>374</v>
      </c>
      <c r="U404" s="216" t="s">
        <v>239</v>
      </c>
      <c r="V404" s="214" t="s">
        <v>7</v>
      </c>
      <c r="W404" s="216" t="s">
        <v>7</v>
      </c>
      <c r="X404" s="216" t="s">
        <v>7</v>
      </c>
      <c r="Y404" s="214"/>
      <c r="Z404" s="214">
        <v>1</v>
      </c>
      <c r="AA404" s="216" t="s">
        <v>122</v>
      </c>
      <c r="AB404" s="216" t="s">
        <v>359</v>
      </c>
      <c r="AC404" s="214">
        <v>50</v>
      </c>
      <c r="AD404" s="216" t="s">
        <v>232</v>
      </c>
      <c r="AE404" s="214">
        <v>411</v>
      </c>
      <c r="AF404" s="214"/>
    </row>
    <row r="405" spans="1:32" x14ac:dyDescent="0.3">
      <c r="A405" s="216" t="s">
        <v>351</v>
      </c>
      <c r="B405" s="216" t="s">
        <v>43</v>
      </c>
      <c r="C405" s="216" t="s">
        <v>105</v>
      </c>
      <c r="D405" s="216" t="s">
        <v>310</v>
      </c>
      <c r="E405" s="216" t="s">
        <v>1233</v>
      </c>
      <c r="F405" s="15">
        <v>46266.665439814817</v>
      </c>
      <c r="G405" s="216" t="s">
        <v>407</v>
      </c>
      <c r="H405" s="214">
        <v>5</v>
      </c>
      <c r="I405" s="216" t="s">
        <v>1234</v>
      </c>
      <c r="J405" s="15">
        <v>46267.401388888888</v>
      </c>
      <c r="K405" s="15">
        <v>46268.379166666666</v>
      </c>
      <c r="L405" s="15"/>
      <c r="M405" s="214">
        <v>5</v>
      </c>
      <c r="N405" s="216"/>
      <c r="O405" s="214" t="s">
        <v>201</v>
      </c>
      <c r="P405" s="214" t="s">
        <v>514</v>
      </c>
      <c r="Q405" s="216"/>
      <c r="R405" s="214"/>
      <c r="S405" s="216" t="s">
        <v>359</v>
      </c>
      <c r="T405" s="216" t="s">
        <v>374</v>
      </c>
      <c r="U405" s="216" t="s">
        <v>239</v>
      </c>
      <c r="V405" s="214" t="s">
        <v>351</v>
      </c>
      <c r="W405" s="216" t="s">
        <v>374</v>
      </c>
      <c r="X405" s="216" t="s">
        <v>239</v>
      </c>
      <c r="Y405" s="214">
        <v>0</v>
      </c>
      <c r="Z405" s="214"/>
      <c r="AA405" s="216" t="s">
        <v>67</v>
      </c>
      <c r="AB405" s="216" t="s">
        <v>359</v>
      </c>
      <c r="AC405" s="214">
        <v>50</v>
      </c>
      <c r="AD405" s="216" t="s">
        <v>217</v>
      </c>
      <c r="AE405" s="214">
        <v>1</v>
      </c>
      <c r="AF405" s="214"/>
    </row>
    <row r="406" spans="1:32" x14ac:dyDescent="0.3">
      <c r="A406" s="216" t="s">
        <v>351</v>
      </c>
      <c r="B406" s="216" t="s">
        <v>43</v>
      </c>
      <c r="C406" s="216" t="s">
        <v>105</v>
      </c>
      <c r="D406" s="216" t="s">
        <v>310</v>
      </c>
      <c r="E406" s="216" t="s">
        <v>1235</v>
      </c>
      <c r="F406" s="15">
        <v>46266.59578703704</v>
      </c>
      <c r="G406" s="216" t="s">
        <v>406</v>
      </c>
      <c r="H406" s="214">
        <v>16</v>
      </c>
      <c r="I406" s="216" t="s">
        <v>1236</v>
      </c>
      <c r="J406" s="15">
        <v>46269.445833333331</v>
      </c>
      <c r="K406" s="15">
        <v>46273.418749999997</v>
      </c>
      <c r="L406" s="15"/>
      <c r="M406" s="214">
        <v>16</v>
      </c>
      <c r="N406" s="216"/>
      <c r="O406" s="214"/>
      <c r="P406" s="214"/>
      <c r="Q406" s="216"/>
      <c r="R406" s="214"/>
      <c r="S406" s="216" t="s">
        <v>362</v>
      </c>
      <c r="T406" s="216" t="s">
        <v>374</v>
      </c>
      <c r="U406" s="216" t="s">
        <v>239</v>
      </c>
      <c r="V406" s="214" t="s">
        <v>351</v>
      </c>
      <c r="W406" s="216" t="s">
        <v>374</v>
      </c>
      <c r="X406" s="216" t="s">
        <v>239</v>
      </c>
      <c r="Y406" s="214">
        <v>0</v>
      </c>
      <c r="Z406" s="214"/>
      <c r="AA406" s="216" t="s">
        <v>67</v>
      </c>
      <c r="AB406" s="216" t="s">
        <v>362</v>
      </c>
      <c r="AC406" s="214">
        <v>101</v>
      </c>
      <c r="AD406" s="216" t="s">
        <v>217</v>
      </c>
      <c r="AE406" s="214">
        <v>1.6</v>
      </c>
      <c r="AF406" s="214">
        <v>1</v>
      </c>
    </row>
    <row r="407" spans="1:32" x14ac:dyDescent="0.3">
      <c r="A407" s="216" t="s">
        <v>351</v>
      </c>
      <c r="B407" s="216" t="s">
        <v>279</v>
      </c>
      <c r="C407" s="216" t="s">
        <v>192</v>
      </c>
      <c r="D407" s="216" t="s">
        <v>310</v>
      </c>
      <c r="E407" s="216" t="s">
        <v>1226</v>
      </c>
      <c r="F407" s="15">
        <v>46267.679398148146</v>
      </c>
      <c r="G407" s="216" t="s">
        <v>404</v>
      </c>
      <c r="H407" s="214">
        <v>796</v>
      </c>
      <c r="I407" s="216" t="s">
        <v>1227</v>
      </c>
      <c r="J407" s="15">
        <v>46267.697222222225</v>
      </c>
      <c r="K407" s="15">
        <v>46275.334722222222</v>
      </c>
      <c r="L407" s="15"/>
      <c r="M407" s="214">
        <v>796</v>
      </c>
      <c r="N407" s="216"/>
      <c r="O407" s="214"/>
      <c r="P407" s="214"/>
      <c r="Q407" s="216"/>
      <c r="R407" s="214"/>
      <c r="S407" s="216" t="s">
        <v>358</v>
      </c>
      <c r="T407" s="216" t="s">
        <v>373</v>
      </c>
      <c r="U407" s="216" t="s">
        <v>239</v>
      </c>
      <c r="V407" s="214" t="s">
        <v>7</v>
      </c>
      <c r="W407" s="216" t="s">
        <v>7</v>
      </c>
      <c r="X407" s="216" t="s">
        <v>7</v>
      </c>
      <c r="Y407" s="214"/>
      <c r="Z407" s="214">
        <v>1</v>
      </c>
      <c r="AA407" s="216" t="s">
        <v>122</v>
      </c>
      <c r="AB407" s="216" t="s">
        <v>358</v>
      </c>
      <c r="AC407" s="214">
        <v>2100</v>
      </c>
      <c r="AD407" s="216" t="s">
        <v>232</v>
      </c>
      <c r="AE407" s="214">
        <v>796</v>
      </c>
      <c r="AF407" s="214"/>
    </row>
    <row r="408" spans="1:32" x14ac:dyDescent="0.3">
      <c r="A408" s="216" t="s">
        <v>351</v>
      </c>
      <c r="B408" s="216" t="s">
        <v>279</v>
      </c>
      <c r="C408" s="216" t="s">
        <v>198</v>
      </c>
      <c r="D408" s="216" t="s">
        <v>310</v>
      </c>
      <c r="E408" s="216" t="s">
        <v>1237</v>
      </c>
      <c r="F408" s="15">
        <v>46273.649363425924</v>
      </c>
      <c r="G408" s="216" t="s">
        <v>407</v>
      </c>
      <c r="H408" s="214">
        <v>8</v>
      </c>
      <c r="I408" s="216" t="s">
        <v>1238</v>
      </c>
      <c r="J408" s="15">
        <v>46274.363194444442</v>
      </c>
      <c r="K408" s="15">
        <v>46279.402777777781</v>
      </c>
      <c r="L408" s="15"/>
      <c r="M408" s="214">
        <v>8</v>
      </c>
      <c r="N408" s="216"/>
      <c r="O408" s="214" t="s">
        <v>201</v>
      </c>
      <c r="P408" s="214" t="s">
        <v>513</v>
      </c>
      <c r="Q408" s="216"/>
      <c r="R408" s="214"/>
      <c r="S408" s="216" t="s">
        <v>358</v>
      </c>
      <c r="T408" s="216" t="s">
        <v>373</v>
      </c>
      <c r="U408" s="216" t="s">
        <v>239</v>
      </c>
      <c r="V408" s="214" t="s">
        <v>7</v>
      </c>
      <c r="W408" s="216" t="s">
        <v>7</v>
      </c>
      <c r="X408" s="216" t="s">
        <v>7</v>
      </c>
      <c r="Y408" s="214"/>
      <c r="Z408" s="214">
        <v>13.45</v>
      </c>
      <c r="AA408" s="216" t="s">
        <v>122</v>
      </c>
      <c r="AB408" s="216" t="s">
        <v>358</v>
      </c>
      <c r="AC408" s="214">
        <v>2100</v>
      </c>
      <c r="AD408" s="216" t="s">
        <v>232</v>
      </c>
      <c r="AE408" s="214">
        <v>107.6</v>
      </c>
      <c r="AF408" s="214">
        <v>10.76</v>
      </c>
    </row>
    <row r="409" spans="1:32" x14ac:dyDescent="0.3">
      <c r="A409" s="216" t="s">
        <v>351</v>
      </c>
      <c r="B409" s="216" t="s">
        <v>48</v>
      </c>
      <c r="C409" s="216" t="s">
        <v>68</v>
      </c>
      <c r="D409" s="216" t="s">
        <v>310</v>
      </c>
      <c r="E409" s="216" t="s">
        <v>759</v>
      </c>
      <c r="F409" s="15">
        <v>46252.576365740744</v>
      </c>
      <c r="G409" s="216" t="s">
        <v>754</v>
      </c>
      <c r="H409" s="214">
        <v>1</v>
      </c>
      <c r="I409" s="216" t="s">
        <v>1239</v>
      </c>
      <c r="J409" s="15">
        <v>46255.648611111108</v>
      </c>
      <c r="K409" s="15">
        <v>46259.454861111109</v>
      </c>
      <c r="L409" s="15"/>
      <c r="M409" s="214">
        <v>1</v>
      </c>
      <c r="N409" s="216"/>
      <c r="O409" s="214" t="s">
        <v>201</v>
      </c>
      <c r="P409" s="214" t="s">
        <v>513</v>
      </c>
      <c r="Q409" s="216"/>
      <c r="R409" s="214"/>
      <c r="S409" s="216" t="s">
        <v>361</v>
      </c>
      <c r="T409" s="216" t="s">
        <v>374</v>
      </c>
      <c r="U409" s="216" t="s">
        <v>239</v>
      </c>
      <c r="V409" s="214" t="s">
        <v>351</v>
      </c>
      <c r="W409" s="216" t="s">
        <v>374</v>
      </c>
      <c r="X409" s="216" t="s">
        <v>239</v>
      </c>
      <c r="Y409" s="214"/>
      <c r="Z409" s="214"/>
      <c r="AA409" s="216" t="s">
        <v>90</v>
      </c>
      <c r="AB409" s="216" t="s">
        <v>361</v>
      </c>
      <c r="AC409" s="214">
        <v>109</v>
      </c>
      <c r="AD409" s="216" t="s">
        <v>217</v>
      </c>
      <c r="AE409" s="214">
        <v>1</v>
      </c>
      <c r="AF409" s="214">
        <v>1</v>
      </c>
    </row>
    <row r="410" spans="1:32" x14ac:dyDescent="0.3">
      <c r="A410" s="216" t="s">
        <v>351</v>
      </c>
      <c r="B410" s="216" t="s">
        <v>285</v>
      </c>
      <c r="C410" s="216" t="s">
        <v>95</v>
      </c>
      <c r="D410" s="216" t="s">
        <v>310</v>
      </c>
      <c r="E410" s="216" t="s">
        <v>1237</v>
      </c>
      <c r="F410" s="15">
        <v>46273.649363425924</v>
      </c>
      <c r="G410" s="216" t="s">
        <v>407</v>
      </c>
      <c r="H410" s="214">
        <v>8</v>
      </c>
      <c r="I410" s="216" t="s">
        <v>1238</v>
      </c>
      <c r="J410" s="15">
        <v>46274.363194444442</v>
      </c>
      <c r="K410" s="15">
        <v>46279.402777777781</v>
      </c>
      <c r="L410" s="15"/>
      <c r="M410" s="214">
        <v>8</v>
      </c>
      <c r="N410" s="216"/>
      <c r="O410" s="214" t="s">
        <v>201</v>
      </c>
      <c r="P410" s="214" t="s">
        <v>513</v>
      </c>
      <c r="Q410" s="216"/>
      <c r="R410" s="214"/>
      <c r="S410" s="216" t="s">
        <v>358</v>
      </c>
      <c r="T410" s="216" t="s">
        <v>373</v>
      </c>
      <c r="U410" s="216" t="s">
        <v>239</v>
      </c>
      <c r="V410" s="214" t="s">
        <v>7</v>
      </c>
      <c r="W410" s="216" t="s">
        <v>7</v>
      </c>
      <c r="X410" s="216" t="s">
        <v>7</v>
      </c>
      <c r="Y410" s="214"/>
      <c r="Z410" s="214"/>
      <c r="AA410" s="216" t="s">
        <v>96</v>
      </c>
      <c r="AB410" s="216" t="s">
        <v>358</v>
      </c>
      <c r="AC410" s="214">
        <v>2100</v>
      </c>
      <c r="AD410" s="216" t="s">
        <v>220</v>
      </c>
      <c r="AE410" s="214">
        <v>8</v>
      </c>
      <c r="AF410" s="214">
        <v>1</v>
      </c>
    </row>
    <row r="411" spans="1:32" x14ac:dyDescent="0.3">
      <c r="A411" s="216" t="s">
        <v>351</v>
      </c>
      <c r="B411" s="216" t="s">
        <v>285</v>
      </c>
      <c r="C411" s="216" t="s">
        <v>95</v>
      </c>
      <c r="D411" s="216" t="s">
        <v>310</v>
      </c>
      <c r="E411" s="216" t="s">
        <v>753</v>
      </c>
      <c r="F411" s="15">
        <v>46248.437847222223</v>
      </c>
      <c r="G411" s="216" t="s">
        <v>406</v>
      </c>
      <c r="H411" s="214">
        <v>1</v>
      </c>
      <c r="I411" s="216" t="s">
        <v>2332</v>
      </c>
      <c r="J411" s="15">
        <v>46265.670138888891</v>
      </c>
      <c r="K411" s="15">
        <v>46269.378472222219</v>
      </c>
      <c r="L411" s="15"/>
      <c r="M411" s="214">
        <v>1</v>
      </c>
      <c r="N411" s="216"/>
      <c r="O411" s="214" t="s">
        <v>201</v>
      </c>
      <c r="P411" s="214" t="s">
        <v>513</v>
      </c>
      <c r="Q411" s="216"/>
      <c r="R411" s="214"/>
      <c r="S411" s="216" t="s">
        <v>362</v>
      </c>
      <c r="T411" s="216" t="s">
        <v>374</v>
      </c>
      <c r="U411" s="216" t="s">
        <v>239</v>
      </c>
      <c r="V411" s="214" t="s">
        <v>7</v>
      </c>
      <c r="W411" s="216" t="s">
        <v>7</v>
      </c>
      <c r="X411" s="216" t="s">
        <v>7</v>
      </c>
      <c r="Y411" s="214"/>
      <c r="Z411" s="214"/>
      <c r="AA411" s="216" t="s">
        <v>96</v>
      </c>
      <c r="AB411" s="216" t="s">
        <v>362</v>
      </c>
      <c r="AC411" s="214">
        <v>101</v>
      </c>
      <c r="AD411" s="216" t="s">
        <v>220</v>
      </c>
      <c r="AE411" s="214">
        <v>1</v>
      </c>
      <c r="AF411" s="214"/>
    </row>
    <row r="412" spans="1:32" x14ac:dyDescent="0.3">
      <c r="A412" s="216" t="s">
        <v>351</v>
      </c>
      <c r="B412" s="216" t="s">
        <v>57</v>
      </c>
      <c r="C412" s="216" t="s">
        <v>117</v>
      </c>
      <c r="D412" s="216" t="s">
        <v>310</v>
      </c>
      <c r="E412" s="216" t="s">
        <v>1237</v>
      </c>
      <c r="F412" s="15">
        <v>46273.649363425924</v>
      </c>
      <c r="G412" s="216" t="s">
        <v>407</v>
      </c>
      <c r="H412" s="214">
        <v>8</v>
      </c>
      <c r="I412" s="216" t="s">
        <v>1238</v>
      </c>
      <c r="J412" s="15">
        <v>46274.363194444442</v>
      </c>
      <c r="K412" s="15">
        <v>46279.402777777781</v>
      </c>
      <c r="L412" s="15">
        <v>46279.402777777781</v>
      </c>
      <c r="M412" s="214">
        <v>8</v>
      </c>
      <c r="N412" s="216"/>
      <c r="O412" s="214" t="s">
        <v>201</v>
      </c>
      <c r="P412" s="214" t="s">
        <v>514</v>
      </c>
      <c r="Q412" s="216"/>
      <c r="R412" s="214"/>
      <c r="S412" s="216" t="s">
        <v>358</v>
      </c>
      <c r="T412" s="216" t="s">
        <v>373</v>
      </c>
      <c r="U412" s="216" t="s">
        <v>239</v>
      </c>
      <c r="V412" s="214" t="s">
        <v>7</v>
      </c>
      <c r="W412" s="216" t="s">
        <v>7</v>
      </c>
      <c r="X412" s="216" t="s">
        <v>7</v>
      </c>
      <c r="Y412" s="214"/>
      <c r="Z412" s="214"/>
      <c r="AA412" s="216" t="s">
        <v>127</v>
      </c>
      <c r="AB412" s="216" t="s">
        <v>358</v>
      </c>
      <c r="AC412" s="214">
        <v>2100</v>
      </c>
      <c r="AD412" s="216" t="s">
        <v>233</v>
      </c>
      <c r="AE412" s="214">
        <v>1</v>
      </c>
      <c r="AF412" s="214">
        <v>1</v>
      </c>
    </row>
    <row r="413" spans="1:32" x14ac:dyDescent="0.3">
      <c r="A413" s="216" t="s">
        <v>351</v>
      </c>
      <c r="B413" s="216" t="s">
        <v>279</v>
      </c>
      <c r="C413" s="216" t="s">
        <v>192</v>
      </c>
      <c r="D413" s="216" t="s">
        <v>310</v>
      </c>
      <c r="E413" s="216" t="s">
        <v>1171</v>
      </c>
      <c r="F413" s="15">
        <v>46275.643576388888</v>
      </c>
      <c r="G413" s="216" t="s">
        <v>1172</v>
      </c>
      <c r="H413" s="214">
        <v>158</v>
      </c>
      <c r="I413" s="216" t="s">
        <v>1173</v>
      </c>
      <c r="J413" s="15">
        <v>46275.699305555558</v>
      </c>
      <c r="K413" s="15">
        <v>46280.45208333333</v>
      </c>
      <c r="L413" s="15"/>
      <c r="M413" s="214">
        <v>158</v>
      </c>
      <c r="N413" s="216"/>
      <c r="O413" s="214" t="s">
        <v>201</v>
      </c>
      <c r="P413" s="214" t="s">
        <v>514</v>
      </c>
      <c r="Q413" s="216"/>
      <c r="R413" s="214"/>
      <c r="S413" s="216" t="s">
        <v>358</v>
      </c>
      <c r="T413" s="216" t="s">
        <v>373</v>
      </c>
      <c r="U413" s="216" t="s">
        <v>239</v>
      </c>
      <c r="V413" s="214" t="s">
        <v>7</v>
      </c>
      <c r="W413" s="216" t="s">
        <v>7</v>
      </c>
      <c r="X413" s="216" t="s">
        <v>7</v>
      </c>
      <c r="Y413" s="214"/>
      <c r="Z413" s="214">
        <v>1</v>
      </c>
      <c r="AA413" s="216" t="s">
        <v>122</v>
      </c>
      <c r="AB413" s="216" t="s">
        <v>358</v>
      </c>
      <c r="AC413" s="214">
        <v>2100</v>
      </c>
      <c r="AD413" s="216" t="s">
        <v>232</v>
      </c>
      <c r="AE413" s="214">
        <v>158</v>
      </c>
      <c r="AF413" s="214"/>
    </row>
    <row r="414" spans="1:32" x14ac:dyDescent="0.3">
      <c r="A414" s="216" t="s">
        <v>351</v>
      </c>
      <c r="B414" s="216" t="s">
        <v>285</v>
      </c>
      <c r="C414" s="216" t="s">
        <v>95</v>
      </c>
      <c r="D414" s="216" t="s">
        <v>310</v>
      </c>
      <c r="E414" s="216" t="s">
        <v>1240</v>
      </c>
      <c r="F414" s="15">
        <v>46275.567615740743</v>
      </c>
      <c r="G414" s="216" t="s">
        <v>410</v>
      </c>
      <c r="H414" s="214">
        <v>1</v>
      </c>
      <c r="I414" s="216" t="s">
        <v>1241</v>
      </c>
      <c r="J414" s="15">
        <v>46275.690972222219</v>
      </c>
      <c r="K414" s="15">
        <v>46280.446527777778</v>
      </c>
      <c r="L414" s="15"/>
      <c r="M414" s="214">
        <v>1</v>
      </c>
      <c r="N414" s="216"/>
      <c r="O414" s="214" t="s">
        <v>201</v>
      </c>
      <c r="P414" s="214" t="s">
        <v>513</v>
      </c>
      <c r="Q414" s="216"/>
      <c r="R414" s="214"/>
      <c r="S414" s="216" t="s">
        <v>361</v>
      </c>
      <c r="T414" s="216" t="s">
        <v>374</v>
      </c>
      <c r="U414" s="216" t="s">
        <v>239</v>
      </c>
      <c r="V414" s="214" t="s">
        <v>7</v>
      </c>
      <c r="W414" s="216" t="s">
        <v>7</v>
      </c>
      <c r="X414" s="216" t="s">
        <v>7</v>
      </c>
      <c r="Y414" s="214"/>
      <c r="Z414" s="214"/>
      <c r="AA414" s="216" t="s">
        <v>96</v>
      </c>
      <c r="AB414" s="216" t="s">
        <v>361</v>
      </c>
      <c r="AC414" s="214">
        <v>109</v>
      </c>
      <c r="AD414" s="216" t="s">
        <v>220</v>
      </c>
      <c r="AE414" s="214">
        <v>1</v>
      </c>
      <c r="AF414" s="214">
        <v>1</v>
      </c>
    </row>
    <row r="415" spans="1:32" x14ac:dyDescent="0.3">
      <c r="A415" s="216" t="s">
        <v>351</v>
      </c>
      <c r="B415" s="216" t="s">
        <v>57</v>
      </c>
      <c r="C415" s="216" t="s">
        <v>117</v>
      </c>
      <c r="D415" s="216" t="s">
        <v>310</v>
      </c>
      <c r="E415" s="216" t="s">
        <v>1240</v>
      </c>
      <c r="F415" s="15">
        <v>46275.567615740743</v>
      </c>
      <c r="G415" s="216" t="s">
        <v>410</v>
      </c>
      <c r="H415" s="214">
        <v>1</v>
      </c>
      <c r="I415" s="216" t="s">
        <v>1241</v>
      </c>
      <c r="J415" s="15">
        <v>46275.690972222219</v>
      </c>
      <c r="K415" s="15">
        <v>46280.446527777778</v>
      </c>
      <c r="L415" s="15">
        <v>46280.446527777778</v>
      </c>
      <c r="M415" s="214">
        <v>1</v>
      </c>
      <c r="N415" s="216"/>
      <c r="O415" s="214" t="s">
        <v>201</v>
      </c>
      <c r="P415" s="214" t="s">
        <v>514</v>
      </c>
      <c r="Q415" s="216"/>
      <c r="R415" s="214"/>
      <c r="S415" s="216" t="s">
        <v>361</v>
      </c>
      <c r="T415" s="216" t="s">
        <v>374</v>
      </c>
      <c r="U415" s="216" t="s">
        <v>239</v>
      </c>
      <c r="V415" s="214" t="s">
        <v>7</v>
      </c>
      <c r="W415" s="216" t="s">
        <v>7</v>
      </c>
      <c r="X415" s="216" t="s">
        <v>7</v>
      </c>
      <c r="Y415" s="214"/>
      <c r="Z415" s="214"/>
      <c r="AA415" s="216" t="s">
        <v>127</v>
      </c>
      <c r="AB415" s="216" t="s">
        <v>361</v>
      </c>
      <c r="AC415" s="214">
        <v>109</v>
      </c>
      <c r="AD415" s="216" t="s">
        <v>233</v>
      </c>
      <c r="AE415" s="214">
        <v>1</v>
      </c>
      <c r="AF415" s="214">
        <v>1</v>
      </c>
    </row>
    <row r="416" spans="1:32" x14ac:dyDescent="0.3">
      <c r="A416" s="216" t="s">
        <v>351</v>
      </c>
      <c r="B416" s="216" t="s">
        <v>279</v>
      </c>
      <c r="C416" s="216" t="s">
        <v>192</v>
      </c>
      <c r="D416" s="216" t="s">
        <v>310</v>
      </c>
      <c r="E416" s="216" t="s">
        <v>1240</v>
      </c>
      <c r="F416" s="15">
        <v>46275.567615740743</v>
      </c>
      <c r="G416" s="216" t="s">
        <v>410</v>
      </c>
      <c r="H416" s="214">
        <v>317</v>
      </c>
      <c r="I416" s="216" t="s">
        <v>1241</v>
      </c>
      <c r="J416" s="15">
        <v>46275.690972222219</v>
      </c>
      <c r="K416" s="15">
        <v>46280.446527777778</v>
      </c>
      <c r="L416" s="15"/>
      <c r="M416" s="214">
        <v>317</v>
      </c>
      <c r="N416" s="216"/>
      <c r="O416" s="214" t="s">
        <v>201</v>
      </c>
      <c r="P416" s="214" t="s">
        <v>514</v>
      </c>
      <c r="Q416" s="216"/>
      <c r="R416" s="214"/>
      <c r="S416" s="216" t="s">
        <v>361</v>
      </c>
      <c r="T416" s="216" t="s">
        <v>374</v>
      </c>
      <c r="U416" s="216" t="s">
        <v>239</v>
      </c>
      <c r="V416" s="214" t="s">
        <v>7</v>
      </c>
      <c r="W416" s="216" t="s">
        <v>7</v>
      </c>
      <c r="X416" s="216" t="s">
        <v>7</v>
      </c>
      <c r="Y416" s="214"/>
      <c r="Z416" s="214">
        <v>1</v>
      </c>
      <c r="AA416" s="216" t="s">
        <v>122</v>
      </c>
      <c r="AB416" s="216" t="s">
        <v>361</v>
      </c>
      <c r="AC416" s="214">
        <v>109</v>
      </c>
      <c r="AD416" s="216" t="s">
        <v>232</v>
      </c>
      <c r="AE416" s="214">
        <v>317</v>
      </c>
      <c r="AF416" s="214">
        <v>31.7</v>
      </c>
    </row>
    <row r="417" spans="1:32" x14ac:dyDescent="0.3">
      <c r="A417" s="216" t="s">
        <v>351</v>
      </c>
      <c r="B417" s="216" t="s">
        <v>43</v>
      </c>
      <c r="C417" s="216" t="s">
        <v>105</v>
      </c>
      <c r="D417" s="216" t="s">
        <v>310</v>
      </c>
      <c r="E417" s="216" t="s">
        <v>1242</v>
      </c>
      <c r="F417" s="15">
        <v>46275.423680555556</v>
      </c>
      <c r="G417" s="216" t="s">
        <v>406</v>
      </c>
      <c r="H417" s="214">
        <v>4</v>
      </c>
      <c r="I417" s="216" t="s">
        <v>1243</v>
      </c>
      <c r="J417" s="15">
        <v>46276.354166666664</v>
      </c>
      <c r="K417" s="15">
        <v>46279.618055555555</v>
      </c>
      <c r="L417" s="15"/>
      <c r="M417" s="214">
        <v>4</v>
      </c>
      <c r="N417" s="216"/>
      <c r="O417" s="214" t="s">
        <v>201</v>
      </c>
      <c r="P417" s="214" t="s">
        <v>514</v>
      </c>
      <c r="Q417" s="216"/>
      <c r="R417" s="214"/>
      <c r="S417" s="216" t="s">
        <v>362</v>
      </c>
      <c r="T417" s="216" t="s">
        <v>374</v>
      </c>
      <c r="U417" s="216" t="s">
        <v>239</v>
      </c>
      <c r="V417" s="214" t="s">
        <v>351</v>
      </c>
      <c r="W417" s="216" t="s">
        <v>374</v>
      </c>
      <c r="X417" s="216" t="s">
        <v>239</v>
      </c>
      <c r="Y417" s="214">
        <v>0</v>
      </c>
      <c r="Z417" s="214"/>
      <c r="AA417" s="216" t="s">
        <v>67</v>
      </c>
      <c r="AB417" s="216" t="s">
        <v>362</v>
      </c>
      <c r="AC417" s="214">
        <v>101</v>
      </c>
      <c r="AD417" s="216" t="s">
        <v>217</v>
      </c>
      <c r="AE417" s="214">
        <v>1</v>
      </c>
      <c r="AF417" s="214">
        <v>1</v>
      </c>
    </row>
    <row r="418" spans="1:32" x14ac:dyDescent="0.3">
      <c r="A418" s="216" t="s">
        <v>351</v>
      </c>
      <c r="B418" s="216" t="s">
        <v>285</v>
      </c>
      <c r="C418" s="216" t="s">
        <v>95</v>
      </c>
      <c r="D418" s="216" t="s">
        <v>310</v>
      </c>
      <c r="E418" s="216" t="s">
        <v>1244</v>
      </c>
      <c r="F418" s="15">
        <v>46274.454826388886</v>
      </c>
      <c r="G418" s="216" t="s">
        <v>404</v>
      </c>
      <c r="H418" s="214">
        <v>1</v>
      </c>
      <c r="I418" s="216" t="s">
        <v>1245</v>
      </c>
      <c r="J418" s="15">
        <v>46274.526388888888</v>
      </c>
      <c r="K418" s="15">
        <v>46282.334027777775</v>
      </c>
      <c r="L418" s="15"/>
      <c r="M418" s="214">
        <v>1</v>
      </c>
      <c r="N418" s="216"/>
      <c r="O418" s="214" t="s">
        <v>201</v>
      </c>
      <c r="P418" s="214" t="s">
        <v>513</v>
      </c>
      <c r="Q418" s="216"/>
      <c r="R418" s="214"/>
      <c r="S418" s="216" t="s">
        <v>358</v>
      </c>
      <c r="T418" s="216" t="s">
        <v>373</v>
      </c>
      <c r="U418" s="216" t="s">
        <v>239</v>
      </c>
      <c r="V418" s="214" t="s">
        <v>7</v>
      </c>
      <c r="W418" s="216" t="s">
        <v>7</v>
      </c>
      <c r="X418" s="216" t="s">
        <v>7</v>
      </c>
      <c r="Y418" s="214"/>
      <c r="Z418" s="214"/>
      <c r="AA418" s="216" t="s">
        <v>96</v>
      </c>
      <c r="AB418" s="216" t="s">
        <v>358</v>
      </c>
      <c r="AC418" s="214">
        <v>2100</v>
      </c>
      <c r="AD418" s="216" t="s">
        <v>220</v>
      </c>
      <c r="AE418" s="214">
        <v>1</v>
      </c>
      <c r="AF418" s="214"/>
    </row>
    <row r="419" spans="1:32" x14ac:dyDescent="0.3">
      <c r="A419" s="216" t="s">
        <v>351</v>
      </c>
      <c r="B419" s="216" t="s">
        <v>57</v>
      </c>
      <c r="C419" s="216" t="s">
        <v>117</v>
      </c>
      <c r="D419" s="216" t="s">
        <v>310</v>
      </c>
      <c r="E419" s="216" t="s">
        <v>1244</v>
      </c>
      <c r="F419" s="15">
        <v>46274.454826388886</v>
      </c>
      <c r="G419" s="216" t="s">
        <v>404</v>
      </c>
      <c r="H419" s="214">
        <v>1</v>
      </c>
      <c r="I419" s="216" t="s">
        <v>1245</v>
      </c>
      <c r="J419" s="15">
        <v>46274.526388888888</v>
      </c>
      <c r="K419" s="15">
        <v>46282.334027777775</v>
      </c>
      <c r="L419" s="15">
        <v>46282.334027777775</v>
      </c>
      <c r="M419" s="214">
        <v>1</v>
      </c>
      <c r="N419" s="216"/>
      <c r="O419" s="214" t="s">
        <v>201</v>
      </c>
      <c r="P419" s="214" t="s">
        <v>514</v>
      </c>
      <c r="Q419" s="216"/>
      <c r="R419" s="214"/>
      <c r="S419" s="216" t="s">
        <v>358</v>
      </c>
      <c r="T419" s="216" t="s">
        <v>373</v>
      </c>
      <c r="U419" s="216" t="s">
        <v>239</v>
      </c>
      <c r="V419" s="214" t="s">
        <v>7</v>
      </c>
      <c r="W419" s="216" t="s">
        <v>7</v>
      </c>
      <c r="X419" s="216" t="s">
        <v>7</v>
      </c>
      <c r="Y419" s="214"/>
      <c r="Z419" s="214"/>
      <c r="AA419" s="216" t="s">
        <v>127</v>
      </c>
      <c r="AB419" s="216" t="s">
        <v>358</v>
      </c>
      <c r="AC419" s="214">
        <v>2100</v>
      </c>
      <c r="AD419" s="216" t="s">
        <v>233</v>
      </c>
      <c r="AE419" s="214">
        <v>1</v>
      </c>
      <c r="AF419" s="214"/>
    </row>
    <row r="420" spans="1:32" x14ac:dyDescent="0.3">
      <c r="A420" s="216" t="s">
        <v>351</v>
      </c>
      <c r="B420" s="216" t="s">
        <v>279</v>
      </c>
      <c r="C420" s="216" t="s">
        <v>192</v>
      </c>
      <c r="D420" s="216" t="s">
        <v>310</v>
      </c>
      <c r="E420" s="216" t="s">
        <v>752</v>
      </c>
      <c r="F420" s="15">
        <v>46253.600624999999</v>
      </c>
      <c r="G420" s="216" t="s">
        <v>406</v>
      </c>
      <c r="H420" s="214">
        <v>1</v>
      </c>
      <c r="I420" s="216" t="s">
        <v>964</v>
      </c>
      <c r="J420" s="15">
        <v>46258.65625</v>
      </c>
      <c r="K420" s="15">
        <v>46261.456944444442</v>
      </c>
      <c r="L420" s="15"/>
      <c r="M420" s="214">
        <v>1</v>
      </c>
      <c r="N420" s="216"/>
      <c r="O420" s="214" t="s">
        <v>201</v>
      </c>
      <c r="P420" s="214" t="s">
        <v>514</v>
      </c>
      <c r="Q420" s="216"/>
      <c r="R420" s="214"/>
      <c r="S420" s="216" t="s">
        <v>362</v>
      </c>
      <c r="T420" s="216" t="s">
        <v>374</v>
      </c>
      <c r="U420" s="216" t="s">
        <v>239</v>
      </c>
      <c r="V420" s="214" t="s">
        <v>7</v>
      </c>
      <c r="W420" s="216" t="s">
        <v>7</v>
      </c>
      <c r="X420" s="216" t="s">
        <v>7</v>
      </c>
      <c r="Y420" s="214"/>
      <c r="Z420" s="214">
        <v>1</v>
      </c>
      <c r="AA420" s="216" t="s">
        <v>122</v>
      </c>
      <c r="AB420" s="216" t="s">
        <v>362</v>
      </c>
      <c r="AC420" s="214">
        <v>101</v>
      </c>
      <c r="AD420" s="216" t="s">
        <v>232</v>
      </c>
      <c r="AE420" s="214">
        <v>1</v>
      </c>
      <c r="AF420" s="214"/>
    </row>
    <row r="421" spans="1:32" x14ac:dyDescent="0.3">
      <c r="A421" s="216" t="s">
        <v>351</v>
      </c>
      <c r="B421" s="216" t="s">
        <v>279</v>
      </c>
      <c r="C421" s="216" t="s">
        <v>192</v>
      </c>
      <c r="D421" s="216" t="s">
        <v>310</v>
      </c>
      <c r="E421" s="216" t="s">
        <v>1244</v>
      </c>
      <c r="F421" s="15">
        <v>46274.454826388886</v>
      </c>
      <c r="G421" s="216" t="s">
        <v>404</v>
      </c>
      <c r="H421" s="214">
        <v>739</v>
      </c>
      <c r="I421" s="216" t="s">
        <v>1245</v>
      </c>
      <c r="J421" s="15">
        <v>46274.526388888888</v>
      </c>
      <c r="K421" s="15">
        <v>46282.334027777775</v>
      </c>
      <c r="L421" s="15"/>
      <c r="M421" s="214">
        <v>739</v>
      </c>
      <c r="N421" s="216"/>
      <c r="O421" s="214" t="s">
        <v>201</v>
      </c>
      <c r="P421" s="214" t="s">
        <v>513</v>
      </c>
      <c r="Q421" s="216"/>
      <c r="R421" s="214"/>
      <c r="S421" s="216" t="s">
        <v>358</v>
      </c>
      <c r="T421" s="216" t="s">
        <v>373</v>
      </c>
      <c r="U421" s="216" t="s">
        <v>239</v>
      </c>
      <c r="V421" s="214" t="s">
        <v>7</v>
      </c>
      <c r="W421" s="216" t="s">
        <v>7</v>
      </c>
      <c r="X421" s="216" t="s">
        <v>7</v>
      </c>
      <c r="Y421" s="214"/>
      <c r="Z421" s="214">
        <v>1</v>
      </c>
      <c r="AA421" s="216" t="s">
        <v>122</v>
      </c>
      <c r="AB421" s="216" t="s">
        <v>358</v>
      </c>
      <c r="AC421" s="214">
        <v>2100</v>
      </c>
      <c r="AD421" s="216" t="s">
        <v>232</v>
      </c>
      <c r="AE421" s="214">
        <v>739</v>
      </c>
      <c r="AF421" s="214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351</v>
      </c>
      <c r="B2" t="s">
        <v>45</v>
      </c>
      <c r="C2" t="s">
        <v>68</v>
      </c>
      <c r="D2" s="15">
        <v>46262.375451388885</v>
      </c>
      <c r="E2" t="s">
        <v>812</v>
      </c>
      <c r="F2">
        <v>1</v>
      </c>
      <c r="G2" s="15">
        <v>46267.659722222219</v>
      </c>
      <c r="H2" t="s">
        <v>361</v>
      </c>
      <c r="I2" t="s">
        <v>374</v>
      </c>
      <c r="J2" t="s">
        <v>239</v>
      </c>
      <c r="K2" t="s">
        <v>351</v>
      </c>
      <c r="L2" t="s">
        <v>374</v>
      </c>
      <c r="M2" t="s">
        <v>239</v>
      </c>
      <c r="N2">
        <v>0</v>
      </c>
      <c r="O2" t="s">
        <v>67</v>
      </c>
      <c r="P2" t="s">
        <v>361</v>
      </c>
      <c r="Q2" t="s">
        <v>217</v>
      </c>
      <c r="R2">
        <v>1.2</v>
      </c>
    </row>
    <row r="3" spans="1:18" x14ac:dyDescent="0.3">
      <c r="A3" t="s">
        <v>351</v>
      </c>
      <c r="B3" t="s">
        <v>45</v>
      </c>
      <c r="C3" t="s">
        <v>68</v>
      </c>
      <c r="D3" s="15">
        <v>46262.378229166665</v>
      </c>
      <c r="E3" t="s">
        <v>812</v>
      </c>
      <c r="F3">
        <v>1</v>
      </c>
      <c r="G3" s="15">
        <v>46267.659722222219</v>
      </c>
      <c r="H3" t="s">
        <v>361</v>
      </c>
      <c r="I3" t="s">
        <v>374</v>
      </c>
      <c r="J3" t="s">
        <v>239</v>
      </c>
      <c r="K3" t="s">
        <v>351</v>
      </c>
      <c r="L3" t="s">
        <v>374</v>
      </c>
      <c r="M3" t="s">
        <v>239</v>
      </c>
      <c r="O3" t="s">
        <v>67</v>
      </c>
      <c r="P3" t="s">
        <v>361</v>
      </c>
      <c r="Q3" t="s">
        <v>217</v>
      </c>
    </row>
    <row r="4" spans="1:18" x14ac:dyDescent="0.3">
      <c r="A4" t="s">
        <v>351</v>
      </c>
      <c r="B4" t="s">
        <v>45</v>
      </c>
      <c r="C4" t="s">
        <v>68</v>
      </c>
      <c r="D4" s="15">
        <v>46262.375717592593</v>
      </c>
      <c r="E4" t="s">
        <v>812</v>
      </c>
      <c r="F4">
        <v>1</v>
      </c>
      <c r="G4" s="15">
        <v>46267.659722222219</v>
      </c>
      <c r="H4" t="s">
        <v>361</v>
      </c>
      <c r="I4" t="s">
        <v>374</v>
      </c>
      <c r="J4" t="s">
        <v>239</v>
      </c>
      <c r="K4" t="s">
        <v>351</v>
      </c>
      <c r="L4" t="s">
        <v>374</v>
      </c>
      <c r="M4" t="s">
        <v>239</v>
      </c>
      <c r="O4" t="s">
        <v>67</v>
      </c>
      <c r="P4" t="s">
        <v>361</v>
      </c>
      <c r="Q4" t="s">
        <v>217</v>
      </c>
    </row>
    <row r="5" spans="1:18" x14ac:dyDescent="0.3">
      <c r="A5" t="s">
        <v>351</v>
      </c>
      <c r="B5" t="s">
        <v>45</v>
      </c>
      <c r="C5" t="s">
        <v>68</v>
      </c>
      <c r="D5" s="15">
        <v>46262.376458333332</v>
      </c>
      <c r="E5" t="s">
        <v>812</v>
      </c>
      <c r="F5">
        <v>1</v>
      </c>
      <c r="G5" s="15">
        <v>46267.659722222219</v>
      </c>
      <c r="H5" t="s">
        <v>361</v>
      </c>
      <c r="I5" t="s">
        <v>374</v>
      </c>
      <c r="J5" t="s">
        <v>239</v>
      </c>
      <c r="K5" t="s">
        <v>351</v>
      </c>
      <c r="L5" t="s">
        <v>374</v>
      </c>
      <c r="M5" t="s">
        <v>239</v>
      </c>
      <c r="O5" t="s">
        <v>67</v>
      </c>
      <c r="P5" t="s">
        <v>361</v>
      </c>
      <c r="Q5" t="s">
        <v>217</v>
      </c>
    </row>
    <row r="6" spans="1:18" x14ac:dyDescent="0.3">
      <c r="A6" t="s">
        <v>351</v>
      </c>
      <c r="B6" t="s">
        <v>45</v>
      </c>
      <c r="C6" t="s">
        <v>68</v>
      </c>
      <c r="D6" s="15">
        <v>46262.377500000002</v>
      </c>
      <c r="E6" t="s">
        <v>812</v>
      </c>
      <c r="F6">
        <v>1</v>
      </c>
      <c r="G6" s="15">
        <v>46267.659722222219</v>
      </c>
      <c r="H6" t="s">
        <v>361</v>
      </c>
      <c r="I6" t="s">
        <v>374</v>
      </c>
      <c r="J6" t="s">
        <v>239</v>
      </c>
      <c r="K6" t="s">
        <v>351</v>
      </c>
      <c r="L6" t="s">
        <v>374</v>
      </c>
      <c r="M6" t="s">
        <v>239</v>
      </c>
      <c r="O6" t="s">
        <v>67</v>
      </c>
      <c r="P6" t="s">
        <v>361</v>
      </c>
      <c r="Q6" t="s">
        <v>217</v>
      </c>
    </row>
    <row r="7" spans="1:18" x14ac:dyDescent="0.3">
      <c r="A7" t="s">
        <v>351</v>
      </c>
      <c r="B7" t="s">
        <v>45</v>
      </c>
      <c r="C7" t="s">
        <v>68</v>
      </c>
      <c r="D7" s="15">
        <v>46262.377812500003</v>
      </c>
      <c r="E7" t="s">
        <v>812</v>
      </c>
      <c r="F7">
        <v>1</v>
      </c>
      <c r="G7" s="15">
        <v>46267.659722222219</v>
      </c>
      <c r="H7" t="s">
        <v>361</v>
      </c>
      <c r="I7" t="s">
        <v>374</v>
      </c>
      <c r="J7" t="s">
        <v>239</v>
      </c>
      <c r="K7" t="s">
        <v>351</v>
      </c>
      <c r="L7" t="s">
        <v>374</v>
      </c>
      <c r="M7" t="s">
        <v>239</v>
      </c>
      <c r="O7" t="s">
        <v>67</v>
      </c>
      <c r="P7" t="s">
        <v>361</v>
      </c>
      <c r="Q7" t="s">
        <v>217</v>
      </c>
    </row>
    <row r="8" spans="1:18" x14ac:dyDescent="0.3">
      <c r="A8" t="s">
        <v>351</v>
      </c>
      <c r="B8" t="s">
        <v>45</v>
      </c>
      <c r="C8" t="s">
        <v>68</v>
      </c>
      <c r="D8" s="15">
        <v>46262.377175925925</v>
      </c>
      <c r="E8" t="s">
        <v>812</v>
      </c>
      <c r="F8">
        <v>1</v>
      </c>
      <c r="G8" s="15">
        <v>46267.659722222219</v>
      </c>
      <c r="H8" t="s">
        <v>361</v>
      </c>
      <c r="I8" t="s">
        <v>374</v>
      </c>
      <c r="J8" t="s">
        <v>239</v>
      </c>
      <c r="K8" t="s">
        <v>351</v>
      </c>
      <c r="L8" t="s">
        <v>374</v>
      </c>
      <c r="M8" t="s">
        <v>239</v>
      </c>
      <c r="O8" t="s">
        <v>67</v>
      </c>
      <c r="P8" t="s">
        <v>361</v>
      </c>
      <c r="Q8" t="s">
        <v>217</v>
      </c>
    </row>
    <row r="9" spans="1:18" x14ac:dyDescent="0.3">
      <c r="A9" t="s">
        <v>351</v>
      </c>
      <c r="B9" t="s">
        <v>45</v>
      </c>
      <c r="C9" t="s">
        <v>68</v>
      </c>
      <c r="D9" s="15">
        <v>46262.376747685186</v>
      </c>
      <c r="E9" t="s">
        <v>812</v>
      </c>
      <c r="F9">
        <v>1</v>
      </c>
      <c r="G9" s="15">
        <v>46267.659722222219</v>
      </c>
      <c r="H9" t="s">
        <v>361</v>
      </c>
      <c r="I9" t="s">
        <v>374</v>
      </c>
      <c r="J9" t="s">
        <v>239</v>
      </c>
      <c r="K9" t="s">
        <v>351</v>
      </c>
      <c r="L9" t="s">
        <v>374</v>
      </c>
      <c r="M9" t="s">
        <v>239</v>
      </c>
      <c r="O9" t="s">
        <v>67</v>
      </c>
      <c r="P9" t="s">
        <v>361</v>
      </c>
      <c r="Q9" t="s">
        <v>217</v>
      </c>
    </row>
    <row r="10" spans="1:18" x14ac:dyDescent="0.3">
      <c r="A10" t="s">
        <v>351</v>
      </c>
      <c r="B10" t="s">
        <v>45</v>
      </c>
      <c r="C10" t="s">
        <v>68</v>
      </c>
      <c r="D10" s="15">
        <v>46262.376180555555</v>
      </c>
      <c r="E10" t="s">
        <v>812</v>
      </c>
      <c r="F10">
        <v>1</v>
      </c>
      <c r="G10" s="15">
        <v>46267.659722222219</v>
      </c>
      <c r="H10" t="s">
        <v>361</v>
      </c>
      <c r="I10" t="s">
        <v>374</v>
      </c>
      <c r="J10" t="s">
        <v>239</v>
      </c>
      <c r="K10" t="s">
        <v>351</v>
      </c>
      <c r="L10" t="s">
        <v>374</v>
      </c>
      <c r="M10" t="s">
        <v>239</v>
      </c>
      <c r="O10" t="s">
        <v>67</v>
      </c>
      <c r="P10" t="s">
        <v>361</v>
      </c>
      <c r="Q10" t="s">
        <v>217</v>
      </c>
    </row>
    <row r="11" spans="1:18" x14ac:dyDescent="0.3">
      <c r="A11" t="s">
        <v>351</v>
      </c>
      <c r="B11" t="s">
        <v>45</v>
      </c>
      <c r="C11" t="s">
        <v>68</v>
      </c>
      <c r="D11" s="15">
        <v>46262.375092592592</v>
      </c>
      <c r="E11" t="s">
        <v>812</v>
      </c>
      <c r="F11">
        <v>1</v>
      </c>
      <c r="G11" s="15">
        <v>46267.659722222219</v>
      </c>
      <c r="H11" t="s">
        <v>361</v>
      </c>
      <c r="I11" t="s">
        <v>374</v>
      </c>
      <c r="J11" t="s">
        <v>239</v>
      </c>
      <c r="K11" t="s">
        <v>351</v>
      </c>
      <c r="L11" t="s">
        <v>374</v>
      </c>
      <c r="M11" t="s">
        <v>239</v>
      </c>
      <c r="O11" t="s">
        <v>67</v>
      </c>
      <c r="P11" t="s">
        <v>361</v>
      </c>
      <c r="Q11" t="s">
        <v>217</v>
      </c>
    </row>
    <row r="12" spans="1:18" x14ac:dyDescent="0.3">
      <c r="A12" t="s">
        <v>351</v>
      </c>
      <c r="B12" t="s">
        <v>45</v>
      </c>
      <c r="C12" t="s">
        <v>68</v>
      </c>
      <c r="D12" s="15">
        <v>46262.374409722222</v>
      </c>
      <c r="E12" t="s">
        <v>812</v>
      </c>
      <c r="F12">
        <v>1</v>
      </c>
      <c r="G12" s="15">
        <v>46267.659722222219</v>
      </c>
      <c r="H12" t="s">
        <v>361</v>
      </c>
      <c r="I12" t="s">
        <v>374</v>
      </c>
      <c r="J12" t="s">
        <v>239</v>
      </c>
      <c r="K12" t="s">
        <v>351</v>
      </c>
      <c r="L12" t="s">
        <v>374</v>
      </c>
      <c r="M12" t="s">
        <v>239</v>
      </c>
      <c r="O12" t="s">
        <v>67</v>
      </c>
      <c r="P12" t="s">
        <v>361</v>
      </c>
      <c r="Q12" t="s">
        <v>217</v>
      </c>
    </row>
    <row r="13" spans="1:18" x14ac:dyDescent="0.3">
      <c r="A13" t="s">
        <v>351</v>
      </c>
      <c r="B13" t="s">
        <v>45</v>
      </c>
      <c r="C13" t="s">
        <v>68</v>
      </c>
      <c r="D13" s="15">
        <v>46262.378576388888</v>
      </c>
      <c r="E13" t="s">
        <v>812</v>
      </c>
      <c r="F13">
        <v>1</v>
      </c>
      <c r="G13" s="15">
        <v>46267.659722222219</v>
      </c>
      <c r="H13" t="s">
        <v>361</v>
      </c>
      <c r="I13" t="s">
        <v>374</v>
      </c>
      <c r="J13" t="s">
        <v>239</v>
      </c>
      <c r="K13" t="s">
        <v>351</v>
      </c>
      <c r="L13" t="s">
        <v>374</v>
      </c>
      <c r="M13" t="s">
        <v>239</v>
      </c>
      <c r="O13" t="s">
        <v>67</v>
      </c>
      <c r="P13" t="s">
        <v>361</v>
      </c>
      <c r="Q13" t="s">
        <v>217</v>
      </c>
    </row>
    <row r="14" spans="1:18" x14ac:dyDescent="0.3">
      <c r="A14" t="s">
        <v>351</v>
      </c>
      <c r="B14" t="s">
        <v>48</v>
      </c>
      <c r="C14" t="s">
        <v>68</v>
      </c>
      <c r="D14" s="15">
        <v>46262.452870370369</v>
      </c>
      <c r="E14" t="s">
        <v>408</v>
      </c>
      <c r="F14">
        <v>36</v>
      </c>
      <c r="G14" s="15">
        <v>46269.442361111112</v>
      </c>
      <c r="H14" t="s">
        <v>361</v>
      </c>
      <c r="I14" t="s">
        <v>374</v>
      </c>
      <c r="J14" t="s">
        <v>239</v>
      </c>
      <c r="K14" t="s">
        <v>351</v>
      </c>
      <c r="L14" t="s">
        <v>374</v>
      </c>
      <c r="M14" t="s">
        <v>239</v>
      </c>
      <c r="O14" t="s">
        <v>90</v>
      </c>
      <c r="P14" t="s">
        <v>361</v>
      </c>
      <c r="Q14" t="s">
        <v>217</v>
      </c>
      <c r="R14">
        <v>1</v>
      </c>
    </row>
    <row r="15" spans="1:18" x14ac:dyDescent="0.3">
      <c r="A15" t="s">
        <v>351</v>
      </c>
      <c r="B15" t="s">
        <v>45</v>
      </c>
      <c r="C15" t="s">
        <v>68</v>
      </c>
      <c r="D15" s="15">
        <v>46267.685034722221</v>
      </c>
      <c r="E15" t="s">
        <v>754</v>
      </c>
      <c r="F15">
        <v>17</v>
      </c>
      <c r="G15" s="15">
        <v>46269.59652777778</v>
      </c>
      <c r="H15" t="s">
        <v>361</v>
      </c>
      <c r="I15" t="s">
        <v>374</v>
      </c>
      <c r="J15" t="s">
        <v>239</v>
      </c>
      <c r="K15" t="s">
        <v>351</v>
      </c>
      <c r="L15" t="s">
        <v>374</v>
      </c>
      <c r="M15" t="s">
        <v>239</v>
      </c>
      <c r="N15">
        <v>0</v>
      </c>
      <c r="O15" t="s">
        <v>67</v>
      </c>
      <c r="P15" t="s">
        <v>361</v>
      </c>
      <c r="Q15" t="s">
        <v>217</v>
      </c>
    </row>
    <row r="16" spans="1:18" x14ac:dyDescent="0.3">
      <c r="A16" t="s">
        <v>351</v>
      </c>
      <c r="B16" t="s">
        <v>48</v>
      </c>
      <c r="C16" t="s">
        <v>68</v>
      </c>
      <c r="D16" s="15">
        <v>46267.345937500002</v>
      </c>
      <c r="E16" t="s">
        <v>754</v>
      </c>
      <c r="F16">
        <v>46</v>
      </c>
      <c r="G16" s="15">
        <v>46269.442361111112</v>
      </c>
      <c r="H16" t="s">
        <v>361</v>
      </c>
      <c r="I16" t="s">
        <v>374</v>
      </c>
      <c r="J16" t="s">
        <v>239</v>
      </c>
      <c r="K16" t="s">
        <v>351</v>
      </c>
      <c r="L16" t="s">
        <v>374</v>
      </c>
      <c r="M16" t="s">
        <v>239</v>
      </c>
      <c r="N16">
        <v>0</v>
      </c>
      <c r="O16" t="s">
        <v>90</v>
      </c>
      <c r="P16" t="s">
        <v>361</v>
      </c>
      <c r="Q16" t="s">
        <v>217</v>
      </c>
    </row>
    <row r="17" spans="1:18" x14ac:dyDescent="0.3">
      <c r="A17" t="s">
        <v>351</v>
      </c>
      <c r="B17" t="s">
        <v>45</v>
      </c>
      <c r="C17" t="s">
        <v>68</v>
      </c>
      <c r="D17" s="15">
        <v>46281.411724537036</v>
      </c>
      <c r="E17" t="s">
        <v>408</v>
      </c>
      <c r="F17">
        <v>18</v>
      </c>
      <c r="G17" s="15">
        <v>46282.482638888891</v>
      </c>
      <c r="H17" t="s">
        <v>361</v>
      </c>
      <c r="I17" t="s">
        <v>374</v>
      </c>
      <c r="J17" t="s">
        <v>239</v>
      </c>
      <c r="K17" t="s">
        <v>351</v>
      </c>
      <c r="L17" t="s">
        <v>374</v>
      </c>
      <c r="M17" t="s">
        <v>239</v>
      </c>
      <c r="N17">
        <v>0</v>
      </c>
      <c r="O17" t="s">
        <v>67</v>
      </c>
      <c r="P17" t="s">
        <v>361</v>
      </c>
      <c r="Q17" t="s">
        <v>217</v>
      </c>
      <c r="R17">
        <v>1</v>
      </c>
    </row>
    <row r="18" spans="1:18" x14ac:dyDescent="0.3">
      <c r="A18" t="s">
        <v>351</v>
      </c>
      <c r="B18" t="s">
        <v>45</v>
      </c>
      <c r="C18" t="s">
        <v>68</v>
      </c>
      <c r="D18" s="15">
        <v>46281.402002314811</v>
      </c>
      <c r="E18" t="s">
        <v>408</v>
      </c>
      <c r="F18">
        <v>18</v>
      </c>
      <c r="G18" s="15">
        <v>46282.482638888891</v>
      </c>
      <c r="H18" t="s">
        <v>361</v>
      </c>
      <c r="I18" t="s">
        <v>374</v>
      </c>
      <c r="J18" t="s">
        <v>239</v>
      </c>
      <c r="K18" t="s">
        <v>351</v>
      </c>
      <c r="L18" t="s">
        <v>374</v>
      </c>
      <c r="M18" t="s">
        <v>239</v>
      </c>
      <c r="O18" t="s">
        <v>67</v>
      </c>
      <c r="P18" t="s">
        <v>361</v>
      </c>
      <c r="Q18" t="s">
        <v>217</v>
      </c>
    </row>
    <row r="19" spans="1:18" x14ac:dyDescent="0.3">
      <c r="A19" t="s">
        <v>351</v>
      </c>
      <c r="B19" t="s">
        <v>45</v>
      </c>
      <c r="C19" t="s">
        <v>68</v>
      </c>
      <c r="D19" s="15">
        <v>46255.515949074077</v>
      </c>
      <c r="E19" t="s">
        <v>754</v>
      </c>
      <c r="F19">
        <v>18</v>
      </c>
      <c r="G19" s="15">
        <v>46258.696527777778</v>
      </c>
      <c r="H19" t="s">
        <v>361</v>
      </c>
      <c r="I19" t="s">
        <v>374</v>
      </c>
      <c r="J19" t="s">
        <v>239</v>
      </c>
      <c r="K19" t="s">
        <v>351</v>
      </c>
      <c r="L19" t="s">
        <v>374</v>
      </c>
      <c r="M19" t="s">
        <v>239</v>
      </c>
      <c r="N19">
        <v>0</v>
      </c>
      <c r="O19" t="s">
        <v>67</v>
      </c>
      <c r="P19" t="s">
        <v>361</v>
      </c>
      <c r="Q19" t="s">
        <v>217</v>
      </c>
      <c r="R19">
        <v>1</v>
      </c>
    </row>
    <row r="20" spans="1:18" x14ac:dyDescent="0.3">
      <c r="A20" t="s">
        <v>351</v>
      </c>
      <c r="B20" t="s">
        <v>45</v>
      </c>
      <c r="C20" t="s">
        <v>68</v>
      </c>
      <c r="D20" s="15">
        <v>46255.513298611113</v>
      </c>
      <c r="E20" t="s">
        <v>754</v>
      </c>
      <c r="F20">
        <v>12</v>
      </c>
      <c r="G20" s="15">
        <v>46258.696527777778</v>
      </c>
      <c r="H20" t="s">
        <v>361</v>
      </c>
      <c r="I20" t="s">
        <v>374</v>
      </c>
      <c r="J20" t="s">
        <v>239</v>
      </c>
      <c r="K20" t="s">
        <v>351</v>
      </c>
      <c r="L20" t="s">
        <v>374</v>
      </c>
      <c r="M20" t="s">
        <v>239</v>
      </c>
      <c r="O20" t="s">
        <v>67</v>
      </c>
      <c r="P20" t="s">
        <v>361</v>
      </c>
      <c r="Q20" t="s">
        <v>217</v>
      </c>
    </row>
    <row r="21" spans="1:18" x14ac:dyDescent="0.3">
      <c r="A21" t="s">
        <v>351</v>
      </c>
      <c r="B21" t="s">
        <v>45</v>
      </c>
      <c r="C21" t="s">
        <v>68</v>
      </c>
      <c r="D21" s="15">
        <v>46273.876631944448</v>
      </c>
      <c r="E21" t="s">
        <v>754</v>
      </c>
      <c r="F21">
        <v>20</v>
      </c>
      <c r="G21" s="15">
        <v>46283.534722222219</v>
      </c>
      <c r="H21" t="s">
        <v>361</v>
      </c>
      <c r="I21" t="s">
        <v>374</v>
      </c>
      <c r="J21" t="s">
        <v>239</v>
      </c>
      <c r="K21" t="s">
        <v>351</v>
      </c>
      <c r="L21" t="s">
        <v>374</v>
      </c>
      <c r="M21" t="s">
        <v>239</v>
      </c>
      <c r="N21">
        <v>0</v>
      </c>
      <c r="O21" t="s">
        <v>67</v>
      </c>
      <c r="P21" t="s">
        <v>361</v>
      </c>
      <c r="Q21" t="s">
        <v>217</v>
      </c>
      <c r="R21">
        <v>1</v>
      </c>
    </row>
    <row r="22" spans="1:18" x14ac:dyDescent="0.3">
      <c r="A22" t="s">
        <v>351</v>
      </c>
      <c r="B22" t="s">
        <v>48</v>
      </c>
      <c r="C22" t="s">
        <v>68</v>
      </c>
      <c r="D22" s="15">
        <v>46281.450682870367</v>
      </c>
      <c r="E22" t="s">
        <v>408</v>
      </c>
      <c r="F22">
        <v>8</v>
      </c>
      <c r="G22" s="15">
        <v>46283.424305555556</v>
      </c>
      <c r="H22" t="s">
        <v>361</v>
      </c>
      <c r="I22" t="s">
        <v>374</v>
      </c>
      <c r="J22" t="s">
        <v>239</v>
      </c>
      <c r="K22" t="s">
        <v>351</v>
      </c>
      <c r="L22" t="s">
        <v>374</v>
      </c>
      <c r="M22" t="s">
        <v>239</v>
      </c>
      <c r="N22">
        <v>0</v>
      </c>
      <c r="O22" t="s">
        <v>90</v>
      </c>
      <c r="P22" t="s">
        <v>361</v>
      </c>
      <c r="Q22" t="s">
        <v>217</v>
      </c>
    </row>
    <row r="23" spans="1:18" x14ac:dyDescent="0.3">
      <c r="A23" t="s">
        <v>351</v>
      </c>
      <c r="B23" t="s">
        <v>45</v>
      </c>
      <c r="C23" t="s">
        <v>68</v>
      </c>
      <c r="D23" s="15">
        <v>46266.505057870374</v>
      </c>
      <c r="E23" t="s">
        <v>843</v>
      </c>
      <c r="F23">
        <v>4</v>
      </c>
      <c r="G23" s="15">
        <v>46279.619444444441</v>
      </c>
      <c r="H23" t="s">
        <v>361</v>
      </c>
      <c r="I23" t="s">
        <v>374</v>
      </c>
      <c r="J23" t="s">
        <v>239</v>
      </c>
      <c r="K23" t="s">
        <v>351</v>
      </c>
      <c r="L23" t="s">
        <v>374</v>
      </c>
      <c r="M23" t="s">
        <v>239</v>
      </c>
      <c r="N23">
        <v>0</v>
      </c>
      <c r="O23" t="s">
        <v>67</v>
      </c>
      <c r="P23" t="s">
        <v>361</v>
      </c>
      <c r="Q23" t="s">
        <v>217</v>
      </c>
      <c r="R23">
        <v>1</v>
      </c>
    </row>
    <row r="24" spans="1:18" x14ac:dyDescent="0.3">
      <c r="A24" t="s">
        <v>351</v>
      </c>
      <c r="B24" t="s">
        <v>45</v>
      </c>
      <c r="C24" t="s">
        <v>68</v>
      </c>
      <c r="D24" s="15">
        <v>46266.501099537039</v>
      </c>
      <c r="E24" t="s">
        <v>843</v>
      </c>
      <c r="F24">
        <v>7</v>
      </c>
      <c r="G24" s="15">
        <v>46279.619444444441</v>
      </c>
      <c r="H24" t="s">
        <v>361</v>
      </c>
      <c r="I24" t="s">
        <v>374</v>
      </c>
      <c r="J24" t="s">
        <v>239</v>
      </c>
      <c r="K24" t="s">
        <v>351</v>
      </c>
      <c r="L24" t="s">
        <v>374</v>
      </c>
      <c r="M24" t="s">
        <v>239</v>
      </c>
      <c r="O24" t="s">
        <v>67</v>
      </c>
      <c r="P24" t="s">
        <v>361</v>
      </c>
      <c r="Q24" t="s">
        <v>217</v>
      </c>
    </row>
    <row r="25" spans="1:18" x14ac:dyDescent="0.3">
      <c r="A25" t="s">
        <v>351</v>
      </c>
      <c r="B25" t="s">
        <v>48</v>
      </c>
      <c r="C25" t="s">
        <v>68</v>
      </c>
      <c r="D25" s="15">
        <v>46275.489664351851</v>
      </c>
      <c r="E25" t="s">
        <v>754</v>
      </c>
      <c r="F25">
        <v>25</v>
      </c>
      <c r="G25" s="15">
        <v>46279.60833333333</v>
      </c>
      <c r="H25" t="s">
        <v>361</v>
      </c>
      <c r="I25" t="s">
        <v>374</v>
      </c>
      <c r="J25" t="s">
        <v>239</v>
      </c>
      <c r="K25" t="s">
        <v>351</v>
      </c>
      <c r="L25" t="s">
        <v>374</v>
      </c>
      <c r="M25" t="s">
        <v>239</v>
      </c>
      <c r="N25">
        <v>0</v>
      </c>
      <c r="O25" t="s">
        <v>90</v>
      </c>
      <c r="P25" t="s">
        <v>361</v>
      </c>
      <c r="Q25" t="s">
        <v>217</v>
      </c>
    </row>
    <row r="26" spans="1:18" x14ac:dyDescent="0.3">
      <c r="A26" t="s">
        <v>351</v>
      </c>
      <c r="B26" t="s">
        <v>43</v>
      </c>
      <c r="C26" t="s">
        <v>105</v>
      </c>
      <c r="D26" s="15">
        <v>46266.510185185187</v>
      </c>
      <c r="E26" t="s">
        <v>843</v>
      </c>
      <c r="F26">
        <v>7</v>
      </c>
      <c r="G26" s="15">
        <v>46279.615972222222</v>
      </c>
      <c r="H26" t="s">
        <v>361</v>
      </c>
      <c r="I26" t="s">
        <v>374</v>
      </c>
      <c r="J26" t="s">
        <v>239</v>
      </c>
      <c r="K26" t="s">
        <v>351</v>
      </c>
      <c r="L26" t="s">
        <v>374</v>
      </c>
      <c r="M26" t="s">
        <v>239</v>
      </c>
      <c r="O26" t="s">
        <v>67</v>
      </c>
      <c r="P26" t="s">
        <v>361</v>
      </c>
      <c r="Q26" t="s">
        <v>217</v>
      </c>
    </row>
    <row r="27" spans="1:18" x14ac:dyDescent="0.3">
      <c r="A27" t="s">
        <v>351</v>
      </c>
      <c r="B27" t="s">
        <v>48</v>
      </c>
      <c r="C27" t="s">
        <v>68</v>
      </c>
      <c r="D27" s="15">
        <v>46252.581203703703</v>
      </c>
      <c r="E27" t="s">
        <v>754</v>
      </c>
      <c r="F27">
        <v>1</v>
      </c>
      <c r="G27" s="15">
        <v>46261.472222222219</v>
      </c>
      <c r="H27" t="s">
        <v>361</v>
      </c>
      <c r="I27" t="s">
        <v>374</v>
      </c>
      <c r="J27" t="s">
        <v>239</v>
      </c>
      <c r="K27" t="s">
        <v>351</v>
      </c>
      <c r="L27" t="s">
        <v>374</v>
      </c>
      <c r="M27" t="s">
        <v>239</v>
      </c>
      <c r="N27">
        <v>0</v>
      </c>
      <c r="O27" t="s">
        <v>90</v>
      </c>
      <c r="P27" t="s">
        <v>361</v>
      </c>
      <c r="Q27" t="s">
        <v>217</v>
      </c>
      <c r="R27">
        <v>1</v>
      </c>
    </row>
    <row r="28" spans="1:18" x14ac:dyDescent="0.3">
      <c r="A28" t="s">
        <v>351</v>
      </c>
      <c r="B28" t="s">
        <v>48</v>
      </c>
      <c r="C28" t="s">
        <v>68</v>
      </c>
      <c r="D28" s="15">
        <v>46267.345937500002</v>
      </c>
      <c r="E28" t="s">
        <v>754</v>
      </c>
      <c r="F28">
        <v>1</v>
      </c>
      <c r="G28" s="15">
        <v>46280.623611111114</v>
      </c>
      <c r="H28" t="s">
        <v>361</v>
      </c>
      <c r="I28" t="s">
        <v>374</v>
      </c>
      <c r="J28" t="s">
        <v>239</v>
      </c>
      <c r="K28" t="s">
        <v>351</v>
      </c>
      <c r="L28" t="s">
        <v>374</v>
      </c>
      <c r="M28" t="s">
        <v>239</v>
      </c>
      <c r="N28">
        <v>0</v>
      </c>
      <c r="O28" t="s">
        <v>90</v>
      </c>
      <c r="P28" t="s">
        <v>361</v>
      </c>
      <c r="Q28" t="s">
        <v>217</v>
      </c>
      <c r="R28">
        <v>1</v>
      </c>
    </row>
    <row r="29" spans="1:18" x14ac:dyDescent="0.3">
      <c r="A29" t="s">
        <v>351</v>
      </c>
      <c r="B29" t="s">
        <v>48</v>
      </c>
      <c r="C29" t="s">
        <v>68</v>
      </c>
      <c r="D29" s="15">
        <v>46262.452870370369</v>
      </c>
      <c r="E29" t="s">
        <v>408</v>
      </c>
      <c r="F29">
        <v>14</v>
      </c>
      <c r="G29" s="15">
        <v>46280.613194444442</v>
      </c>
      <c r="H29" t="s">
        <v>361</v>
      </c>
      <c r="I29" t="s">
        <v>374</v>
      </c>
      <c r="J29" t="s">
        <v>239</v>
      </c>
      <c r="K29" t="s">
        <v>351</v>
      </c>
      <c r="L29" t="s">
        <v>374</v>
      </c>
      <c r="M29" t="s">
        <v>239</v>
      </c>
      <c r="N29">
        <v>0</v>
      </c>
      <c r="O29" t="s">
        <v>90</v>
      </c>
      <c r="P29" t="s">
        <v>361</v>
      </c>
      <c r="Q29" t="s">
        <v>217</v>
      </c>
    </row>
    <row r="30" spans="1:18" x14ac:dyDescent="0.3">
      <c r="A30" t="s">
        <v>351</v>
      </c>
      <c r="B30" t="s">
        <v>48</v>
      </c>
      <c r="C30" t="s">
        <v>68</v>
      </c>
      <c r="D30" s="15">
        <v>46267.345937500002</v>
      </c>
      <c r="E30" t="s">
        <v>754</v>
      </c>
      <c r="F30">
        <v>3</v>
      </c>
      <c r="G30" s="15">
        <v>46276.498611111114</v>
      </c>
      <c r="H30" t="s">
        <v>361</v>
      </c>
      <c r="I30" t="s">
        <v>374</v>
      </c>
      <c r="J30" t="s">
        <v>239</v>
      </c>
      <c r="K30" t="s">
        <v>351</v>
      </c>
      <c r="L30" t="s">
        <v>374</v>
      </c>
      <c r="M30" t="s">
        <v>239</v>
      </c>
      <c r="O30" t="s">
        <v>90</v>
      </c>
      <c r="P30" t="s">
        <v>361</v>
      </c>
      <c r="Q30" t="s">
        <v>217</v>
      </c>
      <c r="R30">
        <v>1</v>
      </c>
    </row>
    <row r="31" spans="1:18" x14ac:dyDescent="0.3">
      <c r="A31" t="s">
        <v>351</v>
      </c>
      <c r="B31" t="s">
        <v>43</v>
      </c>
      <c r="C31" t="s">
        <v>105</v>
      </c>
      <c r="D31" s="15">
        <v>46267.54859953704</v>
      </c>
      <c r="E31" t="s">
        <v>408</v>
      </c>
      <c r="F31">
        <v>16</v>
      </c>
      <c r="G31" s="15">
        <v>46276.684027777781</v>
      </c>
      <c r="H31" t="s">
        <v>361</v>
      </c>
      <c r="I31" t="s">
        <v>374</v>
      </c>
      <c r="J31" t="s">
        <v>239</v>
      </c>
      <c r="K31" t="s">
        <v>351</v>
      </c>
      <c r="L31" t="s">
        <v>374</v>
      </c>
      <c r="M31" t="s">
        <v>239</v>
      </c>
      <c r="O31" t="s">
        <v>67</v>
      </c>
      <c r="P31" t="s">
        <v>361</v>
      </c>
      <c r="Q31" t="s">
        <v>217</v>
      </c>
    </row>
    <row r="32" spans="1:18" x14ac:dyDescent="0.3">
      <c r="A32" t="s">
        <v>351</v>
      </c>
      <c r="B32" t="s">
        <v>48</v>
      </c>
      <c r="C32" t="s">
        <v>68</v>
      </c>
      <c r="D32" s="15">
        <v>46281.450682870367</v>
      </c>
      <c r="E32" t="s">
        <v>408</v>
      </c>
      <c r="F32">
        <v>2</v>
      </c>
      <c r="G32" s="15">
        <v>46288.619444444441</v>
      </c>
      <c r="H32" t="s">
        <v>361</v>
      </c>
      <c r="I32" t="s">
        <v>374</v>
      </c>
      <c r="J32" t="s">
        <v>239</v>
      </c>
      <c r="K32" t="s">
        <v>351</v>
      </c>
      <c r="L32" t="s">
        <v>374</v>
      </c>
      <c r="M32" t="s">
        <v>239</v>
      </c>
      <c r="N32">
        <v>0</v>
      </c>
      <c r="O32" t="s">
        <v>90</v>
      </c>
      <c r="P32" t="s">
        <v>361</v>
      </c>
      <c r="Q32" t="s">
        <v>217</v>
      </c>
      <c r="R32">
        <v>1</v>
      </c>
    </row>
    <row r="33" spans="1:18" x14ac:dyDescent="0.3">
      <c r="A33" t="s">
        <v>351</v>
      </c>
      <c r="B33" t="s">
        <v>45</v>
      </c>
      <c r="C33" t="s">
        <v>68</v>
      </c>
      <c r="D33" s="15">
        <v>46288.312847222223</v>
      </c>
      <c r="E33" t="s">
        <v>404</v>
      </c>
      <c r="F33">
        <v>3</v>
      </c>
      <c r="G33" s="15">
        <v>46289.408333333333</v>
      </c>
      <c r="H33" t="s">
        <v>359</v>
      </c>
      <c r="I33" t="s">
        <v>374</v>
      </c>
      <c r="J33" t="s">
        <v>239</v>
      </c>
      <c r="K33" t="s">
        <v>351</v>
      </c>
      <c r="L33" t="s">
        <v>374</v>
      </c>
      <c r="M33" t="s">
        <v>239</v>
      </c>
      <c r="N33">
        <v>0</v>
      </c>
      <c r="O33" t="s">
        <v>67</v>
      </c>
      <c r="P33" t="s">
        <v>359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46288.312060185184</v>
      </c>
      <c r="E34" t="s">
        <v>404</v>
      </c>
      <c r="F34">
        <v>5</v>
      </c>
      <c r="G34" s="15">
        <v>46289.408333333333</v>
      </c>
      <c r="H34" t="s">
        <v>359</v>
      </c>
      <c r="I34" t="s">
        <v>374</v>
      </c>
      <c r="J34" t="s">
        <v>239</v>
      </c>
      <c r="K34" t="s">
        <v>351</v>
      </c>
      <c r="L34" t="s">
        <v>374</v>
      </c>
      <c r="M34" t="s">
        <v>239</v>
      </c>
      <c r="O34" t="s">
        <v>67</v>
      </c>
      <c r="P34" t="s">
        <v>359</v>
      </c>
      <c r="Q34" t="s">
        <v>217</v>
      </c>
    </row>
    <row r="35" spans="1:18" x14ac:dyDescent="0.3">
      <c r="A35" t="s">
        <v>351</v>
      </c>
      <c r="B35" t="s">
        <v>48</v>
      </c>
      <c r="C35" t="s">
        <v>68</v>
      </c>
      <c r="D35" s="15">
        <v>46287.523993055554</v>
      </c>
      <c r="E35" t="s">
        <v>407</v>
      </c>
      <c r="F35">
        <v>1</v>
      </c>
      <c r="G35" s="15">
        <v>46289.408333333333</v>
      </c>
      <c r="H35" t="s">
        <v>359</v>
      </c>
      <c r="I35" t="s">
        <v>374</v>
      </c>
      <c r="J35" t="s">
        <v>239</v>
      </c>
      <c r="K35" t="s">
        <v>351</v>
      </c>
      <c r="L35" t="s">
        <v>374</v>
      </c>
      <c r="M35" t="s">
        <v>239</v>
      </c>
      <c r="O35" t="s">
        <v>90</v>
      </c>
      <c r="P35" t="s">
        <v>359</v>
      </c>
      <c r="Q35" t="s">
        <v>217</v>
      </c>
    </row>
    <row r="36" spans="1:18" x14ac:dyDescent="0.3">
      <c r="A36" t="s">
        <v>351</v>
      </c>
      <c r="B36" t="s">
        <v>45</v>
      </c>
      <c r="C36" t="s">
        <v>68</v>
      </c>
      <c r="D36" s="15">
        <v>46258.334432870368</v>
      </c>
      <c r="E36" t="s">
        <v>404</v>
      </c>
      <c r="F36">
        <v>3</v>
      </c>
      <c r="G36" s="15">
        <v>46259.4375</v>
      </c>
      <c r="H36" t="s">
        <v>359</v>
      </c>
      <c r="I36" t="s">
        <v>374</v>
      </c>
      <c r="J36" t="s">
        <v>239</v>
      </c>
      <c r="K36" t="s">
        <v>351</v>
      </c>
      <c r="L36" t="s">
        <v>374</v>
      </c>
      <c r="M36" t="s">
        <v>239</v>
      </c>
      <c r="N36">
        <v>0</v>
      </c>
      <c r="O36" t="s">
        <v>67</v>
      </c>
      <c r="P36" t="s">
        <v>359</v>
      </c>
      <c r="Q36" t="s">
        <v>217</v>
      </c>
      <c r="R36">
        <v>1</v>
      </c>
    </row>
    <row r="37" spans="1:18" x14ac:dyDescent="0.3">
      <c r="A37" t="s">
        <v>351</v>
      </c>
      <c r="B37" t="s">
        <v>45</v>
      </c>
      <c r="C37" t="s">
        <v>68</v>
      </c>
      <c r="D37" s="15">
        <v>46258.335682870369</v>
      </c>
      <c r="E37" t="s">
        <v>404</v>
      </c>
      <c r="F37">
        <v>3</v>
      </c>
      <c r="G37" s="15">
        <v>46259.4375</v>
      </c>
      <c r="H37" t="s">
        <v>359</v>
      </c>
      <c r="I37" t="s">
        <v>374</v>
      </c>
      <c r="J37" t="s">
        <v>239</v>
      </c>
      <c r="K37" t="s">
        <v>351</v>
      </c>
      <c r="L37" t="s">
        <v>374</v>
      </c>
      <c r="M37" t="s">
        <v>239</v>
      </c>
      <c r="O37" t="s">
        <v>67</v>
      </c>
      <c r="P37" t="s">
        <v>359</v>
      </c>
      <c r="Q37" t="s">
        <v>217</v>
      </c>
    </row>
    <row r="38" spans="1:18" x14ac:dyDescent="0.3">
      <c r="A38" t="s">
        <v>351</v>
      </c>
      <c r="B38" t="s">
        <v>48</v>
      </c>
      <c r="C38" t="s">
        <v>68</v>
      </c>
      <c r="D38" s="15">
        <v>46252.400995370372</v>
      </c>
      <c r="E38" t="s">
        <v>407</v>
      </c>
      <c r="F38">
        <v>3</v>
      </c>
      <c r="G38" s="15">
        <v>46259.4375</v>
      </c>
      <c r="H38" t="s">
        <v>359</v>
      </c>
      <c r="I38" t="s">
        <v>374</v>
      </c>
      <c r="J38" t="s">
        <v>239</v>
      </c>
      <c r="K38" t="s">
        <v>351</v>
      </c>
      <c r="L38" t="s">
        <v>374</v>
      </c>
      <c r="M38" t="s">
        <v>239</v>
      </c>
      <c r="O38" t="s">
        <v>90</v>
      </c>
      <c r="P38" t="s">
        <v>359</v>
      </c>
      <c r="Q38" t="s">
        <v>217</v>
      </c>
    </row>
    <row r="39" spans="1:18" x14ac:dyDescent="0.3">
      <c r="A39" t="s">
        <v>351</v>
      </c>
      <c r="B39" t="s">
        <v>45</v>
      </c>
      <c r="C39" t="s">
        <v>68</v>
      </c>
      <c r="D39" s="15">
        <v>46255.491550925923</v>
      </c>
      <c r="E39" t="s">
        <v>411</v>
      </c>
      <c r="F39">
        <v>4</v>
      </c>
      <c r="G39" s="15">
        <v>46259.46875</v>
      </c>
      <c r="H39" t="s">
        <v>359</v>
      </c>
      <c r="I39" t="s">
        <v>374</v>
      </c>
      <c r="J39" t="s">
        <v>239</v>
      </c>
      <c r="K39" t="s">
        <v>351</v>
      </c>
      <c r="L39" t="s">
        <v>374</v>
      </c>
      <c r="M39" t="s">
        <v>239</v>
      </c>
      <c r="N39">
        <v>0</v>
      </c>
      <c r="O39" t="s">
        <v>67</v>
      </c>
      <c r="P39" t="s">
        <v>359</v>
      </c>
      <c r="Q39" t="s">
        <v>217</v>
      </c>
    </row>
    <row r="40" spans="1:18" x14ac:dyDescent="0.3">
      <c r="A40" t="s">
        <v>351</v>
      </c>
      <c r="B40" t="s">
        <v>45</v>
      </c>
      <c r="C40" t="s">
        <v>68</v>
      </c>
      <c r="D40" s="15">
        <v>46255.49082175926</v>
      </c>
      <c r="E40" t="s">
        <v>411</v>
      </c>
      <c r="F40">
        <v>7</v>
      </c>
      <c r="G40" s="15">
        <v>46259.46875</v>
      </c>
      <c r="H40" t="s">
        <v>359</v>
      </c>
      <c r="I40" t="s">
        <v>374</v>
      </c>
      <c r="J40" t="s">
        <v>239</v>
      </c>
      <c r="K40" t="s">
        <v>351</v>
      </c>
      <c r="L40" t="s">
        <v>374</v>
      </c>
      <c r="M40" t="s">
        <v>239</v>
      </c>
      <c r="O40" t="s">
        <v>67</v>
      </c>
      <c r="P40" t="s">
        <v>359</v>
      </c>
      <c r="Q40" t="s">
        <v>217</v>
      </c>
    </row>
    <row r="41" spans="1:18" x14ac:dyDescent="0.3">
      <c r="A41" t="s">
        <v>351</v>
      </c>
      <c r="B41" t="s">
        <v>45</v>
      </c>
      <c r="C41" t="s">
        <v>68</v>
      </c>
      <c r="D41" s="15">
        <v>46255.489016203705</v>
      </c>
      <c r="E41" t="s">
        <v>411</v>
      </c>
      <c r="F41">
        <v>4</v>
      </c>
      <c r="G41" s="15">
        <v>46259.46875</v>
      </c>
      <c r="H41" t="s">
        <v>359</v>
      </c>
      <c r="I41" t="s">
        <v>374</v>
      </c>
      <c r="J41" t="s">
        <v>239</v>
      </c>
      <c r="K41" t="s">
        <v>351</v>
      </c>
      <c r="L41" t="s">
        <v>374</v>
      </c>
      <c r="M41" t="s">
        <v>239</v>
      </c>
      <c r="O41" t="s">
        <v>67</v>
      </c>
      <c r="P41" t="s">
        <v>359</v>
      </c>
      <c r="Q41" t="s">
        <v>217</v>
      </c>
    </row>
    <row r="42" spans="1:18" x14ac:dyDescent="0.3">
      <c r="A42" t="s">
        <v>351</v>
      </c>
      <c r="B42" t="s">
        <v>45</v>
      </c>
      <c r="C42" t="s">
        <v>68</v>
      </c>
      <c r="D42" s="15">
        <v>46255.48945601852</v>
      </c>
      <c r="E42" t="s">
        <v>411</v>
      </c>
      <c r="F42">
        <v>3</v>
      </c>
      <c r="G42" s="15">
        <v>46259.46875</v>
      </c>
      <c r="H42" t="s">
        <v>359</v>
      </c>
      <c r="I42" t="s">
        <v>374</v>
      </c>
      <c r="J42" t="s">
        <v>239</v>
      </c>
      <c r="K42" t="s">
        <v>351</v>
      </c>
      <c r="L42" t="s">
        <v>374</v>
      </c>
      <c r="M42" t="s">
        <v>239</v>
      </c>
      <c r="O42" t="s">
        <v>67</v>
      </c>
      <c r="P42" t="s">
        <v>359</v>
      </c>
      <c r="Q42" t="s">
        <v>217</v>
      </c>
    </row>
    <row r="43" spans="1:18" x14ac:dyDescent="0.3">
      <c r="A43" t="s">
        <v>351</v>
      </c>
      <c r="B43" t="s">
        <v>45</v>
      </c>
      <c r="C43" t="s">
        <v>68</v>
      </c>
      <c r="D43" s="15">
        <v>46255.489884259259</v>
      </c>
      <c r="E43" t="s">
        <v>411</v>
      </c>
      <c r="F43">
        <v>2</v>
      </c>
      <c r="G43" s="15">
        <v>46259.46875</v>
      </c>
      <c r="H43" t="s">
        <v>359</v>
      </c>
      <c r="I43" t="s">
        <v>374</v>
      </c>
      <c r="J43" t="s">
        <v>239</v>
      </c>
      <c r="K43" t="s">
        <v>351</v>
      </c>
      <c r="L43" t="s">
        <v>374</v>
      </c>
      <c r="M43" t="s">
        <v>239</v>
      </c>
      <c r="O43" t="s">
        <v>67</v>
      </c>
      <c r="P43" t="s">
        <v>359</v>
      </c>
      <c r="Q43" t="s">
        <v>217</v>
      </c>
    </row>
    <row r="44" spans="1:18" x14ac:dyDescent="0.3">
      <c r="A44" t="s">
        <v>351</v>
      </c>
      <c r="B44" t="s">
        <v>45</v>
      </c>
      <c r="C44" t="s">
        <v>68</v>
      </c>
      <c r="D44" s="15">
        <v>46255.490312499998</v>
      </c>
      <c r="E44" t="s">
        <v>411</v>
      </c>
      <c r="F44">
        <v>11</v>
      </c>
      <c r="G44" s="15">
        <v>46259.46875</v>
      </c>
      <c r="H44" t="s">
        <v>359</v>
      </c>
      <c r="I44" t="s">
        <v>374</v>
      </c>
      <c r="J44" t="s">
        <v>239</v>
      </c>
      <c r="K44" t="s">
        <v>351</v>
      </c>
      <c r="L44" t="s">
        <v>374</v>
      </c>
      <c r="M44" t="s">
        <v>239</v>
      </c>
      <c r="O44" t="s">
        <v>67</v>
      </c>
      <c r="P44" t="s">
        <v>359</v>
      </c>
      <c r="Q44" t="s">
        <v>217</v>
      </c>
    </row>
    <row r="45" spans="1:18" x14ac:dyDescent="0.3">
      <c r="A45" t="s">
        <v>351</v>
      </c>
      <c r="B45" t="s">
        <v>48</v>
      </c>
      <c r="C45" t="s">
        <v>68</v>
      </c>
      <c r="D45" s="15">
        <v>46281.448310185187</v>
      </c>
      <c r="E45" t="s">
        <v>407</v>
      </c>
      <c r="F45">
        <v>4</v>
      </c>
      <c r="G45" s="15">
        <v>46282.625</v>
      </c>
      <c r="H45" t="s">
        <v>359</v>
      </c>
      <c r="I45" t="s">
        <v>374</v>
      </c>
      <c r="J45" t="s">
        <v>239</v>
      </c>
      <c r="K45" t="s">
        <v>351</v>
      </c>
      <c r="L45" t="s">
        <v>374</v>
      </c>
      <c r="M45" t="s">
        <v>239</v>
      </c>
      <c r="N45">
        <v>0</v>
      </c>
      <c r="O45" t="s">
        <v>90</v>
      </c>
      <c r="P45" t="s">
        <v>359</v>
      </c>
      <c r="Q45" t="s">
        <v>217</v>
      </c>
      <c r="R45">
        <v>1</v>
      </c>
    </row>
    <row r="46" spans="1:18" x14ac:dyDescent="0.3">
      <c r="A46" t="s">
        <v>351</v>
      </c>
      <c r="B46" t="s">
        <v>48</v>
      </c>
      <c r="C46" t="s">
        <v>68</v>
      </c>
      <c r="D46" s="15">
        <v>46265.660775462966</v>
      </c>
      <c r="E46" t="s">
        <v>407</v>
      </c>
      <c r="F46">
        <v>1</v>
      </c>
      <c r="G46" s="15">
        <v>46273.458333333336</v>
      </c>
      <c r="H46" t="s">
        <v>359</v>
      </c>
      <c r="I46" t="s">
        <v>374</v>
      </c>
      <c r="J46" t="s">
        <v>239</v>
      </c>
      <c r="K46" t="s">
        <v>351</v>
      </c>
      <c r="L46" t="s">
        <v>374</v>
      </c>
      <c r="M46" t="s">
        <v>239</v>
      </c>
      <c r="N46">
        <v>0</v>
      </c>
      <c r="O46" t="s">
        <v>90</v>
      </c>
      <c r="P46" t="s">
        <v>359</v>
      </c>
      <c r="Q46" t="s">
        <v>217</v>
      </c>
      <c r="R46">
        <v>1</v>
      </c>
    </row>
    <row r="47" spans="1:18" x14ac:dyDescent="0.3">
      <c r="A47" t="s">
        <v>351</v>
      </c>
      <c r="B47" t="s">
        <v>48</v>
      </c>
      <c r="C47" t="s">
        <v>68</v>
      </c>
      <c r="D47" s="15">
        <v>46283.654872685183</v>
      </c>
      <c r="E47" t="s">
        <v>407</v>
      </c>
      <c r="F47">
        <v>3</v>
      </c>
      <c r="G47" s="15">
        <v>46287.375</v>
      </c>
      <c r="H47" t="s">
        <v>359</v>
      </c>
      <c r="I47" t="s">
        <v>374</v>
      </c>
      <c r="J47" t="s">
        <v>239</v>
      </c>
      <c r="K47" t="s">
        <v>351</v>
      </c>
      <c r="L47" t="s">
        <v>374</v>
      </c>
      <c r="M47" t="s">
        <v>239</v>
      </c>
      <c r="N47">
        <v>0</v>
      </c>
      <c r="O47" t="s">
        <v>90</v>
      </c>
      <c r="P47" t="s">
        <v>359</v>
      </c>
      <c r="Q47" t="s">
        <v>217</v>
      </c>
      <c r="R47">
        <v>1</v>
      </c>
    </row>
    <row r="48" spans="1:18" x14ac:dyDescent="0.3">
      <c r="A48" t="s">
        <v>351</v>
      </c>
      <c r="B48" t="s">
        <v>43</v>
      </c>
      <c r="C48" t="s">
        <v>105</v>
      </c>
      <c r="D48" s="15">
        <v>46283.668182870373</v>
      </c>
      <c r="E48" t="s">
        <v>407</v>
      </c>
      <c r="F48">
        <v>1</v>
      </c>
      <c r="G48" s="15">
        <v>46287.375</v>
      </c>
      <c r="H48" t="s">
        <v>359</v>
      </c>
      <c r="I48" t="s">
        <v>374</v>
      </c>
      <c r="J48" t="s">
        <v>239</v>
      </c>
      <c r="K48" t="s">
        <v>351</v>
      </c>
      <c r="L48" t="s">
        <v>374</v>
      </c>
      <c r="M48" t="s">
        <v>239</v>
      </c>
      <c r="O48" t="s">
        <v>67</v>
      </c>
      <c r="P48" t="s">
        <v>359</v>
      </c>
      <c r="Q48" t="s">
        <v>217</v>
      </c>
    </row>
    <row r="49" spans="1:18" x14ac:dyDescent="0.3">
      <c r="A49" t="s">
        <v>351</v>
      </c>
      <c r="B49" t="s">
        <v>43</v>
      </c>
      <c r="C49" t="s">
        <v>105</v>
      </c>
      <c r="D49" s="15">
        <v>46283.668182870373</v>
      </c>
      <c r="E49" t="s">
        <v>407</v>
      </c>
      <c r="F49">
        <v>7</v>
      </c>
      <c r="G49" s="15">
        <v>46287.375</v>
      </c>
      <c r="H49" t="s">
        <v>359</v>
      </c>
      <c r="I49" t="s">
        <v>374</v>
      </c>
      <c r="J49" t="s">
        <v>239</v>
      </c>
      <c r="K49" t="s">
        <v>351</v>
      </c>
      <c r="L49" t="s">
        <v>374</v>
      </c>
      <c r="M49" t="s">
        <v>239</v>
      </c>
      <c r="O49" t="s">
        <v>67</v>
      </c>
      <c r="P49" t="s">
        <v>359</v>
      </c>
      <c r="Q49" t="s">
        <v>217</v>
      </c>
    </row>
    <row r="50" spans="1:18" x14ac:dyDescent="0.3">
      <c r="A50" t="s">
        <v>351</v>
      </c>
      <c r="B50" t="s">
        <v>48</v>
      </c>
      <c r="C50" t="s">
        <v>68</v>
      </c>
      <c r="D50" s="15">
        <v>46262.618217592593</v>
      </c>
      <c r="E50" t="s">
        <v>407</v>
      </c>
      <c r="F50">
        <v>1</v>
      </c>
      <c r="G50" s="15">
        <v>46266.510416666664</v>
      </c>
      <c r="H50" t="s">
        <v>359</v>
      </c>
      <c r="I50" t="s">
        <v>374</v>
      </c>
      <c r="J50" t="s">
        <v>239</v>
      </c>
      <c r="K50" t="s">
        <v>351</v>
      </c>
      <c r="L50" t="s">
        <v>374</v>
      </c>
      <c r="M50" t="s">
        <v>239</v>
      </c>
      <c r="N50">
        <v>0</v>
      </c>
      <c r="O50" t="s">
        <v>90</v>
      </c>
      <c r="P50" t="s">
        <v>359</v>
      </c>
      <c r="Q50" t="s">
        <v>217</v>
      </c>
      <c r="R50">
        <v>1</v>
      </c>
    </row>
    <row r="51" spans="1:18" x14ac:dyDescent="0.3">
      <c r="A51" t="s">
        <v>351</v>
      </c>
      <c r="B51" t="s">
        <v>48</v>
      </c>
      <c r="C51" t="s">
        <v>68</v>
      </c>
      <c r="D51" s="15">
        <v>46265.306875000002</v>
      </c>
      <c r="E51" t="s">
        <v>407</v>
      </c>
      <c r="F51">
        <v>1</v>
      </c>
      <c r="G51" s="15">
        <v>46266.509027777778</v>
      </c>
      <c r="H51" t="s">
        <v>359</v>
      </c>
      <c r="I51" t="s">
        <v>374</v>
      </c>
      <c r="J51" t="s">
        <v>239</v>
      </c>
      <c r="K51" t="s">
        <v>351</v>
      </c>
      <c r="L51" t="s">
        <v>374</v>
      </c>
      <c r="M51" t="s">
        <v>239</v>
      </c>
      <c r="O51" t="s">
        <v>90</v>
      </c>
      <c r="P51" t="s">
        <v>359</v>
      </c>
      <c r="Q51" t="s">
        <v>217</v>
      </c>
    </row>
    <row r="52" spans="1:18" x14ac:dyDescent="0.3">
      <c r="A52" t="s">
        <v>351</v>
      </c>
      <c r="B52" t="s">
        <v>48</v>
      </c>
      <c r="C52" t="s">
        <v>68</v>
      </c>
      <c r="D52" s="15">
        <v>46260.320706018516</v>
      </c>
      <c r="E52" t="s">
        <v>407</v>
      </c>
      <c r="F52">
        <v>1</v>
      </c>
      <c r="G52" s="15">
        <v>46261.402777777781</v>
      </c>
      <c r="H52" t="s">
        <v>359</v>
      </c>
      <c r="I52" t="s">
        <v>374</v>
      </c>
      <c r="J52" t="s">
        <v>239</v>
      </c>
      <c r="K52" t="s">
        <v>351</v>
      </c>
      <c r="L52" t="s">
        <v>374</v>
      </c>
      <c r="M52" t="s">
        <v>239</v>
      </c>
      <c r="N52">
        <v>0</v>
      </c>
      <c r="O52" t="s">
        <v>90</v>
      </c>
      <c r="P52" t="s">
        <v>359</v>
      </c>
      <c r="Q52" t="s">
        <v>217</v>
      </c>
      <c r="R52">
        <v>1</v>
      </c>
    </row>
    <row r="53" spans="1:18" x14ac:dyDescent="0.3">
      <c r="A53" t="s">
        <v>351</v>
      </c>
      <c r="B53" t="s">
        <v>48</v>
      </c>
      <c r="C53" t="s">
        <v>68</v>
      </c>
      <c r="D53" s="15">
        <v>46260.663437499999</v>
      </c>
      <c r="E53" t="s">
        <v>407</v>
      </c>
      <c r="F53">
        <v>1</v>
      </c>
      <c r="G53" s="15">
        <v>46268.379166666666</v>
      </c>
      <c r="H53" t="s">
        <v>359</v>
      </c>
      <c r="I53" t="s">
        <v>374</v>
      </c>
      <c r="J53" t="s">
        <v>239</v>
      </c>
      <c r="K53" t="s">
        <v>351</v>
      </c>
      <c r="L53" t="s">
        <v>374</v>
      </c>
      <c r="M53" t="s">
        <v>239</v>
      </c>
      <c r="N53">
        <v>0</v>
      </c>
      <c r="O53" t="s">
        <v>90</v>
      </c>
      <c r="P53" t="s">
        <v>359</v>
      </c>
      <c r="Q53" t="s">
        <v>217</v>
      </c>
      <c r="R53">
        <v>1</v>
      </c>
    </row>
    <row r="54" spans="1:18" x14ac:dyDescent="0.3">
      <c r="A54" t="s">
        <v>351</v>
      </c>
      <c r="B54" t="s">
        <v>48</v>
      </c>
      <c r="C54" t="s">
        <v>68</v>
      </c>
      <c r="D54" s="15">
        <v>46253.620312500003</v>
      </c>
      <c r="E54" t="s">
        <v>407</v>
      </c>
      <c r="F54">
        <v>1</v>
      </c>
      <c r="G54" s="15">
        <v>46255.381944444445</v>
      </c>
      <c r="H54" t="s">
        <v>359</v>
      </c>
      <c r="I54" t="s">
        <v>374</v>
      </c>
      <c r="J54" t="s">
        <v>239</v>
      </c>
      <c r="K54" t="s">
        <v>351</v>
      </c>
      <c r="L54" t="s">
        <v>374</v>
      </c>
      <c r="M54" t="s">
        <v>239</v>
      </c>
      <c r="N54">
        <v>0</v>
      </c>
      <c r="O54" t="s">
        <v>90</v>
      </c>
      <c r="P54" t="s">
        <v>359</v>
      </c>
      <c r="Q54" t="s">
        <v>217</v>
      </c>
      <c r="R54">
        <v>1</v>
      </c>
    </row>
    <row r="55" spans="1:18" x14ac:dyDescent="0.3">
      <c r="A55" t="s">
        <v>351</v>
      </c>
      <c r="B55" t="s">
        <v>48</v>
      </c>
      <c r="C55" t="s">
        <v>68</v>
      </c>
      <c r="D55" s="15">
        <v>46254.760497685187</v>
      </c>
      <c r="E55" t="s">
        <v>407</v>
      </c>
      <c r="F55">
        <v>5</v>
      </c>
      <c r="G55" s="15">
        <v>46260.5</v>
      </c>
      <c r="H55" t="s">
        <v>360</v>
      </c>
      <c r="I55" t="s">
        <v>374</v>
      </c>
      <c r="J55" t="s">
        <v>239</v>
      </c>
      <c r="K55" t="s">
        <v>351</v>
      </c>
      <c r="L55" t="s">
        <v>374</v>
      </c>
      <c r="M55" t="s">
        <v>239</v>
      </c>
      <c r="N55">
        <v>0</v>
      </c>
      <c r="O55" t="s">
        <v>90</v>
      </c>
      <c r="P55" t="s">
        <v>360</v>
      </c>
      <c r="Q55" t="s">
        <v>217</v>
      </c>
      <c r="R55">
        <v>1</v>
      </c>
    </row>
    <row r="56" spans="1:18" x14ac:dyDescent="0.3">
      <c r="A56" t="s">
        <v>351</v>
      </c>
      <c r="B56" t="s">
        <v>48</v>
      </c>
      <c r="C56" t="s">
        <v>68</v>
      </c>
      <c r="D56" s="15">
        <v>46265.469305555554</v>
      </c>
      <c r="E56" t="s">
        <v>407</v>
      </c>
      <c r="F56">
        <v>1</v>
      </c>
      <c r="G56" s="15">
        <v>46286.673611111109</v>
      </c>
      <c r="H56" t="s">
        <v>360</v>
      </c>
      <c r="I56" t="s">
        <v>374</v>
      </c>
      <c r="J56" t="s">
        <v>239</v>
      </c>
      <c r="K56" t="s">
        <v>351</v>
      </c>
      <c r="L56" t="s">
        <v>374</v>
      </c>
      <c r="M56" t="s">
        <v>239</v>
      </c>
      <c r="N56">
        <v>0</v>
      </c>
      <c r="O56" t="s">
        <v>90</v>
      </c>
      <c r="P56" t="s">
        <v>360</v>
      </c>
      <c r="Q56" t="s">
        <v>217</v>
      </c>
      <c r="R56">
        <v>1</v>
      </c>
    </row>
    <row r="57" spans="1:18" x14ac:dyDescent="0.3">
      <c r="A57" t="s">
        <v>351</v>
      </c>
      <c r="B57" t="s">
        <v>48</v>
      </c>
      <c r="C57" t="s">
        <v>68</v>
      </c>
      <c r="D57" s="15">
        <v>46265.469305555554</v>
      </c>
      <c r="E57" t="s">
        <v>407</v>
      </c>
      <c r="F57">
        <v>1</v>
      </c>
      <c r="G57" s="15">
        <v>46282.416666666664</v>
      </c>
      <c r="H57" t="s">
        <v>360</v>
      </c>
      <c r="I57" t="s">
        <v>374</v>
      </c>
      <c r="J57" t="s">
        <v>239</v>
      </c>
      <c r="K57" t="s">
        <v>351</v>
      </c>
      <c r="L57" t="s">
        <v>374</v>
      </c>
      <c r="M57" t="s">
        <v>239</v>
      </c>
      <c r="N57">
        <v>0</v>
      </c>
      <c r="O57" t="s">
        <v>90</v>
      </c>
      <c r="P57" t="s">
        <v>360</v>
      </c>
      <c r="Q57" t="s">
        <v>217</v>
      </c>
      <c r="R57">
        <v>1</v>
      </c>
    </row>
    <row r="58" spans="1:18" x14ac:dyDescent="0.3">
      <c r="A58" t="s">
        <v>351</v>
      </c>
      <c r="B58" t="s">
        <v>48</v>
      </c>
      <c r="C58" t="s">
        <v>68</v>
      </c>
      <c r="D58" s="15">
        <v>46266.60564814815</v>
      </c>
      <c r="E58" t="s">
        <v>407</v>
      </c>
      <c r="F58">
        <v>1</v>
      </c>
      <c r="G58" s="15">
        <v>46273.458333333336</v>
      </c>
      <c r="H58" t="s">
        <v>360</v>
      </c>
      <c r="I58" t="s">
        <v>374</v>
      </c>
      <c r="J58" t="s">
        <v>239</v>
      </c>
      <c r="K58" t="s">
        <v>351</v>
      </c>
      <c r="L58" t="s">
        <v>374</v>
      </c>
      <c r="M58" t="s">
        <v>239</v>
      </c>
      <c r="N58">
        <v>0</v>
      </c>
      <c r="O58" t="s">
        <v>90</v>
      </c>
      <c r="P58" t="s">
        <v>360</v>
      </c>
      <c r="Q58" t="s">
        <v>217</v>
      </c>
      <c r="R58">
        <v>1</v>
      </c>
    </row>
    <row r="59" spans="1:18" x14ac:dyDescent="0.3">
      <c r="A59" t="s">
        <v>351</v>
      </c>
      <c r="B59" t="s">
        <v>48</v>
      </c>
      <c r="C59" t="s">
        <v>68</v>
      </c>
      <c r="D59" s="15">
        <v>46213.416168981479</v>
      </c>
      <c r="E59" t="s">
        <v>407</v>
      </c>
      <c r="F59">
        <v>2</v>
      </c>
      <c r="G59" s="15">
        <v>46268.40625</v>
      </c>
      <c r="H59" t="s">
        <v>360</v>
      </c>
      <c r="I59" t="s">
        <v>374</v>
      </c>
      <c r="J59" t="s">
        <v>239</v>
      </c>
      <c r="K59" t="s">
        <v>351</v>
      </c>
      <c r="L59" t="s">
        <v>374</v>
      </c>
      <c r="M59" t="s">
        <v>239</v>
      </c>
      <c r="N59">
        <v>0</v>
      </c>
      <c r="O59" t="s">
        <v>90</v>
      </c>
      <c r="P59" t="s">
        <v>360</v>
      </c>
      <c r="Q59" t="s">
        <v>217</v>
      </c>
      <c r="R59">
        <v>1</v>
      </c>
    </row>
    <row r="60" spans="1:18" x14ac:dyDescent="0.3">
      <c r="A60" t="s">
        <v>351</v>
      </c>
      <c r="B60" t="s">
        <v>48</v>
      </c>
      <c r="C60" t="s">
        <v>68</v>
      </c>
      <c r="D60" s="15">
        <v>46265.469305555554</v>
      </c>
      <c r="E60" t="s">
        <v>407</v>
      </c>
      <c r="F60">
        <v>1</v>
      </c>
      <c r="G60" s="15">
        <v>46267.525000000001</v>
      </c>
      <c r="H60" t="s">
        <v>360</v>
      </c>
      <c r="I60" t="s">
        <v>374</v>
      </c>
      <c r="J60" t="s">
        <v>239</v>
      </c>
      <c r="K60" t="s">
        <v>351</v>
      </c>
      <c r="L60" t="s">
        <v>374</v>
      </c>
      <c r="M60" t="s">
        <v>239</v>
      </c>
      <c r="N60">
        <v>0</v>
      </c>
      <c r="O60" t="s">
        <v>90</v>
      </c>
      <c r="P60" t="s">
        <v>360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46261.640046296299</v>
      </c>
      <c r="E61" t="s">
        <v>407</v>
      </c>
      <c r="F61">
        <v>5</v>
      </c>
      <c r="G61" s="15">
        <v>46267.566666666666</v>
      </c>
      <c r="H61" t="s">
        <v>360</v>
      </c>
      <c r="I61" t="s">
        <v>374</v>
      </c>
      <c r="J61" t="s">
        <v>239</v>
      </c>
      <c r="K61" t="s">
        <v>351</v>
      </c>
      <c r="L61" t="s">
        <v>374</v>
      </c>
      <c r="M61" t="s">
        <v>239</v>
      </c>
      <c r="O61" t="s">
        <v>90</v>
      </c>
      <c r="P61" t="s">
        <v>360</v>
      </c>
      <c r="Q61" t="s">
        <v>217</v>
      </c>
    </row>
    <row r="62" spans="1:18" x14ac:dyDescent="0.3">
      <c r="A62" t="s">
        <v>351</v>
      </c>
      <c r="B62" t="s">
        <v>48</v>
      </c>
      <c r="C62" t="s">
        <v>68</v>
      </c>
      <c r="D62" s="15">
        <v>46254.605509259258</v>
      </c>
      <c r="E62" t="s">
        <v>406</v>
      </c>
      <c r="F62">
        <v>1</v>
      </c>
      <c r="G62" s="15">
        <v>46259.506944444445</v>
      </c>
      <c r="H62" t="s">
        <v>362</v>
      </c>
      <c r="I62" t="s">
        <v>374</v>
      </c>
      <c r="J62" t="s">
        <v>239</v>
      </c>
      <c r="K62" t="s">
        <v>351</v>
      </c>
      <c r="L62" t="s">
        <v>374</v>
      </c>
      <c r="M62" t="s">
        <v>239</v>
      </c>
      <c r="N62">
        <v>0</v>
      </c>
      <c r="O62" t="s">
        <v>90</v>
      </c>
      <c r="P62" t="s">
        <v>362</v>
      </c>
      <c r="Q62" t="s">
        <v>217</v>
      </c>
      <c r="R62">
        <v>1</v>
      </c>
    </row>
    <row r="63" spans="1:18" x14ac:dyDescent="0.3">
      <c r="A63" t="s">
        <v>351</v>
      </c>
      <c r="B63" t="s">
        <v>48</v>
      </c>
      <c r="C63" t="s">
        <v>68</v>
      </c>
      <c r="D63" s="15">
        <v>46254.599907407406</v>
      </c>
      <c r="E63" t="s">
        <v>406</v>
      </c>
      <c r="F63">
        <v>1</v>
      </c>
      <c r="G63" s="15">
        <v>46259.506944444445</v>
      </c>
      <c r="H63" t="s">
        <v>362</v>
      </c>
      <c r="I63" t="s">
        <v>374</v>
      </c>
      <c r="J63" t="s">
        <v>239</v>
      </c>
      <c r="K63" t="s">
        <v>351</v>
      </c>
      <c r="L63" t="s">
        <v>374</v>
      </c>
      <c r="M63" t="s">
        <v>239</v>
      </c>
      <c r="O63" t="s">
        <v>90</v>
      </c>
      <c r="P63" t="s">
        <v>362</v>
      </c>
      <c r="Q63" t="s">
        <v>217</v>
      </c>
    </row>
    <row r="64" spans="1:18" x14ac:dyDescent="0.3">
      <c r="A64" t="s">
        <v>351</v>
      </c>
      <c r="B64" t="s">
        <v>48</v>
      </c>
      <c r="C64" t="s">
        <v>68</v>
      </c>
      <c r="D64" s="15">
        <v>46253.631064814814</v>
      </c>
      <c r="E64" t="s">
        <v>406</v>
      </c>
      <c r="F64">
        <v>1</v>
      </c>
      <c r="G64" s="15">
        <v>46259.506944444445</v>
      </c>
      <c r="H64" t="s">
        <v>362</v>
      </c>
      <c r="I64" t="s">
        <v>374</v>
      </c>
      <c r="J64" t="s">
        <v>239</v>
      </c>
      <c r="K64" t="s">
        <v>351</v>
      </c>
      <c r="L64" t="s">
        <v>374</v>
      </c>
      <c r="M64" t="s">
        <v>239</v>
      </c>
      <c r="O64" t="s">
        <v>90</v>
      </c>
      <c r="P64" t="s">
        <v>362</v>
      </c>
      <c r="Q64" t="s">
        <v>217</v>
      </c>
    </row>
    <row r="65" spans="1:18" x14ac:dyDescent="0.3">
      <c r="A65" t="s">
        <v>351</v>
      </c>
      <c r="B65" t="s">
        <v>48</v>
      </c>
      <c r="C65" t="s">
        <v>68</v>
      </c>
      <c r="D65" s="15">
        <v>46251.346805555557</v>
      </c>
      <c r="E65" t="s">
        <v>406</v>
      </c>
      <c r="F65">
        <v>1</v>
      </c>
      <c r="G65" s="15">
        <v>46259.506944444445</v>
      </c>
      <c r="H65" t="s">
        <v>362</v>
      </c>
      <c r="I65" t="s">
        <v>374</v>
      </c>
      <c r="J65" t="s">
        <v>239</v>
      </c>
      <c r="K65" t="s">
        <v>351</v>
      </c>
      <c r="L65" t="s">
        <v>374</v>
      </c>
      <c r="M65" t="s">
        <v>239</v>
      </c>
      <c r="O65" t="s">
        <v>90</v>
      </c>
      <c r="P65" t="s">
        <v>362</v>
      </c>
      <c r="Q65" t="s">
        <v>217</v>
      </c>
    </row>
    <row r="66" spans="1:18" x14ac:dyDescent="0.3">
      <c r="A66" t="s">
        <v>351</v>
      </c>
      <c r="B66" t="s">
        <v>48</v>
      </c>
      <c r="C66" t="s">
        <v>68</v>
      </c>
      <c r="D66" s="15">
        <v>46253.633113425924</v>
      </c>
      <c r="E66" t="s">
        <v>406</v>
      </c>
      <c r="F66">
        <v>1</v>
      </c>
      <c r="G66" s="15">
        <v>46259.506944444445</v>
      </c>
      <c r="H66" t="s">
        <v>362</v>
      </c>
      <c r="I66" t="s">
        <v>374</v>
      </c>
      <c r="J66" t="s">
        <v>239</v>
      </c>
      <c r="K66" t="s">
        <v>351</v>
      </c>
      <c r="L66" t="s">
        <v>374</v>
      </c>
      <c r="M66" t="s">
        <v>239</v>
      </c>
      <c r="O66" t="s">
        <v>90</v>
      </c>
      <c r="P66" t="s">
        <v>362</v>
      </c>
      <c r="Q66" t="s">
        <v>217</v>
      </c>
    </row>
    <row r="67" spans="1:18" x14ac:dyDescent="0.3">
      <c r="A67" t="s">
        <v>351</v>
      </c>
      <c r="B67" t="s">
        <v>43</v>
      </c>
      <c r="C67" t="s">
        <v>105</v>
      </c>
      <c r="D67" s="15">
        <v>46255.535173611112</v>
      </c>
      <c r="E67" t="s">
        <v>406</v>
      </c>
      <c r="F67">
        <v>6</v>
      </c>
      <c r="G67" s="15">
        <v>46259.506944444445</v>
      </c>
      <c r="H67" t="s">
        <v>362</v>
      </c>
      <c r="I67" t="s">
        <v>374</v>
      </c>
      <c r="J67" t="s">
        <v>239</v>
      </c>
      <c r="K67" t="s">
        <v>351</v>
      </c>
      <c r="L67" t="s">
        <v>374</v>
      </c>
      <c r="M67" t="s">
        <v>239</v>
      </c>
      <c r="O67" t="s">
        <v>67</v>
      </c>
      <c r="P67" t="s">
        <v>362</v>
      </c>
      <c r="Q67" t="s">
        <v>217</v>
      </c>
    </row>
    <row r="68" spans="1:18" x14ac:dyDescent="0.3">
      <c r="A68" t="s">
        <v>351</v>
      </c>
      <c r="B68" t="s">
        <v>48</v>
      </c>
      <c r="C68" t="s">
        <v>68</v>
      </c>
      <c r="D68" s="15">
        <v>46254.384965277779</v>
      </c>
      <c r="E68" t="s">
        <v>406</v>
      </c>
      <c r="F68">
        <v>2</v>
      </c>
      <c r="G68" s="15">
        <v>46258.484027777777</v>
      </c>
      <c r="H68" t="s">
        <v>362</v>
      </c>
      <c r="I68" t="s">
        <v>374</v>
      </c>
      <c r="J68" t="s">
        <v>239</v>
      </c>
      <c r="K68" t="s">
        <v>351</v>
      </c>
      <c r="L68" t="s">
        <v>374</v>
      </c>
      <c r="M68" t="s">
        <v>239</v>
      </c>
      <c r="N68">
        <v>0</v>
      </c>
      <c r="O68" t="s">
        <v>90</v>
      </c>
      <c r="P68" t="s">
        <v>362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46254.383043981485</v>
      </c>
      <c r="E69" t="s">
        <v>406</v>
      </c>
      <c r="F69">
        <v>1</v>
      </c>
      <c r="G69" s="15">
        <v>46258.484027777777</v>
      </c>
      <c r="H69" t="s">
        <v>362</v>
      </c>
      <c r="I69" t="s">
        <v>374</v>
      </c>
      <c r="J69" t="s">
        <v>239</v>
      </c>
      <c r="K69" t="s">
        <v>351</v>
      </c>
      <c r="L69" t="s">
        <v>374</v>
      </c>
      <c r="M69" t="s">
        <v>239</v>
      </c>
      <c r="O69" t="s">
        <v>90</v>
      </c>
      <c r="P69" t="s">
        <v>362</v>
      </c>
      <c r="Q69" t="s">
        <v>217</v>
      </c>
    </row>
    <row r="70" spans="1:18" x14ac:dyDescent="0.3">
      <c r="A70" t="s">
        <v>351</v>
      </c>
      <c r="B70" t="s">
        <v>48</v>
      </c>
      <c r="C70" t="s">
        <v>68</v>
      </c>
      <c r="D70" s="15">
        <v>46254.330300925925</v>
      </c>
      <c r="E70" t="s">
        <v>406</v>
      </c>
      <c r="F70">
        <v>1</v>
      </c>
      <c r="G70" s="15">
        <v>46258.484027777777</v>
      </c>
      <c r="H70" t="s">
        <v>362</v>
      </c>
      <c r="I70" t="s">
        <v>374</v>
      </c>
      <c r="J70" t="s">
        <v>239</v>
      </c>
      <c r="K70" t="s">
        <v>351</v>
      </c>
      <c r="L70" t="s">
        <v>374</v>
      </c>
      <c r="M70" t="s">
        <v>239</v>
      </c>
      <c r="O70" t="s">
        <v>90</v>
      </c>
      <c r="P70" t="s">
        <v>362</v>
      </c>
      <c r="Q70" t="s">
        <v>217</v>
      </c>
    </row>
    <row r="71" spans="1:18" x14ac:dyDescent="0.3">
      <c r="A71" t="s">
        <v>351</v>
      </c>
      <c r="B71" t="s">
        <v>48</v>
      </c>
      <c r="C71" t="s">
        <v>68</v>
      </c>
      <c r="D71" s="15">
        <v>46253.617754629631</v>
      </c>
      <c r="E71" t="s">
        <v>406</v>
      </c>
      <c r="F71">
        <v>1</v>
      </c>
      <c r="G71" s="15">
        <v>46258.484027777777</v>
      </c>
      <c r="H71" t="s">
        <v>362</v>
      </c>
      <c r="I71" t="s">
        <v>374</v>
      </c>
      <c r="J71" t="s">
        <v>239</v>
      </c>
      <c r="K71" t="s">
        <v>351</v>
      </c>
      <c r="L71" t="s">
        <v>374</v>
      </c>
      <c r="M71" t="s">
        <v>239</v>
      </c>
      <c r="O71" t="s">
        <v>90</v>
      </c>
      <c r="P71" t="s">
        <v>362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46252.406145833331</v>
      </c>
      <c r="E72" t="s">
        <v>406</v>
      </c>
      <c r="F72">
        <v>2</v>
      </c>
      <c r="G72" s="15">
        <v>46258.484027777777</v>
      </c>
      <c r="H72" t="s">
        <v>362</v>
      </c>
      <c r="I72" t="s">
        <v>374</v>
      </c>
      <c r="J72" t="s">
        <v>239</v>
      </c>
      <c r="K72" t="s">
        <v>351</v>
      </c>
      <c r="L72" t="s">
        <v>374</v>
      </c>
      <c r="M72" t="s">
        <v>239</v>
      </c>
      <c r="O72" t="s">
        <v>90</v>
      </c>
      <c r="P72" t="s">
        <v>362</v>
      </c>
      <c r="Q72" t="s">
        <v>217</v>
      </c>
    </row>
    <row r="73" spans="1:18" x14ac:dyDescent="0.3">
      <c r="A73" t="s">
        <v>351</v>
      </c>
      <c r="B73" t="s">
        <v>48</v>
      </c>
      <c r="C73" t="s">
        <v>68</v>
      </c>
      <c r="D73" s="15">
        <v>46279.636134259257</v>
      </c>
      <c r="E73" t="s">
        <v>406</v>
      </c>
      <c r="F73">
        <v>1</v>
      </c>
      <c r="G73" s="15">
        <v>46288.555555555555</v>
      </c>
      <c r="H73" t="s">
        <v>362</v>
      </c>
      <c r="I73" t="s">
        <v>374</v>
      </c>
      <c r="J73" t="s">
        <v>239</v>
      </c>
      <c r="K73" t="s">
        <v>351</v>
      </c>
      <c r="L73" t="s">
        <v>374</v>
      </c>
      <c r="M73" t="s">
        <v>239</v>
      </c>
      <c r="N73">
        <v>0</v>
      </c>
      <c r="O73" t="s">
        <v>90</v>
      </c>
      <c r="P73" t="s">
        <v>362</v>
      </c>
      <c r="Q73" t="s">
        <v>217</v>
      </c>
      <c r="R73">
        <v>1</v>
      </c>
    </row>
    <row r="74" spans="1:18" x14ac:dyDescent="0.3">
      <c r="A74" t="s">
        <v>351</v>
      </c>
      <c r="B74" t="s">
        <v>48</v>
      </c>
      <c r="C74" t="s">
        <v>68</v>
      </c>
      <c r="D74" s="15">
        <v>46251.526550925926</v>
      </c>
      <c r="E74" t="s">
        <v>406</v>
      </c>
      <c r="F74">
        <v>1</v>
      </c>
      <c r="G74" s="15">
        <v>46254.573611111111</v>
      </c>
      <c r="H74" t="s">
        <v>362</v>
      </c>
      <c r="I74" t="s">
        <v>374</v>
      </c>
      <c r="J74" t="s">
        <v>239</v>
      </c>
      <c r="K74" t="s">
        <v>351</v>
      </c>
      <c r="L74" t="s">
        <v>374</v>
      </c>
      <c r="M74" t="s">
        <v>239</v>
      </c>
      <c r="N74">
        <v>0</v>
      </c>
      <c r="O74" t="s">
        <v>90</v>
      </c>
      <c r="P74" t="s">
        <v>362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46266.579953703702</v>
      </c>
      <c r="E75" t="s">
        <v>406</v>
      </c>
      <c r="F75">
        <v>1</v>
      </c>
      <c r="G75" s="15">
        <v>46268.428472222222</v>
      </c>
      <c r="H75" t="s">
        <v>362</v>
      </c>
      <c r="I75" t="s">
        <v>374</v>
      </c>
      <c r="J75" t="s">
        <v>239</v>
      </c>
      <c r="K75" t="s">
        <v>351</v>
      </c>
      <c r="L75" t="s">
        <v>374</v>
      </c>
      <c r="M75" t="s">
        <v>239</v>
      </c>
      <c r="N75">
        <v>0</v>
      </c>
      <c r="O75" t="s">
        <v>90</v>
      </c>
      <c r="P75" t="s">
        <v>362</v>
      </c>
      <c r="Q75" t="s">
        <v>217</v>
      </c>
      <c r="R75">
        <v>1</v>
      </c>
    </row>
    <row r="76" spans="1:18" x14ac:dyDescent="0.3">
      <c r="A76" t="s">
        <v>351</v>
      </c>
      <c r="B76" t="s">
        <v>48</v>
      </c>
      <c r="C76" t="s">
        <v>68</v>
      </c>
      <c r="D76" s="15">
        <v>46254.609363425923</v>
      </c>
      <c r="E76" t="s">
        <v>406</v>
      </c>
      <c r="F76">
        <v>1</v>
      </c>
      <c r="G76" s="15">
        <v>46274.474305555559</v>
      </c>
      <c r="H76" t="s">
        <v>362</v>
      </c>
      <c r="I76" t="s">
        <v>374</v>
      </c>
      <c r="J76" t="s">
        <v>239</v>
      </c>
      <c r="K76" t="s">
        <v>351</v>
      </c>
      <c r="L76" t="s">
        <v>374</v>
      </c>
      <c r="M76" t="s">
        <v>239</v>
      </c>
      <c r="O76" t="s">
        <v>90</v>
      </c>
      <c r="P76" t="s">
        <v>362</v>
      </c>
      <c r="Q76" t="s">
        <v>217</v>
      </c>
      <c r="R76">
        <v>1</v>
      </c>
    </row>
    <row r="77" spans="1:18" x14ac:dyDescent="0.3">
      <c r="A77" t="s">
        <v>351</v>
      </c>
      <c r="B77" t="s">
        <v>48</v>
      </c>
      <c r="C77" t="s">
        <v>68</v>
      </c>
      <c r="D77" s="15">
        <v>46261.45144675926</v>
      </c>
      <c r="E77" t="s">
        <v>406</v>
      </c>
      <c r="F77">
        <v>1</v>
      </c>
      <c r="G77" s="15">
        <v>46262.506944444445</v>
      </c>
      <c r="H77" t="s">
        <v>362</v>
      </c>
      <c r="I77" t="s">
        <v>374</v>
      </c>
      <c r="J77" t="s">
        <v>239</v>
      </c>
      <c r="K77" t="s">
        <v>351</v>
      </c>
      <c r="L77" t="s">
        <v>374</v>
      </c>
      <c r="M77" t="s">
        <v>239</v>
      </c>
      <c r="N77">
        <v>0</v>
      </c>
      <c r="O77" t="s">
        <v>90</v>
      </c>
      <c r="P77" t="s">
        <v>362</v>
      </c>
      <c r="Q77" t="s">
        <v>217</v>
      </c>
      <c r="R77">
        <v>1</v>
      </c>
    </row>
    <row r="78" spans="1:18" x14ac:dyDescent="0.3">
      <c r="A78" t="s">
        <v>351</v>
      </c>
      <c r="B78" t="s">
        <v>48</v>
      </c>
      <c r="C78" t="s">
        <v>68</v>
      </c>
      <c r="D78" s="15">
        <v>46261.464432870373</v>
      </c>
      <c r="E78" t="s">
        <v>406</v>
      </c>
      <c r="F78">
        <v>1</v>
      </c>
      <c r="G78" s="15">
        <v>46262.506944444445</v>
      </c>
      <c r="H78" t="s">
        <v>362</v>
      </c>
      <c r="I78" t="s">
        <v>374</v>
      </c>
      <c r="J78" t="s">
        <v>239</v>
      </c>
      <c r="K78" t="s">
        <v>351</v>
      </c>
      <c r="L78" t="s">
        <v>374</v>
      </c>
      <c r="M78" t="s">
        <v>239</v>
      </c>
      <c r="O78" t="s">
        <v>90</v>
      </c>
      <c r="P78" t="s">
        <v>362</v>
      </c>
      <c r="Q78" t="s">
        <v>217</v>
      </c>
    </row>
    <row r="79" spans="1:18" x14ac:dyDescent="0.3">
      <c r="A79" t="s">
        <v>351</v>
      </c>
      <c r="B79" t="s">
        <v>48</v>
      </c>
      <c r="C79" t="s">
        <v>68</v>
      </c>
      <c r="D79" s="15">
        <v>46280.401979166665</v>
      </c>
      <c r="E79" t="s">
        <v>406</v>
      </c>
      <c r="F79">
        <v>2</v>
      </c>
      <c r="G79" s="15">
        <v>46282.652777777781</v>
      </c>
      <c r="H79" t="s">
        <v>362</v>
      </c>
      <c r="I79" t="s">
        <v>374</v>
      </c>
      <c r="J79" t="s">
        <v>239</v>
      </c>
      <c r="K79" t="s">
        <v>351</v>
      </c>
      <c r="L79" t="s">
        <v>374</v>
      </c>
      <c r="M79" t="s">
        <v>239</v>
      </c>
      <c r="N79">
        <v>0</v>
      </c>
      <c r="O79" t="s">
        <v>90</v>
      </c>
      <c r="P79" t="s">
        <v>362</v>
      </c>
      <c r="Q79" t="s">
        <v>217</v>
      </c>
      <c r="R79">
        <v>1</v>
      </c>
    </row>
    <row r="80" spans="1:18" x14ac:dyDescent="0.3">
      <c r="A80" t="s">
        <v>351</v>
      </c>
      <c r="B80" t="s">
        <v>45</v>
      </c>
      <c r="C80" t="s">
        <v>68</v>
      </c>
      <c r="D80" s="15">
        <v>46281.381284722222</v>
      </c>
      <c r="E80" t="s">
        <v>412</v>
      </c>
      <c r="F80">
        <v>7</v>
      </c>
      <c r="G80" s="15">
        <v>46282.407638888886</v>
      </c>
      <c r="H80" t="s">
        <v>469</v>
      </c>
      <c r="I80" t="s">
        <v>374</v>
      </c>
      <c r="J80" t="s">
        <v>239</v>
      </c>
      <c r="K80" t="s">
        <v>351</v>
      </c>
      <c r="L80" t="s">
        <v>374</v>
      </c>
      <c r="M80" t="s">
        <v>239</v>
      </c>
      <c r="O80" t="s">
        <v>67</v>
      </c>
      <c r="P80" t="s">
        <v>469</v>
      </c>
      <c r="Q80" t="s">
        <v>217</v>
      </c>
      <c r="R80">
        <v>1</v>
      </c>
    </row>
    <row r="81" spans="1:18" x14ac:dyDescent="0.3">
      <c r="A81" t="s">
        <v>351</v>
      </c>
      <c r="B81" t="s">
        <v>45</v>
      </c>
      <c r="C81" t="s">
        <v>68</v>
      </c>
      <c r="D81" s="15">
        <v>46281.382025462961</v>
      </c>
      <c r="E81" t="s">
        <v>412</v>
      </c>
      <c r="F81">
        <v>2</v>
      </c>
      <c r="G81" s="15">
        <v>46282.407638888886</v>
      </c>
      <c r="H81" t="s">
        <v>469</v>
      </c>
      <c r="I81" t="s">
        <v>374</v>
      </c>
      <c r="J81" t="s">
        <v>239</v>
      </c>
      <c r="K81" t="s">
        <v>351</v>
      </c>
      <c r="L81" t="s">
        <v>374</v>
      </c>
      <c r="M81" t="s">
        <v>239</v>
      </c>
      <c r="O81" t="s">
        <v>67</v>
      </c>
      <c r="P81" t="s">
        <v>469</v>
      </c>
      <c r="Q81" t="s">
        <v>217</v>
      </c>
    </row>
    <row r="82" spans="1:18" x14ac:dyDescent="0.3">
      <c r="A82" t="s">
        <v>351</v>
      </c>
      <c r="B82" t="s">
        <v>43</v>
      </c>
      <c r="C82" t="s">
        <v>105</v>
      </c>
      <c r="D82" s="15">
        <v>46255.642997685187</v>
      </c>
      <c r="E82" t="s">
        <v>407</v>
      </c>
      <c r="F82">
        <v>5</v>
      </c>
      <c r="G82" s="15">
        <v>46262.479166666664</v>
      </c>
      <c r="H82" t="s">
        <v>359</v>
      </c>
      <c r="I82" t="s">
        <v>374</v>
      </c>
      <c r="J82" t="s">
        <v>239</v>
      </c>
      <c r="K82" t="s">
        <v>351</v>
      </c>
      <c r="L82" t="s">
        <v>374</v>
      </c>
      <c r="M82" t="s">
        <v>239</v>
      </c>
      <c r="N82">
        <v>0</v>
      </c>
      <c r="O82" t="s">
        <v>67</v>
      </c>
      <c r="P82" t="s">
        <v>359</v>
      </c>
      <c r="Q82" t="s">
        <v>217</v>
      </c>
      <c r="R82">
        <v>1</v>
      </c>
    </row>
    <row r="83" spans="1:18" x14ac:dyDescent="0.3">
      <c r="A83" t="s">
        <v>351</v>
      </c>
      <c r="B83" t="s">
        <v>43</v>
      </c>
      <c r="C83" t="s">
        <v>105</v>
      </c>
      <c r="D83" s="15">
        <v>46225.605347222219</v>
      </c>
      <c r="E83" t="s">
        <v>408</v>
      </c>
      <c r="F83">
        <v>22</v>
      </c>
      <c r="G83" s="15">
        <v>46227.657638888886</v>
      </c>
      <c r="H83" t="s">
        <v>361</v>
      </c>
      <c r="I83" t="s">
        <v>374</v>
      </c>
      <c r="J83" t="s">
        <v>239</v>
      </c>
      <c r="K83" t="s">
        <v>351</v>
      </c>
      <c r="L83" t="s">
        <v>374</v>
      </c>
      <c r="M83" t="s">
        <v>239</v>
      </c>
      <c r="N83">
        <v>0</v>
      </c>
      <c r="O83" t="s">
        <v>67</v>
      </c>
      <c r="P83" t="s">
        <v>361</v>
      </c>
      <c r="Q83" t="s">
        <v>217</v>
      </c>
      <c r="R83">
        <v>1</v>
      </c>
    </row>
    <row r="84" spans="1:18" x14ac:dyDescent="0.3">
      <c r="A84" t="s">
        <v>351</v>
      </c>
      <c r="B84" t="s">
        <v>43</v>
      </c>
      <c r="C84" t="s">
        <v>105</v>
      </c>
      <c r="D84" s="15">
        <v>46237.609074074076</v>
      </c>
      <c r="E84" t="s">
        <v>406</v>
      </c>
      <c r="F84">
        <v>3</v>
      </c>
      <c r="G84" s="15">
        <v>46239.477777777778</v>
      </c>
      <c r="H84" t="s">
        <v>362</v>
      </c>
      <c r="I84" t="s">
        <v>374</v>
      </c>
      <c r="J84" t="s">
        <v>239</v>
      </c>
      <c r="K84" t="s">
        <v>351</v>
      </c>
      <c r="L84" t="s">
        <v>374</v>
      </c>
      <c r="M84" t="s">
        <v>239</v>
      </c>
      <c r="N84">
        <v>0</v>
      </c>
      <c r="O84" t="s">
        <v>67</v>
      </c>
      <c r="P84" t="s">
        <v>362</v>
      </c>
      <c r="Q84" t="s">
        <v>217</v>
      </c>
      <c r="R84">
        <v>1</v>
      </c>
    </row>
    <row r="85" spans="1:18" x14ac:dyDescent="0.3">
      <c r="A85" t="s">
        <v>351</v>
      </c>
      <c r="B85" t="s">
        <v>48</v>
      </c>
      <c r="C85" t="s">
        <v>68</v>
      </c>
      <c r="D85" s="15">
        <v>46286.722569444442</v>
      </c>
      <c r="E85" t="s">
        <v>407</v>
      </c>
      <c r="F85">
        <v>10</v>
      </c>
      <c r="G85" s="15">
        <v>46288.534722222219</v>
      </c>
      <c r="H85" t="s">
        <v>360</v>
      </c>
      <c r="I85" t="s">
        <v>374</v>
      </c>
      <c r="J85" t="s">
        <v>239</v>
      </c>
      <c r="K85" t="s">
        <v>351</v>
      </c>
      <c r="L85" t="s">
        <v>374</v>
      </c>
      <c r="M85" t="s">
        <v>239</v>
      </c>
      <c r="N85">
        <v>0</v>
      </c>
      <c r="O85" t="s">
        <v>90</v>
      </c>
      <c r="P85" t="s">
        <v>360</v>
      </c>
      <c r="Q85" t="s">
        <v>217</v>
      </c>
      <c r="R85">
        <v>1</v>
      </c>
    </row>
    <row r="86" spans="1:18" x14ac:dyDescent="0.3">
      <c r="A86" t="s">
        <v>351</v>
      </c>
      <c r="B86" t="s">
        <v>48</v>
      </c>
      <c r="C86" t="s">
        <v>68</v>
      </c>
      <c r="D86" s="15">
        <v>46286.413611111115</v>
      </c>
      <c r="E86" t="s">
        <v>407</v>
      </c>
      <c r="F86">
        <v>1</v>
      </c>
      <c r="G86" s="15">
        <v>46288.534722222219</v>
      </c>
      <c r="H86" t="s">
        <v>360</v>
      </c>
      <c r="I86" t="s">
        <v>374</v>
      </c>
      <c r="J86" t="s">
        <v>239</v>
      </c>
      <c r="K86" t="s">
        <v>351</v>
      </c>
      <c r="L86" t="s">
        <v>374</v>
      </c>
      <c r="M86" t="s">
        <v>239</v>
      </c>
      <c r="O86" t="s">
        <v>90</v>
      </c>
      <c r="P86" t="s">
        <v>360</v>
      </c>
      <c r="Q86" t="s">
        <v>217</v>
      </c>
    </row>
    <row r="87" spans="1:18" x14ac:dyDescent="0.3">
      <c r="A87" t="s">
        <v>351</v>
      </c>
      <c r="B87" t="s">
        <v>48</v>
      </c>
      <c r="C87" t="s">
        <v>68</v>
      </c>
      <c r="D87" s="15">
        <v>46282.370451388888</v>
      </c>
      <c r="E87" t="s">
        <v>406</v>
      </c>
      <c r="F87">
        <v>1</v>
      </c>
      <c r="G87" s="15">
        <v>46283.564583333333</v>
      </c>
      <c r="H87" t="s">
        <v>362</v>
      </c>
      <c r="I87" t="s">
        <v>374</v>
      </c>
      <c r="J87" t="s">
        <v>239</v>
      </c>
      <c r="K87" t="s">
        <v>351</v>
      </c>
      <c r="L87" t="s">
        <v>374</v>
      </c>
      <c r="M87" t="s">
        <v>239</v>
      </c>
      <c r="N87">
        <v>0</v>
      </c>
      <c r="O87" t="s">
        <v>90</v>
      </c>
      <c r="P87" t="s">
        <v>362</v>
      </c>
      <c r="Q87" t="s">
        <v>217</v>
      </c>
      <c r="R87">
        <v>1</v>
      </c>
    </row>
    <row r="88" spans="1:18" x14ac:dyDescent="0.3">
      <c r="A88" t="s">
        <v>351</v>
      </c>
      <c r="B88" t="s">
        <v>47</v>
      </c>
      <c r="C88" t="s">
        <v>68</v>
      </c>
      <c r="D88" s="15">
        <v>46276.583958333336</v>
      </c>
      <c r="E88" t="s">
        <v>408</v>
      </c>
      <c r="F88">
        <v>15</v>
      </c>
      <c r="G88" s="15">
        <v>46280.645833333336</v>
      </c>
      <c r="H88" t="s">
        <v>361</v>
      </c>
      <c r="I88" t="s">
        <v>374</v>
      </c>
      <c r="J88" t="s">
        <v>239</v>
      </c>
      <c r="K88" t="s">
        <v>351</v>
      </c>
      <c r="L88" t="s">
        <v>374</v>
      </c>
      <c r="M88" t="s">
        <v>239</v>
      </c>
      <c r="N88">
        <v>0</v>
      </c>
      <c r="O88" t="s">
        <v>90</v>
      </c>
      <c r="P88" t="s">
        <v>361</v>
      </c>
      <c r="Q88" t="s">
        <v>218</v>
      </c>
      <c r="R88">
        <v>1</v>
      </c>
    </row>
    <row r="89" spans="1:18" x14ac:dyDescent="0.3">
      <c r="A89" t="s">
        <v>351</v>
      </c>
      <c r="B89" t="s">
        <v>48</v>
      </c>
      <c r="C89" t="s">
        <v>68</v>
      </c>
      <c r="D89" s="15">
        <v>46269.621493055558</v>
      </c>
      <c r="E89" t="s">
        <v>407</v>
      </c>
      <c r="F89">
        <v>1</v>
      </c>
      <c r="G89" s="15">
        <v>46274.413194444445</v>
      </c>
      <c r="H89" t="s">
        <v>360</v>
      </c>
      <c r="I89" t="s">
        <v>374</v>
      </c>
      <c r="J89" t="s">
        <v>239</v>
      </c>
      <c r="K89" t="s">
        <v>351</v>
      </c>
      <c r="L89" t="s">
        <v>374</v>
      </c>
      <c r="M89" t="s">
        <v>239</v>
      </c>
      <c r="N89">
        <v>0</v>
      </c>
      <c r="O89" t="s">
        <v>90</v>
      </c>
      <c r="P89" t="s">
        <v>360</v>
      </c>
      <c r="Q89" t="s">
        <v>217</v>
      </c>
      <c r="R89">
        <v>1</v>
      </c>
    </row>
    <row r="90" spans="1:18" x14ac:dyDescent="0.3">
      <c r="A90" t="s">
        <v>351</v>
      </c>
      <c r="B90" t="s">
        <v>45</v>
      </c>
      <c r="C90" t="s">
        <v>68</v>
      </c>
      <c r="D90" s="15">
        <v>46288.374664351853</v>
      </c>
      <c r="E90" t="s">
        <v>409</v>
      </c>
      <c r="F90">
        <v>47</v>
      </c>
      <c r="G90" s="15">
        <v>46289.493055555555</v>
      </c>
      <c r="H90" t="s">
        <v>363</v>
      </c>
      <c r="I90" t="s">
        <v>375</v>
      </c>
      <c r="J90" t="s">
        <v>239</v>
      </c>
      <c r="K90" t="s">
        <v>351</v>
      </c>
      <c r="L90" t="s">
        <v>374</v>
      </c>
      <c r="M90" t="s">
        <v>239</v>
      </c>
      <c r="N90">
        <v>0</v>
      </c>
      <c r="O90" t="s">
        <v>67</v>
      </c>
      <c r="P90" t="s">
        <v>363</v>
      </c>
      <c r="Q90" t="s">
        <v>217</v>
      </c>
      <c r="R90">
        <v>1</v>
      </c>
    </row>
    <row r="91" spans="1:18" x14ac:dyDescent="0.3">
      <c r="A91" t="s">
        <v>351</v>
      </c>
      <c r="B91" t="s">
        <v>45</v>
      </c>
      <c r="C91" t="s">
        <v>68</v>
      </c>
      <c r="D91" s="15">
        <v>46275.565486111111</v>
      </c>
      <c r="E91" t="s">
        <v>413</v>
      </c>
      <c r="F91">
        <v>12</v>
      </c>
      <c r="G91" s="15">
        <v>46289.447916666664</v>
      </c>
      <c r="H91" t="s">
        <v>363</v>
      </c>
      <c r="I91" t="s">
        <v>375</v>
      </c>
      <c r="J91" t="s">
        <v>239</v>
      </c>
      <c r="K91" t="s">
        <v>351</v>
      </c>
      <c r="L91" t="s">
        <v>374</v>
      </c>
      <c r="M91" t="s">
        <v>239</v>
      </c>
      <c r="N91">
        <v>0</v>
      </c>
      <c r="O91" t="s">
        <v>67</v>
      </c>
      <c r="P91" t="s">
        <v>363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46283.344317129631</v>
      </c>
      <c r="E92" t="s">
        <v>413</v>
      </c>
      <c r="F92">
        <v>14</v>
      </c>
      <c r="G92" s="15">
        <v>46286.565972222219</v>
      </c>
      <c r="H92" t="s">
        <v>363</v>
      </c>
      <c r="I92" t="s">
        <v>375</v>
      </c>
      <c r="J92" t="s">
        <v>239</v>
      </c>
      <c r="K92" t="s">
        <v>351</v>
      </c>
      <c r="L92" t="s">
        <v>374</v>
      </c>
      <c r="M92" t="s">
        <v>239</v>
      </c>
      <c r="N92">
        <v>0</v>
      </c>
      <c r="O92" t="s">
        <v>67</v>
      </c>
      <c r="P92" t="s">
        <v>363</v>
      </c>
      <c r="Q92" t="s">
        <v>217</v>
      </c>
      <c r="R92">
        <v>1</v>
      </c>
    </row>
    <row r="93" spans="1:18" x14ac:dyDescent="0.3">
      <c r="A93" t="s">
        <v>351</v>
      </c>
      <c r="B93" t="s">
        <v>45</v>
      </c>
      <c r="C93" t="s">
        <v>68</v>
      </c>
      <c r="D93" s="15">
        <v>46255.623518518521</v>
      </c>
      <c r="E93" t="s">
        <v>413</v>
      </c>
      <c r="F93">
        <v>14</v>
      </c>
      <c r="G93" s="15">
        <v>46259.486111111109</v>
      </c>
      <c r="H93" t="s">
        <v>363</v>
      </c>
      <c r="I93" t="s">
        <v>375</v>
      </c>
      <c r="J93" t="s">
        <v>239</v>
      </c>
      <c r="K93" t="s">
        <v>351</v>
      </c>
      <c r="L93" t="s">
        <v>374</v>
      </c>
      <c r="M93" t="s">
        <v>239</v>
      </c>
      <c r="N93">
        <v>0</v>
      </c>
      <c r="O93" t="s">
        <v>67</v>
      </c>
      <c r="P93" t="s">
        <v>363</v>
      </c>
      <c r="Q93" t="s">
        <v>217</v>
      </c>
      <c r="R93">
        <v>1</v>
      </c>
    </row>
    <row r="94" spans="1:18" x14ac:dyDescent="0.3">
      <c r="A94" t="s">
        <v>351</v>
      </c>
      <c r="B94" t="s">
        <v>45</v>
      </c>
      <c r="C94" t="s">
        <v>68</v>
      </c>
      <c r="D94" s="15">
        <v>46273.444189814814</v>
      </c>
      <c r="E94" t="s">
        <v>413</v>
      </c>
      <c r="F94">
        <v>14</v>
      </c>
      <c r="G94" s="15">
        <v>46274.569444444445</v>
      </c>
      <c r="H94" t="s">
        <v>363</v>
      </c>
      <c r="I94" t="s">
        <v>375</v>
      </c>
      <c r="J94" t="s">
        <v>239</v>
      </c>
      <c r="K94" t="s">
        <v>351</v>
      </c>
      <c r="L94" t="s">
        <v>374</v>
      </c>
      <c r="M94" t="s">
        <v>239</v>
      </c>
      <c r="N94">
        <v>0</v>
      </c>
      <c r="O94" t="s">
        <v>67</v>
      </c>
      <c r="P94" t="s">
        <v>363</v>
      </c>
      <c r="Q94" t="s">
        <v>217</v>
      </c>
      <c r="R94">
        <v>1</v>
      </c>
    </row>
    <row r="95" spans="1:18" x14ac:dyDescent="0.3">
      <c r="A95" t="s">
        <v>351</v>
      </c>
      <c r="B95" t="s">
        <v>45</v>
      </c>
      <c r="C95" t="s">
        <v>68</v>
      </c>
      <c r="D95" s="15">
        <v>46265.453587962962</v>
      </c>
      <c r="E95" t="s">
        <v>413</v>
      </c>
      <c r="F95">
        <v>14</v>
      </c>
      <c r="G95" s="15">
        <v>46268.465277777781</v>
      </c>
      <c r="H95" t="s">
        <v>363</v>
      </c>
      <c r="I95" t="s">
        <v>375</v>
      </c>
      <c r="J95" t="s">
        <v>239</v>
      </c>
      <c r="K95" t="s">
        <v>351</v>
      </c>
      <c r="L95" t="s">
        <v>374</v>
      </c>
      <c r="M95" t="s">
        <v>239</v>
      </c>
      <c r="N95">
        <v>0</v>
      </c>
      <c r="O95" t="s">
        <v>67</v>
      </c>
      <c r="P95" t="s">
        <v>363</v>
      </c>
      <c r="Q95" t="s">
        <v>217</v>
      </c>
      <c r="R95">
        <v>1</v>
      </c>
    </row>
    <row r="96" spans="1:18" x14ac:dyDescent="0.3">
      <c r="A96" t="s">
        <v>351</v>
      </c>
      <c r="B96" t="s">
        <v>47</v>
      </c>
      <c r="C96" t="s">
        <v>68</v>
      </c>
      <c r="D96" s="15">
        <v>46279.609456018516</v>
      </c>
      <c r="E96" t="s">
        <v>409</v>
      </c>
      <c r="F96">
        <v>33</v>
      </c>
      <c r="G96" s="15">
        <v>46281.520833333336</v>
      </c>
      <c r="H96" t="s">
        <v>363</v>
      </c>
      <c r="I96" t="s">
        <v>375</v>
      </c>
      <c r="J96" t="s">
        <v>239</v>
      </c>
      <c r="K96" t="s">
        <v>351</v>
      </c>
      <c r="L96" t="s">
        <v>374</v>
      </c>
      <c r="M96" t="s">
        <v>239</v>
      </c>
      <c r="N96">
        <v>0</v>
      </c>
      <c r="O96" t="s">
        <v>90</v>
      </c>
      <c r="P96" t="s">
        <v>363</v>
      </c>
      <c r="Q96" t="s">
        <v>218</v>
      </c>
      <c r="R96">
        <v>1</v>
      </c>
    </row>
    <row r="97" spans="1:18" x14ac:dyDescent="0.3">
      <c r="A97" t="s">
        <v>351</v>
      </c>
      <c r="B97" t="s">
        <v>45</v>
      </c>
      <c r="C97" t="s">
        <v>68</v>
      </c>
      <c r="D97" s="15">
        <v>46265.487592592595</v>
      </c>
      <c r="E97" t="s">
        <v>1065</v>
      </c>
      <c r="F97">
        <v>1</v>
      </c>
      <c r="G97" s="15">
        <v>46267.569444444445</v>
      </c>
      <c r="H97" t="s">
        <v>1059</v>
      </c>
      <c r="I97" t="s">
        <v>1060</v>
      </c>
      <c r="J97" t="s">
        <v>239</v>
      </c>
      <c r="K97" t="s">
        <v>351</v>
      </c>
      <c r="L97" t="s">
        <v>374</v>
      </c>
      <c r="M97" t="s">
        <v>239</v>
      </c>
      <c r="N97">
        <v>0</v>
      </c>
      <c r="O97" t="s">
        <v>67</v>
      </c>
      <c r="P97" t="s">
        <v>1061</v>
      </c>
      <c r="Q97" t="s">
        <v>217</v>
      </c>
      <c r="R97">
        <v>1</v>
      </c>
    </row>
    <row r="98" spans="1:18" x14ac:dyDescent="0.3">
      <c r="A98" t="s">
        <v>351</v>
      </c>
      <c r="B98" t="s">
        <v>45</v>
      </c>
      <c r="C98" t="s">
        <v>68</v>
      </c>
      <c r="D98" s="15">
        <v>46265.489803240744</v>
      </c>
      <c r="E98" t="s">
        <v>1065</v>
      </c>
      <c r="F98">
        <v>2</v>
      </c>
      <c r="G98" s="15">
        <v>46267.569444444445</v>
      </c>
      <c r="H98" t="s">
        <v>1059</v>
      </c>
      <c r="I98" t="s">
        <v>1060</v>
      </c>
      <c r="J98" t="s">
        <v>239</v>
      </c>
      <c r="K98" t="s">
        <v>351</v>
      </c>
      <c r="L98" t="s">
        <v>374</v>
      </c>
      <c r="M98" t="s">
        <v>239</v>
      </c>
      <c r="O98" t="s">
        <v>67</v>
      </c>
      <c r="P98" t="s">
        <v>1061</v>
      </c>
      <c r="Q98" t="s">
        <v>217</v>
      </c>
    </row>
    <row r="99" spans="1:18" x14ac:dyDescent="0.3">
      <c r="A99" t="s">
        <v>351</v>
      </c>
      <c r="B99" t="s">
        <v>43</v>
      </c>
      <c r="C99" t="s">
        <v>105</v>
      </c>
      <c r="D99" s="15">
        <v>46265.49622685185</v>
      </c>
      <c r="E99" t="s">
        <v>1070</v>
      </c>
      <c r="F99">
        <v>5</v>
      </c>
      <c r="G99" s="15">
        <v>46267.569444444445</v>
      </c>
      <c r="H99" t="s">
        <v>1059</v>
      </c>
      <c r="I99" t="s">
        <v>1060</v>
      </c>
      <c r="J99" t="s">
        <v>239</v>
      </c>
      <c r="K99" t="s">
        <v>351</v>
      </c>
      <c r="L99" t="s">
        <v>374</v>
      </c>
      <c r="M99" t="s">
        <v>239</v>
      </c>
      <c r="O99" t="s">
        <v>67</v>
      </c>
      <c r="P99" t="s">
        <v>1061</v>
      </c>
      <c r="Q99" t="s">
        <v>217</v>
      </c>
    </row>
    <row r="100" spans="1:18" x14ac:dyDescent="0.3">
      <c r="A100" t="s">
        <v>351</v>
      </c>
      <c r="B100" t="s">
        <v>48</v>
      </c>
      <c r="C100" t="s">
        <v>68</v>
      </c>
      <c r="D100" s="15">
        <v>46281.634768518517</v>
      </c>
      <c r="E100" t="s">
        <v>1070</v>
      </c>
      <c r="F100">
        <v>3</v>
      </c>
      <c r="G100" s="15">
        <v>46287.541666666664</v>
      </c>
      <c r="H100" t="s">
        <v>1059</v>
      </c>
      <c r="I100" t="s">
        <v>1060</v>
      </c>
      <c r="J100" t="s">
        <v>239</v>
      </c>
      <c r="K100" t="s">
        <v>351</v>
      </c>
      <c r="L100" t="s">
        <v>374</v>
      </c>
      <c r="M100" t="s">
        <v>239</v>
      </c>
      <c r="N100">
        <v>0</v>
      </c>
      <c r="O100" t="s">
        <v>90</v>
      </c>
      <c r="P100" t="s">
        <v>1061</v>
      </c>
      <c r="Q100" t="s">
        <v>217</v>
      </c>
      <c r="R100">
        <v>1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46282.67324074074</v>
      </c>
      <c r="E101" t="s">
        <v>417</v>
      </c>
      <c r="F101">
        <v>50</v>
      </c>
      <c r="G101" s="15">
        <v>46286.517361111109</v>
      </c>
      <c r="H101" t="s">
        <v>364</v>
      </c>
      <c r="I101" t="s">
        <v>373</v>
      </c>
      <c r="J101" t="s">
        <v>239</v>
      </c>
      <c r="K101" t="s">
        <v>351</v>
      </c>
      <c r="L101" t="s">
        <v>374</v>
      </c>
      <c r="M101" t="s">
        <v>239</v>
      </c>
      <c r="N101">
        <v>93</v>
      </c>
      <c r="O101" t="s">
        <v>67</v>
      </c>
      <c r="P101" t="s">
        <v>470</v>
      </c>
      <c r="Q101" t="s">
        <v>217</v>
      </c>
      <c r="R101">
        <v>1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46282.6715625</v>
      </c>
      <c r="E102" t="s">
        <v>417</v>
      </c>
      <c r="F102">
        <v>8</v>
      </c>
      <c r="G102" s="15">
        <v>46286.517361111109</v>
      </c>
      <c r="H102" t="s">
        <v>364</v>
      </c>
      <c r="I102" t="s">
        <v>373</v>
      </c>
      <c r="J102" t="s">
        <v>239</v>
      </c>
      <c r="K102" t="s">
        <v>351</v>
      </c>
      <c r="L102" t="s">
        <v>374</v>
      </c>
      <c r="M102" t="s">
        <v>239</v>
      </c>
      <c r="O102" t="s">
        <v>67</v>
      </c>
      <c r="P102" t="s">
        <v>470</v>
      </c>
      <c r="Q102" t="s">
        <v>217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46286.432002314818</v>
      </c>
      <c r="E103" t="s">
        <v>407</v>
      </c>
      <c r="F103">
        <v>7</v>
      </c>
      <c r="G103" s="15">
        <v>46288.541666666664</v>
      </c>
      <c r="H103" t="s">
        <v>358</v>
      </c>
      <c r="I103" t="s">
        <v>373</v>
      </c>
      <c r="J103" t="s">
        <v>239</v>
      </c>
      <c r="K103" t="s">
        <v>351</v>
      </c>
      <c r="L103" t="s">
        <v>374</v>
      </c>
      <c r="M103" t="s">
        <v>239</v>
      </c>
      <c r="N103">
        <v>103</v>
      </c>
      <c r="O103" t="s">
        <v>67</v>
      </c>
      <c r="P103" t="s">
        <v>358</v>
      </c>
      <c r="Q103" t="s">
        <v>217</v>
      </c>
      <c r="R103">
        <v>1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46286.420046296298</v>
      </c>
      <c r="E104" t="s">
        <v>407</v>
      </c>
      <c r="F104">
        <v>3</v>
      </c>
      <c r="G104" s="15">
        <v>46288.541666666664</v>
      </c>
      <c r="H104" t="s">
        <v>358</v>
      </c>
      <c r="I104" t="s">
        <v>373</v>
      </c>
      <c r="J104" t="s">
        <v>239</v>
      </c>
      <c r="K104" t="s">
        <v>351</v>
      </c>
      <c r="L104" t="s">
        <v>374</v>
      </c>
      <c r="M104" t="s">
        <v>239</v>
      </c>
      <c r="O104" t="s">
        <v>67</v>
      </c>
      <c r="P104" t="s">
        <v>358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46286.431493055556</v>
      </c>
      <c r="E105" t="s">
        <v>407</v>
      </c>
      <c r="F105">
        <v>8</v>
      </c>
      <c r="G105" s="15">
        <v>46288.541666666664</v>
      </c>
      <c r="H105" t="s">
        <v>358</v>
      </c>
      <c r="I105" t="s">
        <v>373</v>
      </c>
      <c r="J105" t="s">
        <v>239</v>
      </c>
      <c r="K105" t="s">
        <v>351</v>
      </c>
      <c r="L105" t="s">
        <v>374</v>
      </c>
      <c r="M105" t="s">
        <v>239</v>
      </c>
      <c r="O105" t="s">
        <v>67</v>
      </c>
      <c r="P105" t="s">
        <v>358</v>
      </c>
      <c r="Q105" t="s">
        <v>217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46286.424537037034</v>
      </c>
      <c r="E106" t="s">
        <v>418</v>
      </c>
      <c r="F106">
        <v>5</v>
      </c>
      <c r="G106" s="15">
        <v>46288.541666666664</v>
      </c>
      <c r="H106" t="s">
        <v>358</v>
      </c>
      <c r="I106" t="s">
        <v>373</v>
      </c>
      <c r="J106" t="s">
        <v>239</v>
      </c>
      <c r="K106" t="s">
        <v>351</v>
      </c>
      <c r="L106" t="s">
        <v>374</v>
      </c>
      <c r="M106" t="s">
        <v>239</v>
      </c>
      <c r="N106">
        <v>103</v>
      </c>
      <c r="O106" t="s">
        <v>67</v>
      </c>
      <c r="P106" t="s">
        <v>358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46286.430648148147</v>
      </c>
      <c r="E107" t="s">
        <v>407</v>
      </c>
      <c r="F107">
        <v>24</v>
      </c>
      <c r="G107" s="15">
        <v>46288.541666666664</v>
      </c>
      <c r="H107" t="s">
        <v>358</v>
      </c>
      <c r="I107" t="s">
        <v>373</v>
      </c>
      <c r="J107" t="s">
        <v>239</v>
      </c>
      <c r="K107" t="s">
        <v>351</v>
      </c>
      <c r="L107" t="s">
        <v>374</v>
      </c>
      <c r="M107" t="s">
        <v>239</v>
      </c>
      <c r="O107" t="s">
        <v>67</v>
      </c>
      <c r="P107" t="s">
        <v>358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46283.390682870369</v>
      </c>
      <c r="E108" t="s">
        <v>403</v>
      </c>
      <c r="F108">
        <v>2</v>
      </c>
      <c r="G108" s="15">
        <v>46286.458333333336</v>
      </c>
      <c r="H108" t="s">
        <v>358</v>
      </c>
      <c r="I108" t="s">
        <v>373</v>
      </c>
      <c r="J108" t="s">
        <v>239</v>
      </c>
      <c r="K108" t="s">
        <v>351</v>
      </c>
      <c r="L108" t="s">
        <v>374</v>
      </c>
      <c r="M108" t="s">
        <v>239</v>
      </c>
      <c r="N108">
        <v>103</v>
      </c>
      <c r="O108" t="s">
        <v>67</v>
      </c>
      <c r="P108" t="s">
        <v>358</v>
      </c>
      <c r="Q108" t="s">
        <v>217</v>
      </c>
      <c r="R108">
        <v>1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46283.389594907407</v>
      </c>
      <c r="E109" t="s">
        <v>403</v>
      </c>
      <c r="F109">
        <v>3</v>
      </c>
      <c r="G109" s="15">
        <v>46286.458333333336</v>
      </c>
      <c r="H109" t="s">
        <v>358</v>
      </c>
      <c r="I109" t="s">
        <v>373</v>
      </c>
      <c r="J109" t="s">
        <v>239</v>
      </c>
      <c r="K109" t="s">
        <v>351</v>
      </c>
      <c r="L109" t="s">
        <v>374</v>
      </c>
      <c r="M109" t="s">
        <v>239</v>
      </c>
      <c r="O109" t="s">
        <v>67</v>
      </c>
      <c r="P109" t="s">
        <v>358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46283.387245370373</v>
      </c>
      <c r="E110" t="s">
        <v>403</v>
      </c>
      <c r="F110">
        <v>3</v>
      </c>
      <c r="G110" s="15">
        <v>46286.458333333336</v>
      </c>
      <c r="H110" t="s">
        <v>358</v>
      </c>
      <c r="I110" t="s">
        <v>373</v>
      </c>
      <c r="J110" t="s">
        <v>239</v>
      </c>
      <c r="K110" t="s">
        <v>351</v>
      </c>
      <c r="L110" t="s">
        <v>374</v>
      </c>
      <c r="M110" t="s">
        <v>239</v>
      </c>
      <c r="O110" t="s">
        <v>67</v>
      </c>
      <c r="P110" t="s">
        <v>358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46282.367581018516</v>
      </c>
      <c r="E111" t="s">
        <v>403</v>
      </c>
      <c r="F111">
        <v>4</v>
      </c>
      <c r="G111" s="15">
        <v>46286.458333333336</v>
      </c>
      <c r="H111" t="s">
        <v>358</v>
      </c>
      <c r="I111" t="s">
        <v>373</v>
      </c>
      <c r="J111" t="s">
        <v>239</v>
      </c>
      <c r="K111" t="s">
        <v>351</v>
      </c>
      <c r="L111" t="s">
        <v>374</v>
      </c>
      <c r="M111" t="s">
        <v>239</v>
      </c>
      <c r="N111">
        <v>103</v>
      </c>
      <c r="O111" t="s">
        <v>67</v>
      </c>
      <c r="P111" t="s">
        <v>358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46280.432673611111</v>
      </c>
      <c r="E112" t="s">
        <v>403</v>
      </c>
      <c r="F112">
        <v>1</v>
      </c>
      <c r="G112" s="15">
        <v>46282.458333333336</v>
      </c>
      <c r="H112" t="s">
        <v>358</v>
      </c>
      <c r="I112" t="s">
        <v>373</v>
      </c>
      <c r="J112" t="s">
        <v>239</v>
      </c>
      <c r="K112" t="s">
        <v>351</v>
      </c>
      <c r="L112" t="s">
        <v>374</v>
      </c>
      <c r="M112" t="s">
        <v>239</v>
      </c>
      <c r="N112">
        <v>103</v>
      </c>
      <c r="O112" t="s">
        <v>67</v>
      </c>
      <c r="P112" t="s">
        <v>358</v>
      </c>
      <c r="Q112" t="s">
        <v>217</v>
      </c>
      <c r="R112">
        <v>1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46280.435034722221</v>
      </c>
      <c r="E113" t="s">
        <v>403</v>
      </c>
      <c r="F113">
        <v>3</v>
      </c>
      <c r="G113" s="15">
        <v>46282.458333333336</v>
      </c>
      <c r="H113" t="s">
        <v>358</v>
      </c>
      <c r="I113" t="s">
        <v>373</v>
      </c>
      <c r="J113" t="s">
        <v>239</v>
      </c>
      <c r="K113" t="s">
        <v>351</v>
      </c>
      <c r="L113" t="s">
        <v>374</v>
      </c>
      <c r="M113" t="s">
        <v>239</v>
      </c>
      <c r="O113" t="s">
        <v>67</v>
      </c>
      <c r="P113" t="s">
        <v>358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46280.432002314818</v>
      </c>
      <c r="E114" t="s">
        <v>403</v>
      </c>
      <c r="F114">
        <v>3</v>
      </c>
      <c r="G114" s="15">
        <v>46282.458333333336</v>
      </c>
      <c r="H114" t="s">
        <v>358</v>
      </c>
      <c r="I114" t="s">
        <v>373</v>
      </c>
      <c r="J114" t="s">
        <v>239</v>
      </c>
      <c r="K114" t="s">
        <v>351</v>
      </c>
      <c r="L114" t="s">
        <v>374</v>
      </c>
      <c r="M114" t="s">
        <v>239</v>
      </c>
      <c r="O114" t="s">
        <v>67</v>
      </c>
      <c r="P114" t="s">
        <v>358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46280.431261574071</v>
      </c>
      <c r="E115" t="s">
        <v>403</v>
      </c>
      <c r="F115">
        <v>3</v>
      </c>
      <c r="G115" s="15">
        <v>46282.458333333336</v>
      </c>
      <c r="H115" t="s">
        <v>358</v>
      </c>
      <c r="I115" t="s">
        <v>373</v>
      </c>
      <c r="J115" t="s">
        <v>239</v>
      </c>
      <c r="K115" t="s">
        <v>351</v>
      </c>
      <c r="L115" t="s">
        <v>374</v>
      </c>
      <c r="M115" t="s">
        <v>239</v>
      </c>
      <c r="O115" t="s">
        <v>67</v>
      </c>
      <c r="P115" t="s">
        <v>358</v>
      </c>
      <c r="Q115" t="s">
        <v>217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46280.438321759262</v>
      </c>
      <c r="E116" t="s">
        <v>403</v>
      </c>
      <c r="F116">
        <v>3</v>
      </c>
      <c r="G116" s="15">
        <v>46282.458333333336</v>
      </c>
      <c r="H116" t="s">
        <v>358</v>
      </c>
      <c r="I116" t="s">
        <v>373</v>
      </c>
      <c r="J116" t="s">
        <v>239</v>
      </c>
      <c r="K116" t="s">
        <v>351</v>
      </c>
      <c r="L116" t="s">
        <v>374</v>
      </c>
      <c r="M116" t="s">
        <v>239</v>
      </c>
      <c r="O116" t="s">
        <v>67</v>
      </c>
      <c r="P116" t="s">
        <v>358</v>
      </c>
      <c r="Q116" t="s">
        <v>217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46280.43408564815</v>
      </c>
      <c r="E117" t="s">
        <v>403</v>
      </c>
      <c r="F117">
        <v>3</v>
      </c>
      <c r="G117" s="15">
        <v>46282.458333333336</v>
      </c>
      <c r="H117" t="s">
        <v>358</v>
      </c>
      <c r="I117" t="s">
        <v>373</v>
      </c>
      <c r="J117" t="s">
        <v>239</v>
      </c>
      <c r="K117" t="s">
        <v>351</v>
      </c>
      <c r="L117" t="s">
        <v>374</v>
      </c>
      <c r="M117" t="s">
        <v>239</v>
      </c>
      <c r="O117" t="s">
        <v>67</v>
      </c>
      <c r="P117" t="s">
        <v>358</v>
      </c>
      <c r="Q117" t="s">
        <v>217</v>
      </c>
    </row>
    <row r="118" spans="1:18" x14ac:dyDescent="0.3">
      <c r="A118" t="s">
        <v>351</v>
      </c>
      <c r="B118" t="s">
        <v>45</v>
      </c>
      <c r="C118" t="s">
        <v>68</v>
      </c>
      <c r="D118" s="15">
        <v>46258.344340277778</v>
      </c>
      <c r="E118" t="s">
        <v>403</v>
      </c>
      <c r="F118">
        <v>3</v>
      </c>
      <c r="G118" s="15">
        <v>46262.520833333336</v>
      </c>
      <c r="H118" t="s">
        <v>358</v>
      </c>
      <c r="I118" t="s">
        <v>373</v>
      </c>
      <c r="J118" t="s">
        <v>239</v>
      </c>
      <c r="K118" t="s">
        <v>351</v>
      </c>
      <c r="L118" t="s">
        <v>374</v>
      </c>
      <c r="M118" t="s">
        <v>239</v>
      </c>
      <c r="N118">
        <v>103</v>
      </c>
      <c r="O118" t="s">
        <v>67</v>
      </c>
      <c r="P118" t="s">
        <v>358</v>
      </c>
      <c r="Q118" t="s">
        <v>217</v>
      </c>
      <c r="R118">
        <v>1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46258.343726851854</v>
      </c>
      <c r="E119" t="s">
        <v>403</v>
      </c>
      <c r="F119">
        <v>1</v>
      </c>
      <c r="G119" s="15">
        <v>46262.520833333336</v>
      </c>
      <c r="H119" t="s">
        <v>358</v>
      </c>
      <c r="I119" t="s">
        <v>373</v>
      </c>
      <c r="J119" t="s">
        <v>239</v>
      </c>
      <c r="K119" t="s">
        <v>351</v>
      </c>
      <c r="L119" t="s">
        <v>374</v>
      </c>
      <c r="M119" t="s">
        <v>239</v>
      </c>
      <c r="O119" t="s">
        <v>67</v>
      </c>
      <c r="P119" t="s">
        <v>358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46258.344930555555</v>
      </c>
      <c r="E120" t="s">
        <v>403</v>
      </c>
      <c r="F120">
        <v>3</v>
      </c>
      <c r="G120" s="15">
        <v>46262.520833333336</v>
      </c>
      <c r="H120" t="s">
        <v>358</v>
      </c>
      <c r="I120" t="s">
        <v>373</v>
      </c>
      <c r="J120" t="s">
        <v>239</v>
      </c>
      <c r="K120" t="s">
        <v>351</v>
      </c>
      <c r="L120" t="s">
        <v>374</v>
      </c>
      <c r="M120" t="s">
        <v>239</v>
      </c>
      <c r="O120" t="s">
        <v>67</v>
      </c>
      <c r="P120" t="s">
        <v>358</v>
      </c>
      <c r="Q120" t="s">
        <v>217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46258.344930555555</v>
      </c>
      <c r="E121" t="s">
        <v>403</v>
      </c>
      <c r="F121">
        <v>3</v>
      </c>
      <c r="G121" s="15">
        <v>46262.520833333336</v>
      </c>
      <c r="H121" t="s">
        <v>358</v>
      </c>
      <c r="I121" t="s">
        <v>373</v>
      </c>
      <c r="J121" t="s">
        <v>239</v>
      </c>
      <c r="K121" t="s">
        <v>351</v>
      </c>
      <c r="L121" t="s">
        <v>374</v>
      </c>
      <c r="M121" t="s">
        <v>239</v>
      </c>
      <c r="O121" t="s">
        <v>67</v>
      </c>
      <c r="P121" t="s">
        <v>358</v>
      </c>
      <c r="Q121" t="s">
        <v>217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46254.613715277781</v>
      </c>
      <c r="E122" t="s">
        <v>407</v>
      </c>
      <c r="F122">
        <v>27</v>
      </c>
      <c r="G122" s="15">
        <v>46259.611111111109</v>
      </c>
      <c r="H122" t="s">
        <v>358</v>
      </c>
      <c r="I122" t="s">
        <v>373</v>
      </c>
      <c r="J122" t="s">
        <v>239</v>
      </c>
      <c r="K122" t="s">
        <v>351</v>
      </c>
      <c r="L122" t="s">
        <v>374</v>
      </c>
      <c r="M122" t="s">
        <v>239</v>
      </c>
      <c r="N122">
        <v>103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46254.658715277779</v>
      </c>
      <c r="E123" t="s">
        <v>403</v>
      </c>
      <c r="F123">
        <v>5</v>
      </c>
      <c r="G123" s="15">
        <v>46259.583333333336</v>
      </c>
      <c r="H123" t="s">
        <v>358</v>
      </c>
      <c r="I123" t="s">
        <v>373</v>
      </c>
      <c r="J123" t="s">
        <v>239</v>
      </c>
      <c r="K123" t="s">
        <v>351</v>
      </c>
      <c r="L123" t="s">
        <v>374</v>
      </c>
      <c r="M123" t="s">
        <v>239</v>
      </c>
      <c r="O123" t="s">
        <v>67</v>
      </c>
      <c r="P123" t="s">
        <v>358</v>
      </c>
      <c r="Q123" t="s">
        <v>217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46262.359525462962</v>
      </c>
      <c r="E124" t="s">
        <v>403</v>
      </c>
      <c r="F124">
        <v>2</v>
      </c>
      <c r="G124" s="15">
        <v>46267.421527777777</v>
      </c>
      <c r="H124" t="s">
        <v>358</v>
      </c>
      <c r="I124" t="s">
        <v>373</v>
      </c>
      <c r="J124" t="s">
        <v>239</v>
      </c>
      <c r="K124" t="s">
        <v>351</v>
      </c>
      <c r="L124" t="s">
        <v>374</v>
      </c>
      <c r="M124" t="s">
        <v>239</v>
      </c>
      <c r="N124">
        <v>103</v>
      </c>
      <c r="O124" t="s">
        <v>67</v>
      </c>
      <c r="P124" t="s">
        <v>358</v>
      </c>
      <c r="Q124" t="s">
        <v>217</v>
      </c>
      <c r="R124">
        <v>1</v>
      </c>
    </row>
    <row r="125" spans="1:18" x14ac:dyDescent="0.3">
      <c r="A125" t="s">
        <v>351</v>
      </c>
      <c r="B125" t="s">
        <v>45</v>
      </c>
      <c r="C125" t="s">
        <v>68</v>
      </c>
      <c r="D125" s="15">
        <v>46262.363888888889</v>
      </c>
      <c r="E125" t="s">
        <v>403</v>
      </c>
      <c r="F125">
        <v>3</v>
      </c>
      <c r="G125" s="15">
        <v>46267.421527777777</v>
      </c>
      <c r="H125" t="s">
        <v>358</v>
      </c>
      <c r="I125" t="s">
        <v>373</v>
      </c>
      <c r="J125" t="s">
        <v>239</v>
      </c>
      <c r="K125" t="s">
        <v>351</v>
      </c>
      <c r="L125" t="s">
        <v>374</v>
      </c>
      <c r="M125" t="s">
        <v>239</v>
      </c>
      <c r="O125" t="s">
        <v>67</v>
      </c>
      <c r="P125" t="s">
        <v>358</v>
      </c>
      <c r="Q125" t="s">
        <v>217</v>
      </c>
    </row>
    <row r="126" spans="1:18" x14ac:dyDescent="0.3">
      <c r="A126" t="s">
        <v>351</v>
      </c>
      <c r="B126" t="s">
        <v>45</v>
      </c>
      <c r="C126" t="s">
        <v>68</v>
      </c>
      <c r="D126" s="15">
        <v>46262.363888888889</v>
      </c>
      <c r="E126" t="s">
        <v>403</v>
      </c>
      <c r="F126">
        <v>3</v>
      </c>
      <c r="G126" s="15">
        <v>46267.421527777777</v>
      </c>
      <c r="H126" t="s">
        <v>358</v>
      </c>
      <c r="I126" t="s">
        <v>373</v>
      </c>
      <c r="J126" t="s">
        <v>239</v>
      </c>
      <c r="K126" t="s">
        <v>351</v>
      </c>
      <c r="L126" t="s">
        <v>374</v>
      </c>
      <c r="M126" t="s">
        <v>239</v>
      </c>
      <c r="O126" t="s">
        <v>67</v>
      </c>
      <c r="P126" t="s">
        <v>358</v>
      </c>
      <c r="Q126" t="s">
        <v>217</v>
      </c>
    </row>
    <row r="127" spans="1:18" x14ac:dyDescent="0.3">
      <c r="A127" t="s">
        <v>351</v>
      </c>
      <c r="B127" t="s">
        <v>45</v>
      </c>
      <c r="C127" t="s">
        <v>68</v>
      </c>
      <c r="D127" s="15">
        <v>46269.710416666669</v>
      </c>
      <c r="E127" t="s">
        <v>403</v>
      </c>
      <c r="F127">
        <v>4</v>
      </c>
      <c r="G127" s="15">
        <v>46274.465277777781</v>
      </c>
      <c r="H127" t="s">
        <v>358</v>
      </c>
      <c r="I127" t="s">
        <v>373</v>
      </c>
      <c r="J127" t="s">
        <v>239</v>
      </c>
      <c r="K127" t="s">
        <v>351</v>
      </c>
      <c r="L127" t="s">
        <v>374</v>
      </c>
      <c r="M127" t="s">
        <v>239</v>
      </c>
      <c r="N127">
        <v>103</v>
      </c>
      <c r="O127" t="s">
        <v>67</v>
      </c>
      <c r="P127" t="s">
        <v>358</v>
      </c>
      <c r="Q127" t="s">
        <v>217</v>
      </c>
      <c r="R127">
        <v>1</v>
      </c>
    </row>
    <row r="128" spans="1:18" x14ac:dyDescent="0.3">
      <c r="A128" t="s">
        <v>351</v>
      </c>
      <c r="B128" t="s">
        <v>45</v>
      </c>
      <c r="C128" t="s">
        <v>68</v>
      </c>
      <c r="D128" s="15">
        <v>46269.713495370372</v>
      </c>
      <c r="E128" t="s">
        <v>403</v>
      </c>
      <c r="F128">
        <v>4</v>
      </c>
      <c r="G128" s="15">
        <v>46274.465277777781</v>
      </c>
      <c r="H128" t="s">
        <v>358</v>
      </c>
      <c r="I128" t="s">
        <v>373</v>
      </c>
      <c r="J128" t="s">
        <v>239</v>
      </c>
      <c r="K128" t="s">
        <v>351</v>
      </c>
      <c r="L128" t="s">
        <v>374</v>
      </c>
      <c r="M128" t="s">
        <v>239</v>
      </c>
      <c r="O128" t="s">
        <v>67</v>
      </c>
      <c r="P128" t="s">
        <v>358</v>
      </c>
      <c r="Q128" t="s">
        <v>217</v>
      </c>
    </row>
    <row r="129" spans="1:18" x14ac:dyDescent="0.3">
      <c r="A129" t="s">
        <v>351</v>
      </c>
      <c r="B129" t="s">
        <v>45</v>
      </c>
      <c r="C129" t="s">
        <v>68</v>
      </c>
      <c r="D129" s="15">
        <v>46269.591053240743</v>
      </c>
      <c r="E129" t="s">
        <v>403</v>
      </c>
      <c r="F129">
        <v>2</v>
      </c>
      <c r="G129" s="15">
        <v>46274.472222222219</v>
      </c>
      <c r="H129" t="s">
        <v>358</v>
      </c>
      <c r="I129" t="s">
        <v>373</v>
      </c>
      <c r="J129" t="s">
        <v>239</v>
      </c>
      <c r="K129" t="s">
        <v>351</v>
      </c>
      <c r="L129" t="s">
        <v>374</v>
      </c>
      <c r="M129" t="s">
        <v>239</v>
      </c>
      <c r="N129">
        <v>103</v>
      </c>
      <c r="O129" t="s">
        <v>67</v>
      </c>
      <c r="P129" t="s">
        <v>358</v>
      </c>
      <c r="Q129" t="s">
        <v>217</v>
      </c>
    </row>
    <row r="130" spans="1:18" x14ac:dyDescent="0.3">
      <c r="A130" t="s">
        <v>351</v>
      </c>
      <c r="B130" t="s">
        <v>45</v>
      </c>
      <c r="C130" t="s">
        <v>68</v>
      </c>
      <c r="D130" s="15">
        <v>46269.590185185189</v>
      </c>
      <c r="E130" t="s">
        <v>403</v>
      </c>
      <c r="F130">
        <v>3</v>
      </c>
      <c r="G130" s="15">
        <v>46274.472222222219</v>
      </c>
      <c r="H130" t="s">
        <v>358</v>
      </c>
      <c r="I130" t="s">
        <v>373</v>
      </c>
      <c r="J130" t="s">
        <v>239</v>
      </c>
      <c r="K130" t="s">
        <v>351</v>
      </c>
      <c r="L130" t="s">
        <v>374</v>
      </c>
      <c r="M130" t="s">
        <v>239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351</v>
      </c>
      <c r="B131" t="s">
        <v>45</v>
      </c>
      <c r="C131" t="s">
        <v>68</v>
      </c>
      <c r="D131" s="15">
        <v>46269.590671296297</v>
      </c>
      <c r="E131" t="s">
        <v>403</v>
      </c>
      <c r="F131">
        <v>3</v>
      </c>
      <c r="G131" s="15">
        <v>46274.472222222219</v>
      </c>
      <c r="H131" t="s">
        <v>358</v>
      </c>
      <c r="I131" t="s">
        <v>373</v>
      </c>
      <c r="J131" t="s">
        <v>239</v>
      </c>
      <c r="K131" t="s">
        <v>351</v>
      </c>
      <c r="L131" t="s">
        <v>374</v>
      </c>
      <c r="M131" t="s">
        <v>239</v>
      </c>
      <c r="O131" t="s">
        <v>67</v>
      </c>
      <c r="P131" t="s">
        <v>358</v>
      </c>
      <c r="Q131" t="s">
        <v>217</v>
      </c>
    </row>
    <row r="132" spans="1:18" x14ac:dyDescent="0.3">
      <c r="A132" t="s">
        <v>351</v>
      </c>
      <c r="B132" t="s">
        <v>45</v>
      </c>
      <c r="C132" t="s">
        <v>68</v>
      </c>
      <c r="D132" s="15">
        <v>46269.589409722219</v>
      </c>
      <c r="E132" t="s">
        <v>403</v>
      </c>
      <c r="F132">
        <v>3</v>
      </c>
      <c r="G132" s="15">
        <v>46274.472222222219</v>
      </c>
      <c r="H132" t="s">
        <v>358</v>
      </c>
      <c r="I132" t="s">
        <v>373</v>
      </c>
      <c r="J132" t="s">
        <v>239</v>
      </c>
      <c r="K132" t="s">
        <v>351</v>
      </c>
      <c r="L132" t="s">
        <v>374</v>
      </c>
      <c r="M132" t="s">
        <v>239</v>
      </c>
      <c r="O132" t="s">
        <v>67</v>
      </c>
      <c r="P132" t="s">
        <v>358</v>
      </c>
      <c r="Q132" t="s">
        <v>217</v>
      </c>
    </row>
    <row r="133" spans="1:18" x14ac:dyDescent="0.3">
      <c r="A133" t="s">
        <v>351</v>
      </c>
      <c r="B133" t="s">
        <v>45</v>
      </c>
      <c r="C133" t="s">
        <v>68</v>
      </c>
      <c r="D133" s="15">
        <v>46254.490613425929</v>
      </c>
      <c r="E133" t="s">
        <v>407</v>
      </c>
      <c r="F133">
        <v>12</v>
      </c>
      <c r="G133" s="15">
        <v>46255.484027777777</v>
      </c>
      <c r="H133" t="s">
        <v>358</v>
      </c>
      <c r="I133" t="s">
        <v>373</v>
      </c>
      <c r="J133" t="s">
        <v>239</v>
      </c>
      <c r="K133" t="s">
        <v>351</v>
      </c>
      <c r="L133" t="s">
        <v>374</v>
      </c>
      <c r="M133" t="s">
        <v>239</v>
      </c>
      <c r="N133">
        <v>103</v>
      </c>
      <c r="O133" t="s">
        <v>67</v>
      </c>
      <c r="P133" t="s">
        <v>358</v>
      </c>
      <c r="Q133" t="s">
        <v>217</v>
      </c>
      <c r="R133">
        <v>1</v>
      </c>
    </row>
    <row r="134" spans="1:18" x14ac:dyDescent="0.3">
      <c r="A134" t="s">
        <v>351</v>
      </c>
      <c r="B134" t="s">
        <v>45</v>
      </c>
      <c r="C134" t="s">
        <v>68</v>
      </c>
      <c r="D134" s="15">
        <v>46254.489756944444</v>
      </c>
      <c r="E134" t="s">
        <v>407</v>
      </c>
      <c r="F134">
        <v>1</v>
      </c>
      <c r="G134" s="15">
        <v>46255.484027777777</v>
      </c>
      <c r="H134" t="s">
        <v>358</v>
      </c>
      <c r="I134" t="s">
        <v>373</v>
      </c>
      <c r="J134" t="s">
        <v>239</v>
      </c>
      <c r="K134" t="s">
        <v>351</v>
      </c>
      <c r="L134" t="s">
        <v>374</v>
      </c>
      <c r="M134" t="s">
        <v>239</v>
      </c>
      <c r="O134" t="s">
        <v>67</v>
      </c>
      <c r="P134" t="s">
        <v>358</v>
      </c>
      <c r="Q134" t="s">
        <v>217</v>
      </c>
    </row>
    <row r="135" spans="1:18" x14ac:dyDescent="0.3">
      <c r="A135" t="s">
        <v>351</v>
      </c>
      <c r="B135" t="s">
        <v>45</v>
      </c>
      <c r="C135" t="s">
        <v>68</v>
      </c>
      <c r="D135" s="15">
        <v>46269.591458333336</v>
      </c>
      <c r="E135" t="s">
        <v>403</v>
      </c>
      <c r="F135">
        <v>2</v>
      </c>
      <c r="G135" s="15">
        <v>46274.472222222219</v>
      </c>
      <c r="H135" t="s">
        <v>358</v>
      </c>
      <c r="I135" t="s">
        <v>373</v>
      </c>
      <c r="J135" t="s">
        <v>239</v>
      </c>
      <c r="K135" t="s">
        <v>351</v>
      </c>
      <c r="L135" t="s">
        <v>374</v>
      </c>
      <c r="M135" t="s">
        <v>239</v>
      </c>
      <c r="O135" t="s">
        <v>67</v>
      </c>
      <c r="P135" t="s">
        <v>358</v>
      </c>
      <c r="Q135" t="s">
        <v>217</v>
      </c>
    </row>
    <row r="136" spans="1:18" x14ac:dyDescent="0.3">
      <c r="A136" t="s">
        <v>351</v>
      </c>
      <c r="B136" t="s">
        <v>45</v>
      </c>
      <c r="C136" t="s">
        <v>68</v>
      </c>
      <c r="D136" s="15">
        <v>46253.463136574072</v>
      </c>
      <c r="E136" t="s">
        <v>1138</v>
      </c>
      <c r="F136">
        <v>34</v>
      </c>
      <c r="G136" s="15">
        <v>46255.520833333336</v>
      </c>
      <c r="H136" t="s">
        <v>358</v>
      </c>
      <c r="I136" t="s">
        <v>373</v>
      </c>
      <c r="J136" t="s">
        <v>239</v>
      </c>
      <c r="K136" t="s">
        <v>351</v>
      </c>
      <c r="L136" t="s">
        <v>374</v>
      </c>
      <c r="M136" t="s">
        <v>239</v>
      </c>
      <c r="N136">
        <v>103</v>
      </c>
      <c r="O136" t="s">
        <v>67</v>
      </c>
      <c r="P136" t="s">
        <v>358</v>
      </c>
      <c r="Q136" t="s">
        <v>217</v>
      </c>
    </row>
    <row r="137" spans="1:18" x14ac:dyDescent="0.3">
      <c r="A137" t="s">
        <v>351</v>
      </c>
      <c r="B137" t="s">
        <v>43</v>
      </c>
      <c r="C137" t="s">
        <v>105</v>
      </c>
      <c r="D137" s="15">
        <v>46279.679050925923</v>
      </c>
      <c r="E137" t="s">
        <v>404</v>
      </c>
      <c r="F137">
        <v>14</v>
      </c>
      <c r="G137" s="15">
        <v>46288.486111111109</v>
      </c>
      <c r="H137" t="s">
        <v>358</v>
      </c>
      <c r="I137" t="s">
        <v>373</v>
      </c>
      <c r="J137" t="s">
        <v>239</v>
      </c>
      <c r="K137" t="s">
        <v>351</v>
      </c>
      <c r="L137" t="s">
        <v>374</v>
      </c>
      <c r="M137" t="s">
        <v>239</v>
      </c>
      <c r="O137" t="s">
        <v>67</v>
      </c>
      <c r="P137" t="s">
        <v>358</v>
      </c>
      <c r="Q137" t="s">
        <v>217</v>
      </c>
    </row>
    <row r="138" spans="1:18" x14ac:dyDescent="0.3">
      <c r="A138" t="s">
        <v>351</v>
      </c>
      <c r="B138" t="s">
        <v>43</v>
      </c>
      <c r="C138" t="s">
        <v>105</v>
      </c>
      <c r="D138" s="15">
        <v>46254.67765046296</v>
      </c>
      <c r="E138" t="s">
        <v>404</v>
      </c>
      <c r="F138">
        <v>22</v>
      </c>
      <c r="G138" s="15">
        <v>46259.520833333336</v>
      </c>
      <c r="H138" t="s">
        <v>358</v>
      </c>
      <c r="I138" t="s">
        <v>373</v>
      </c>
      <c r="J138" t="s">
        <v>239</v>
      </c>
      <c r="K138" t="s">
        <v>351</v>
      </c>
      <c r="L138" t="s">
        <v>374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351</v>
      </c>
      <c r="B139" t="s">
        <v>48</v>
      </c>
      <c r="C139" t="s">
        <v>68</v>
      </c>
      <c r="D139" s="15">
        <v>46259.511863425927</v>
      </c>
      <c r="E139" t="s">
        <v>417</v>
      </c>
      <c r="F139">
        <v>7</v>
      </c>
      <c r="G139" s="15">
        <v>46262.444444444445</v>
      </c>
      <c r="H139" t="s">
        <v>364</v>
      </c>
      <c r="I139" t="s">
        <v>373</v>
      </c>
      <c r="J139" t="s">
        <v>239</v>
      </c>
      <c r="K139" t="s">
        <v>351</v>
      </c>
      <c r="L139" t="s">
        <v>374</v>
      </c>
      <c r="M139" t="s">
        <v>239</v>
      </c>
      <c r="N139">
        <v>93</v>
      </c>
      <c r="O139" t="s">
        <v>90</v>
      </c>
      <c r="P139" t="s">
        <v>470</v>
      </c>
      <c r="Q139" t="s">
        <v>217</v>
      </c>
      <c r="R139">
        <v>1</v>
      </c>
    </row>
    <row r="140" spans="1:18" x14ac:dyDescent="0.3">
      <c r="A140" t="s">
        <v>351</v>
      </c>
      <c r="B140" t="s">
        <v>45</v>
      </c>
      <c r="C140" t="s">
        <v>68</v>
      </c>
      <c r="D140" s="15">
        <v>46288.517453703702</v>
      </c>
      <c r="E140" t="s">
        <v>403</v>
      </c>
      <c r="F140">
        <v>1</v>
      </c>
      <c r="G140" s="15">
        <v>46290.541666666664</v>
      </c>
      <c r="H140" t="s">
        <v>358</v>
      </c>
      <c r="I140" t="s">
        <v>373</v>
      </c>
      <c r="J140" t="s">
        <v>239</v>
      </c>
      <c r="K140" t="s">
        <v>351</v>
      </c>
      <c r="L140" t="s">
        <v>374</v>
      </c>
      <c r="M140" t="s">
        <v>239</v>
      </c>
      <c r="N140">
        <v>103</v>
      </c>
      <c r="O140" t="s">
        <v>67</v>
      </c>
      <c r="P140" t="s">
        <v>358</v>
      </c>
      <c r="Q140" t="s">
        <v>217</v>
      </c>
      <c r="R140">
        <v>1</v>
      </c>
    </row>
    <row r="141" spans="1:18" x14ac:dyDescent="0.3">
      <c r="A141" t="s">
        <v>352</v>
      </c>
      <c r="B141" t="s">
        <v>45</v>
      </c>
      <c r="C141" t="s">
        <v>68</v>
      </c>
      <c r="D141" s="15">
        <v>46282.336180555554</v>
      </c>
      <c r="E141" t="s">
        <v>764</v>
      </c>
      <c r="F141">
        <v>4</v>
      </c>
      <c r="G141" s="15">
        <v>46287.444444444445</v>
      </c>
      <c r="H141" t="s">
        <v>762</v>
      </c>
      <c r="I141" t="s">
        <v>763</v>
      </c>
      <c r="J141" t="s">
        <v>261</v>
      </c>
      <c r="K141" t="s">
        <v>352</v>
      </c>
      <c r="L141" t="s">
        <v>398</v>
      </c>
      <c r="M141" t="s">
        <v>261</v>
      </c>
      <c r="N141">
        <v>0</v>
      </c>
      <c r="O141" t="s">
        <v>67</v>
      </c>
      <c r="P141" t="s">
        <v>762</v>
      </c>
      <c r="Q141" t="s">
        <v>217</v>
      </c>
      <c r="R141">
        <v>1</v>
      </c>
    </row>
    <row r="142" spans="1:18" x14ac:dyDescent="0.3">
      <c r="A142" t="s">
        <v>352</v>
      </c>
      <c r="B142" t="s">
        <v>45</v>
      </c>
      <c r="C142" t="s">
        <v>68</v>
      </c>
      <c r="D142" s="15">
        <v>46281.658784722225</v>
      </c>
      <c r="E142" t="s">
        <v>764</v>
      </c>
      <c r="F142">
        <v>6</v>
      </c>
      <c r="G142" s="15">
        <v>46287.444444444445</v>
      </c>
      <c r="H142" t="s">
        <v>762</v>
      </c>
      <c r="I142" t="s">
        <v>763</v>
      </c>
      <c r="J142" t="s">
        <v>261</v>
      </c>
      <c r="K142" t="s">
        <v>352</v>
      </c>
      <c r="L142" t="s">
        <v>398</v>
      </c>
      <c r="M142" t="s">
        <v>261</v>
      </c>
      <c r="O142" t="s">
        <v>67</v>
      </c>
      <c r="P142" t="s">
        <v>762</v>
      </c>
      <c r="Q142" t="s">
        <v>217</v>
      </c>
    </row>
    <row r="143" spans="1:18" x14ac:dyDescent="0.3">
      <c r="A143" t="s">
        <v>350</v>
      </c>
      <c r="B143" t="s">
        <v>45</v>
      </c>
      <c r="C143" t="s">
        <v>68</v>
      </c>
      <c r="D143" s="15">
        <v>46287.478263888886</v>
      </c>
      <c r="E143" t="s">
        <v>405</v>
      </c>
      <c r="F143">
        <v>16</v>
      </c>
      <c r="G143" s="15">
        <v>46289.458333333336</v>
      </c>
      <c r="H143" t="s">
        <v>367</v>
      </c>
      <c r="I143" t="s">
        <v>378</v>
      </c>
      <c r="J143" t="s">
        <v>240</v>
      </c>
      <c r="K143" t="s">
        <v>350</v>
      </c>
      <c r="L143" t="s">
        <v>356</v>
      </c>
      <c r="M143" t="s">
        <v>240</v>
      </c>
      <c r="N143">
        <v>48</v>
      </c>
      <c r="O143" t="s">
        <v>67</v>
      </c>
      <c r="P143" t="s">
        <v>367</v>
      </c>
      <c r="Q143" t="s">
        <v>217</v>
      </c>
      <c r="R143">
        <v>1</v>
      </c>
    </row>
    <row r="144" spans="1:18" x14ac:dyDescent="0.3">
      <c r="A144" t="s">
        <v>350</v>
      </c>
      <c r="B144" t="s">
        <v>45</v>
      </c>
      <c r="C144" t="s">
        <v>68</v>
      </c>
      <c r="D144" s="15">
        <v>46273.341469907406</v>
      </c>
      <c r="E144" t="s">
        <v>405</v>
      </c>
      <c r="F144">
        <v>16</v>
      </c>
      <c r="G144" s="15">
        <v>46275.465277777781</v>
      </c>
      <c r="H144" t="s">
        <v>367</v>
      </c>
      <c r="I144" t="s">
        <v>378</v>
      </c>
      <c r="J144" t="s">
        <v>240</v>
      </c>
      <c r="K144" t="s">
        <v>350</v>
      </c>
      <c r="L144" t="s">
        <v>356</v>
      </c>
      <c r="M144" t="s">
        <v>240</v>
      </c>
      <c r="N144">
        <v>48</v>
      </c>
      <c r="O144" t="s">
        <v>67</v>
      </c>
      <c r="P144" t="s">
        <v>367</v>
      </c>
      <c r="Q144" t="s">
        <v>217</v>
      </c>
      <c r="R144">
        <v>1</v>
      </c>
    </row>
    <row r="145" spans="1:18" x14ac:dyDescent="0.3">
      <c r="A145" t="s">
        <v>350</v>
      </c>
      <c r="B145" t="s">
        <v>48</v>
      </c>
      <c r="C145" t="s">
        <v>68</v>
      </c>
      <c r="D145" s="15">
        <v>46283.361296296294</v>
      </c>
      <c r="E145" t="s">
        <v>405</v>
      </c>
      <c r="F145">
        <v>1</v>
      </c>
      <c r="G145" s="15">
        <v>46287.461805555555</v>
      </c>
      <c r="H145" t="s">
        <v>367</v>
      </c>
      <c r="I145" t="s">
        <v>378</v>
      </c>
      <c r="J145" t="s">
        <v>240</v>
      </c>
      <c r="K145" t="s">
        <v>350</v>
      </c>
      <c r="L145" t="s">
        <v>356</v>
      </c>
      <c r="M145" t="s">
        <v>240</v>
      </c>
      <c r="N145">
        <v>48</v>
      </c>
      <c r="O145" t="s">
        <v>90</v>
      </c>
      <c r="P145" t="s">
        <v>367</v>
      </c>
      <c r="Q145" t="s">
        <v>217</v>
      </c>
      <c r="R145">
        <v>1</v>
      </c>
    </row>
    <row r="146" spans="1:18" x14ac:dyDescent="0.3">
      <c r="A146" t="s">
        <v>350</v>
      </c>
      <c r="B146" t="s">
        <v>48</v>
      </c>
      <c r="C146" t="s">
        <v>68</v>
      </c>
      <c r="D146" s="15">
        <v>46279.471388888887</v>
      </c>
      <c r="E146" t="s">
        <v>405</v>
      </c>
      <c r="F146">
        <v>2</v>
      </c>
      <c r="G146" s="15">
        <v>46281.472222222219</v>
      </c>
      <c r="H146" t="s">
        <v>367</v>
      </c>
      <c r="I146" t="s">
        <v>378</v>
      </c>
      <c r="J146" t="s">
        <v>240</v>
      </c>
      <c r="K146" t="s">
        <v>350</v>
      </c>
      <c r="L146" t="s">
        <v>356</v>
      </c>
      <c r="M146" t="s">
        <v>240</v>
      </c>
      <c r="N146">
        <v>48</v>
      </c>
      <c r="O146" t="s">
        <v>90</v>
      </c>
      <c r="P146" t="s">
        <v>367</v>
      </c>
      <c r="Q146" t="s">
        <v>217</v>
      </c>
      <c r="R146">
        <v>1</v>
      </c>
    </row>
    <row r="147" spans="1:18" x14ac:dyDescent="0.3">
      <c r="A147" t="s">
        <v>350</v>
      </c>
      <c r="B147" t="s">
        <v>43</v>
      </c>
      <c r="C147" t="s">
        <v>105</v>
      </c>
      <c r="D147" s="15">
        <v>46287.493831018517</v>
      </c>
      <c r="E147" t="s">
        <v>405</v>
      </c>
      <c r="F147">
        <v>1</v>
      </c>
      <c r="G147" s="15">
        <v>46289.458333333336</v>
      </c>
      <c r="H147" t="s">
        <v>367</v>
      </c>
      <c r="I147" t="s">
        <v>378</v>
      </c>
      <c r="J147" t="s">
        <v>240</v>
      </c>
      <c r="K147" t="s">
        <v>350</v>
      </c>
      <c r="L147" t="s">
        <v>356</v>
      </c>
      <c r="M147" t="s">
        <v>240</v>
      </c>
      <c r="N147">
        <v>48</v>
      </c>
      <c r="O147" t="s">
        <v>67</v>
      </c>
      <c r="P147" t="s">
        <v>367</v>
      </c>
      <c r="Q147" t="s">
        <v>217</v>
      </c>
    </row>
    <row r="148" spans="1:18" x14ac:dyDescent="0.3">
      <c r="A148" t="s">
        <v>350</v>
      </c>
      <c r="B148" t="s">
        <v>43</v>
      </c>
      <c r="C148" t="s">
        <v>105</v>
      </c>
      <c r="D148" s="15">
        <v>46283.36478009259</v>
      </c>
      <c r="E148" t="s">
        <v>405</v>
      </c>
      <c r="F148">
        <v>2</v>
      </c>
      <c r="G148" s="15">
        <v>46287.461805555555</v>
      </c>
      <c r="H148" t="s">
        <v>367</v>
      </c>
      <c r="I148" t="s">
        <v>378</v>
      </c>
      <c r="J148" t="s">
        <v>240</v>
      </c>
      <c r="K148" t="s">
        <v>350</v>
      </c>
      <c r="L148" t="s">
        <v>356</v>
      </c>
      <c r="M148" t="s">
        <v>240</v>
      </c>
      <c r="O148" t="s">
        <v>67</v>
      </c>
      <c r="P148" t="s">
        <v>367</v>
      </c>
      <c r="Q148" t="s">
        <v>217</v>
      </c>
    </row>
    <row r="149" spans="1:18" x14ac:dyDescent="0.3">
      <c r="A149" t="s">
        <v>350</v>
      </c>
      <c r="B149" t="s">
        <v>45</v>
      </c>
      <c r="C149" t="s">
        <v>68</v>
      </c>
      <c r="D149" s="15">
        <v>46286.323912037034</v>
      </c>
      <c r="E149" t="s">
        <v>416</v>
      </c>
      <c r="F149">
        <v>30</v>
      </c>
      <c r="G149" s="15">
        <v>46288.454861111109</v>
      </c>
      <c r="H149" t="s">
        <v>366</v>
      </c>
      <c r="I149" t="s">
        <v>377</v>
      </c>
      <c r="J149" t="s">
        <v>240</v>
      </c>
      <c r="K149" t="s">
        <v>350</v>
      </c>
      <c r="L149" t="s">
        <v>356</v>
      </c>
      <c r="M149" t="s">
        <v>240</v>
      </c>
      <c r="N149">
        <v>40</v>
      </c>
      <c r="O149" t="s">
        <v>67</v>
      </c>
      <c r="P149" t="s">
        <v>366</v>
      </c>
      <c r="Q149" t="s">
        <v>217</v>
      </c>
      <c r="R149">
        <v>1</v>
      </c>
    </row>
    <row r="150" spans="1:18" x14ac:dyDescent="0.3">
      <c r="A150" t="s">
        <v>350</v>
      </c>
      <c r="B150" t="s">
        <v>45</v>
      </c>
      <c r="C150" t="s">
        <v>68</v>
      </c>
      <c r="D150" s="15">
        <v>46286.324270833335</v>
      </c>
      <c r="E150" t="s">
        <v>416</v>
      </c>
      <c r="F150">
        <v>50</v>
      </c>
      <c r="G150" s="15">
        <v>46288.454861111109</v>
      </c>
      <c r="H150" t="s">
        <v>366</v>
      </c>
      <c r="I150" t="s">
        <v>377</v>
      </c>
      <c r="J150" t="s">
        <v>240</v>
      </c>
      <c r="K150" t="s">
        <v>350</v>
      </c>
      <c r="L150" t="s">
        <v>356</v>
      </c>
      <c r="M150" t="s">
        <v>240</v>
      </c>
      <c r="O150" t="s">
        <v>67</v>
      </c>
      <c r="P150" t="s">
        <v>366</v>
      </c>
      <c r="Q150" t="s">
        <v>217</v>
      </c>
    </row>
    <row r="151" spans="1:18" x14ac:dyDescent="0.3">
      <c r="A151" t="s">
        <v>350</v>
      </c>
      <c r="B151" t="s">
        <v>45</v>
      </c>
      <c r="C151" t="s">
        <v>68</v>
      </c>
      <c r="D151" s="15">
        <v>46268.34103009259</v>
      </c>
      <c r="E151" t="s">
        <v>416</v>
      </c>
      <c r="F151">
        <v>35</v>
      </c>
      <c r="G151" s="15">
        <v>46269.4375</v>
      </c>
      <c r="H151" t="s">
        <v>366</v>
      </c>
      <c r="I151" t="s">
        <v>377</v>
      </c>
      <c r="J151" t="s">
        <v>240</v>
      </c>
      <c r="K151" t="s">
        <v>350</v>
      </c>
      <c r="L151" t="s">
        <v>356</v>
      </c>
      <c r="M151" t="s">
        <v>240</v>
      </c>
      <c r="N151">
        <v>40</v>
      </c>
      <c r="O151" t="s">
        <v>67</v>
      </c>
      <c r="P151" t="s">
        <v>366</v>
      </c>
      <c r="Q151" t="s">
        <v>217</v>
      </c>
      <c r="R151">
        <v>1</v>
      </c>
    </row>
    <row r="152" spans="1:18" x14ac:dyDescent="0.3">
      <c r="A152" t="s">
        <v>351</v>
      </c>
      <c r="B152" t="s">
        <v>45</v>
      </c>
      <c r="C152" t="s">
        <v>68</v>
      </c>
      <c r="D152" s="15">
        <v>46275.407488425924</v>
      </c>
      <c r="E152" t="s">
        <v>771</v>
      </c>
      <c r="F152">
        <v>17</v>
      </c>
      <c r="G152" s="15">
        <v>46279.504166666666</v>
      </c>
      <c r="H152" t="s">
        <v>1216</v>
      </c>
      <c r="I152" t="s">
        <v>1217</v>
      </c>
      <c r="J152" t="s">
        <v>287</v>
      </c>
      <c r="K152" t="s">
        <v>351</v>
      </c>
      <c r="L152" t="s">
        <v>374</v>
      </c>
      <c r="M152" t="s">
        <v>239</v>
      </c>
      <c r="N152">
        <v>329</v>
      </c>
      <c r="O152" t="s">
        <v>67</v>
      </c>
      <c r="P152" t="s">
        <v>1216</v>
      </c>
      <c r="Q152" t="s">
        <v>217</v>
      </c>
      <c r="R152">
        <v>1</v>
      </c>
    </row>
    <row r="153" spans="1:18" x14ac:dyDescent="0.3">
      <c r="A153" t="s">
        <v>351</v>
      </c>
      <c r="B153" t="s">
        <v>48</v>
      </c>
      <c r="C153" t="s">
        <v>68</v>
      </c>
      <c r="D153" s="15">
        <v>46269.621493055558</v>
      </c>
      <c r="E153" t="s">
        <v>407</v>
      </c>
      <c r="F153">
        <v>1</v>
      </c>
      <c r="G153" s="15">
        <v>46274.413194444445</v>
      </c>
      <c r="H153" t="s">
        <v>360</v>
      </c>
      <c r="I153" t="s">
        <v>374</v>
      </c>
      <c r="J153" t="s">
        <v>239</v>
      </c>
      <c r="K153" t="s">
        <v>351</v>
      </c>
      <c r="L153" t="s">
        <v>374</v>
      </c>
      <c r="M153" t="s">
        <v>239</v>
      </c>
      <c r="N153">
        <v>0</v>
      </c>
      <c r="O153" t="s">
        <v>90</v>
      </c>
      <c r="P153" t="s">
        <v>360</v>
      </c>
      <c r="Q153" t="s">
        <v>217</v>
      </c>
    </row>
    <row r="154" spans="1:18" x14ac:dyDescent="0.3">
      <c r="A154" t="s">
        <v>351</v>
      </c>
      <c r="B154" t="s">
        <v>48</v>
      </c>
      <c r="C154" t="s">
        <v>68</v>
      </c>
      <c r="D154" s="15">
        <v>46268.556805555556</v>
      </c>
      <c r="E154" t="s">
        <v>406</v>
      </c>
      <c r="F154">
        <v>1</v>
      </c>
      <c r="G154" s="15">
        <v>46275.390277777777</v>
      </c>
      <c r="H154" t="s">
        <v>362</v>
      </c>
      <c r="I154" t="s">
        <v>374</v>
      </c>
      <c r="J154" t="s">
        <v>239</v>
      </c>
      <c r="K154" t="s">
        <v>351</v>
      </c>
      <c r="L154" t="s">
        <v>374</v>
      </c>
      <c r="M154" t="s">
        <v>239</v>
      </c>
      <c r="N154">
        <v>0</v>
      </c>
      <c r="O154" t="s">
        <v>90</v>
      </c>
      <c r="P154" t="s">
        <v>362</v>
      </c>
      <c r="Q154" t="s">
        <v>217</v>
      </c>
      <c r="R154">
        <v>1</v>
      </c>
    </row>
    <row r="155" spans="1:18" x14ac:dyDescent="0.3">
      <c r="A155" t="s">
        <v>351</v>
      </c>
      <c r="B155" t="s">
        <v>48</v>
      </c>
      <c r="C155" t="s">
        <v>68</v>
      </c>
      <c r="D155" s="15">
        <v>46251.60728009259</v>
      </c>
      <c r="E155" t="s">
        <v>407</v>
      </c>
      <c r="F155">
        <v>2</v>
      </c>
      <c r="G155" s="15">
        <v>46260.477777777778</v>
      </c>
      <c r="H155" t="s">
        <v>359</v>
      </c>
      <c r="I155" t="s">
        <v>374</v>
      </c>
      <c r="J155" t="s">
        <v>239</v>
      </c>
      <c r="K155" t="s">
        <v>351</v>
      </c>
      <c r="L155" t="s">
        <v>374</v>
      </c>
      <c r="M155" t="s">
        <v>239</v>
      </c>
      <c r="O155" t="s">
        <v>90</v>
      </c>
      <c r="P155" t="s">
        <v>359</v>
      </c>
      <c r="Q155" t="s">
        <v>217</v>
      </c>
      <c r="R155">
        <v>1</v>
      </c>
    </row>
    <row r="156" spans="1:18" x14ac:dyDescent="0.3">
      <c r="A156" t="s">
        <v>351</v>
      </c>
      <c r="B156" t="s">
        <v>43</v>
      </c>
      <c r="C156" t="s">
        <v>105</v>
      </c>
      <c r="D156" s="15">
        <v>46267.421261574076</v>
      </c>
      <c r="E156" t="s">
        <v>407</v>
      </c>
      <c r="F156">
        <v>5</v>
      </c>
      <c r="G156" s="15">
        <v>46273.685416666667</v>
      </c>
      <c r="H156" t="s">
        <v>360</v>
      </c>
      <c r="I156" t="s">
        <v>374</v>
      </c>
      <c r="J156" t="s">
        <v>239</v>
      </c>
      <c r="K156" t="s">
        <v>351</v>
      </c>
      <c r="L156" t="s">
        <v>374</v>
      </c>
      <c r="M156" t="s">
        <v>239</v>
      </c>
      <c r="O156" t="s">
        <v>67</v>
      </c>
      <c r="P156" t="s">
        <v>360</v>
      </c>
      <c r="Q156" t="s">
        <v>217</v>
      </c>
    </row>
    <row r="157" spans="1:18" x14ac:dyDescent="0.3">
      <c r="A157" t="s">
        <v>351</v>
      </c>
      <c r="B157" t="s">
        <v>43</v>
      </c>
      <c r="C157" t="s">
        <v>105</v>
      </c>
      <c r="D157" s="15">
        <v>46266.665439814817</v>
      </c>
      <c r="E157" t="s">
        <v>407</v>
      </c>
      <c r="F157">
        <v>5</v>
      </c>
      <c r="G157" s="15">
        <v>46268.379166666666</v>
      </c>
      <c r="H157" t="s">
        <v>359</v>
      </c>
      <c r="I157" t="s">
        <v>374</v>
      </c>
      <c r="J157" t="s">
        <v>239</v>
      </c>
      <c r="K157" t="s">
        <v>351</v>
      </c>
      <c r="L157" t="s">
        <v>374</v>
      </c>
      <c r="M157" t="s">
        <v>239</v>
      </c>
      <c r="N157">
        <v>0</v>
      </c>
      <c r="O157" t="s">
        <v>67</v>
      </c>
      <c r="P157" t="s">
        <v>359</v>
      </c>
      <c r="Q157" t="s">
        <v>217</v>
      </c>
    </row>
    <row r="158" spans="1:18" x14ac:dyDescent="0.3">
      <c r="A158" t="s">
        <v>351</v>
      </c>
      <c r="B158" t="s">
        <v>43</v>
      </c>
      <c r="C158" t="s">
        <v>105</v>
      </c>
      <c r="D158" s="15">
        <v>46266.59578703704</v>
      </c>
      <c r="E158" t="s">
        <v>406</v>
      </c>
      <c r="F158">
        <v>16</v>
      </c>
      <c r="G158" s="15">
        <v>46273.418749999997</v>
      </c>
      <c r="H158" t="s">
        <v>362</v>
      </c>
      <c r="I158" t="s">
        <v>374</v>
      </c>
      <c r="J158" t="s">
        <v>239</v>
      </c>
      <c r="K158" t="s">
        <v>351</v>
      </c>
      <c r="L158" t="s">
        <v>374</v>
      </c>
      <c r="M158" t="s">
        <v>239</v>
      </c>
      <c r="N158">
        <v>0</v>
      </c>
      <c r="O158" t="s">
        <v>67</v>
      </c>
      <c r="P158" t="s">
        <v>362</v>
      </c>
      <c r="Q158" t="s">
        <v>217</v>
      </c>
      <c r="R158">
        <v>1</v>
      </c>
    </row>
    <row r="159" spans="1:18" x14ac:dyDescent="0.3">
      <c r="A159" t="s">
        <v>351</v>
      </c>
      <c r="B159" t="s">
        <v>48</v>
      </c>
      <c r="C159" t="s">
        <v>68</v>
      </c>
      <c r="D159" s="15">
        <v>46252.576365740744</v>
      </c>
      <c r="E159" t="s">
        <v>754</v>
      </c>
      <c r="F159">
        <v>1</v>
      </c>
      <c r="G159" s="15">
        <v>46259.454861111109</v>
      </c>
      <c r="H159" t="s">
        <v>361</v>
      </c>
      <c r="I159" t="s">
        <v>374</v>
      </c>
      <c r="J159" t="s">
        <v>239</v>
      </c>
      <c r="K159" t="s">
        <v>351</v>
      </c>
      <c r="L159" t="s">
        <v>374</v>
      </c>
      <c r="M159" t="s">
        <v>239</v>
      </c>
      <c r="O159" t="s">
        <v>90</v>
      </c>
      <c r="P159" t="s">
        <v>361</v>
      </c>
      <c r="Q159" t="s">
        <v>217</v>
      </c>
      <c r="R159">
        <v>1</v>
      </c>
    </row>
    <row r="160" spans="1:18" x14ac:dyDescent="0.3">
      <c r="A160" t="s">
        <v>351</v>
      </c>
      <c r="B160" t="s">
        <v>43</v>
      </c>
      <c r="C160" t="s">
        <v>105</v>
      </c>
      <c r="D160" s="15">
        <v>46275.423680555556</v>
      </c>
      <c r="E160" t="s">
        <v>406</v>
      </c>
      <c r="F160">
        <v>4</v>
      </c>
      <c r="G160" s="15">
        <v>46279.618055555555</v>
      </c>
      <c r="H160" t="s">
        <v>362</v>
      </c>
      <c r="I160" t="s">
        <v>374</v>
      </c>
      <c r="J160" t="s">
        <v>239</v>
      </c>
      <c r="K160" t="s">
        <v>351</v>
      </c>
      <c r="L160" t="s">
        <v>374</v>
      </c>
      <c r="M160" t="s">
        <v>239</v>
      </c>
      <c r="N160">
        <v>0</v>
      </c>
      <c r="O160" t="s">
        <v>67</v>
      </c>
      <c r="P160" t="s">
        <v>362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62" t="s">
        <v>647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  <c r="Q2" s="52"/>
    </row>
    <row r="3" spans="1:26" ht="14.25" customHeight="1" thickTop="1" thickBot="1" x14ac:dyDescent="0.35">
      <c r="B3" s="265" t="s">
        <v>648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4"/>
      <c r="Q3" s="53"/>
      <c r="R3" s="52"/>
    </row>
    <row r="4" spans="1:26" ht="14.25" customHeight="1" thickTop="1" x14ac:dyDescent="0.3">
      <c r="B4" s="266" t="s">
        <v>715</v>
      </c>
      <c r="C4" s="267"/>
      <c r="D4" s="54" t="s">
        <v>649</v>
      </c>
      <c r="E4" s="54"/>
      <c r="F4" s="51"/>
      <c r="G4" s="51"/>
      <c r="H4" s="50"/>
      <c r="I4" s="51" t="s">
        <v>716</v>
      </c>
      <c r="J4" s="55" t="s">
        <v>688</v>
      </c>
      <c r="K4" s="54"/>
      <c r="L4" s="268" t="s">
        <v>650</v>
      </c>
      <c r="M4" s="56" t="s">
        <v>651</v>
      </c>
      <c r="N4" s="174">
        <v>51.515151515151516</v>
      </c>
      <c r="O4" s="57"/>
      <c r="Q4" s="53"/>
      <c r="R4" s="52"/>
    </row>
    <row r="5" spans="1:26" ht="14.25" customHeight="1" x14ac:dyDescent="0.3">
      <c r="B5" s="270" t="s">
        <v>717</v>
      </c>
      <c r="C5" s="269"/>
      <c r="D5" s="58">
        <v>4600686987</v>
      </c>
      <c r="E5" s="58"/>
      <c r="F5" s="51"/>
      <c r="G5" s="51"/>
      <c r="H5" s="50"/>
      <c r="I5" s="59" t="s">
        <v>652</v>
      </c>
      <c r="J5" s="58" t="s">
        <v>690</v>
      </c>
      <c r="K5" s="60"/>
      <c r="L5" s="269"/>
      <c r="M5" s="61" t="s">
        <v>653</v>
      </c>
      <c r="N5" s="58">
        <v>0.97</v>
      </c>
      <c r="O5" s="62"/>
      <c r="Q5" s="53"/>
      <c r="R5" s="52"/>
    </row>
    <row r="6" spans="1:26" ht="14.25" customHeight="1" x14ac:dyDescent="0.3">
      <c r="B6" s="270" t="s">
        <v>718</v>
      </c>
      <c r="C6" s="269"/>
      <c r="D6" s="271" t="s">
        <v>692</v>
      </c>
      <c r="E6" s="269"/>
      <c r="F6" s="269"/>
      <c r="G6" s="269"/>
      <c r="H6" s="269"/>
      <c r="I6" s="59" t="s">
        <v>654</v>
      </c>
      <c r="J6" s="58" t="s">
        <v>693</v>
      </c>
      <c r="K6" s="58"/>
      <c r="L6" s="273" t="s">
        <v>655</v>
      </c>
      <c r="M6" s="61" t="s">
        <v>651</v>
      </c>
      <c r="N6" s="173">
        <v>78.861788617886177</v>
      </c>
      <c r="O6" s="63"/>
      <c r="Q6" s="53"/>
      <c r="R6" s="52"/>
    </row>
    <row r="7" spans="1:26" ht="14.25" customHeight="1" thickBot="1" x14ac:dyDescent="0.35">
      <c r="B7" s="274"/>
      <c r="C7" s="272"/>
      <c r="D7" s="272"/>
      <c r="E7" s="272"/>
      <c r="F7" s="272"/>
      <c r="G7" s="272"/>
      <c r="H7" s="272"/>
      <c r="I7" s="64" t="s">
        <v>656</v>
      </c>
      <c r="J7" s="65" t="s">
        <v>694</v>
      </c>
      <c r="K7" s="65"/>
      <c r="L7" s="272"/>
      <c r="M7" s="66" t="s">
        <v>653</v>
      </c>
      <c r="N7" s="67">
        <v>0.97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0" t="s">
        <v>0</v>
      </c>
      <c r="E10" s="245"/>
      <c r="F10" s="245"/>
      <c r="G10" s="245"/>
      <c r="H10" s="241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6" t="s">
        <v>695</v>
      </c>
      <c r="F12" s="249"/>
      <c r="G12" s="249"/>
      <c r="H12" s="249"/>
      <c r="I12" s="85"/>
      <c r="J12" s="86"/>
      <c r="K12" s="87"/>
      <c r="L12" s="88"/>
      <c r="M12" s="89"/>
      <c r="N12" s="25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SUMIF(ARM_IRON_LT1[Linha de serviço PPU], D12, ARM_IRON_LT1[QUA])</f>
        <v>290838</v>
      </c>
      <c r="K13" s="95">
        <f>J13*$N$5</f>
        <v>282112.86</v>
      </c>
      <c r="L13" s="96">
        <f>VLOOKUP(D12,PPU_IRON_LT1[[Linha de Serviço]:[P. Unitário (R$)]],4,0)</f>
        <v>0.6</v>
      </c>
      <c r="M13" s="97">
        <f>J13*L13</f>
        <v>174502.8</v>
      </c>
      <c r="N13" s="25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ARM_IRON_LT1[Linha de serviço PPU], D12, ARM_IRON_LT1[QUAm-1])</f>
        <v>264586</v>
      </c>
      <c r="E14" s="100">
        <f>SUMIF(  ARM_IRON_LT1[Linha de serviço PPU], D12, ARM_IRON_LT1[QBm])</f>
        <v>1</v>
      </c>
      <c r="F14" s="100">
        <f>SUMIF(  ARM_IRON_LT1[Linha de serviço PPU], D12, ARM_IRON_LT1[QDm])</f>
        <v>0</v>
      </c>
      <c r="G14" s="101">
        <f>SUMIF(  ARM_IRON_LT1[Linha de serviço PPU], D12, ARM_IRON_LT1[QNm])</f>
        <v>26253</v>
      </c>
      <c r="H14" s="102">
        <f>(D14-E14-F14)+G14</f>
        <v>290838</v>
      </c>
      <c r="I14" s="103"/>
      <c r="J14" s="104"/>
      <c r="K14" s="105"/>
      <c r="L14" s="106"/>
      <c r="M14" s="107"/>
      <c r="N14" s="259"/>
      <c r="Q14" s="52"/>
    </row>
    <row r="15" spans="1:26" ht="15" customHeight="1" x14ac:dyDescent="0.3">
      <c r="A15" s="49"/>
      <c r="B15" s="49"/>
      <c r="C15" s="83"/>
      <c r="D15" s="84" t="s">
        <v>212</v>
      </c>
      <c r="E15" s="256" t="s">
        <v>696</v>
      </c>
      <c r="F15" s="249"/>
      <c r="G15" s="249"/>
      <c r="H15" s="249"/>
      <c r="I15" s="108"/>
      <c r="J15" s="109"/>
      <c r="K15" s="87"/>
      <c r="L15" s="110"/>
      <c r="M15" s="111"/>
      <c r="N15" s="25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SUMIF(ARM_IRON_LT1[Linha de serviço PPU], D15, ARM_IRON_LT1[QUA])</f>
        <v>2862</v>
      </c>
      <c r="K16" s="95">
        <f>J16*N5</f>
        <v>2776.14</v>
      </c>
      <c r="L16" s="96">
        <f>VLOOKUP(D15,PPU_IRON_LT1[[Linha de Serviço]:[P. Unitário (R$)]],4,0)</f>
        <v>3.55</v>
      </c>
      <c r="M16" s="97">
        <f>J16*L16</f>
        <v>10160.1</v>
      </c>
      <c r="N16" s="258"/>
      <c r="Q16" s="52"/>
    </row>
    <row r="17" spans="1:17" ht="14.25" customHeight="1" x14ac:dyDescent="0.3">
      <c r="A17" s="49"/>
      <c r="B17" s="49"/>
      <c r="C17" s="91"/>
      <c r="D17" s="99">
        <f>SUMIF(  ARM_IRON_LT1[Linha de serviço PPU], D15, ARM_IRON_LT1[QUAm-1])</f>
        <v>1980</v>
      </c>
      <c r="E17" s="100">
        <f>SUMIF(  ARM_IRON_LT1[Linha de serviço PPU], D15, ARM_IRON_LT1[QBm])</f>
        <v>0</v>
      </c>
      <c r="F17" s="100">
        <f>SUMIF(  ARM_IRON_LT1[Linha de serviço PPU], D15, ARM_IRON_LT1[QDm])</f>
        <v>0</v>
      </c>
      <c r="G17" s="101">
        <f>SUMIF(  ARM_IRON_LT1[Linha de serviço PPU], D15, ARM_IRON_LT1[QNm])</f>
        <v>882</v>
      </c>
      <c r="H17" s="112">
        <f>(D17-E17-F17)+G17</f>
        <v>2862</v>
      </c>
      <c r="I17" s="103"/>
      <c r="J17" s="104"/>
      <c r="K17" s="105"/>
      <c r="L17" s="106"/>
      <c r="M17" s="107"/>
      <c r="N17" s="259"/>
      <c r="Q17" s="52"/>
    </row>
    <row r="18" spans="1:17" ht="15" customHeight="1" x14ac:dyDescent="0.3">
      <c r="A18" s="49"/>
      <c r="B18" s="49"/>
      <c r="C18" s="83"/>
      <c r="D18" s="84" t="s">
        <v>213</v>
      </c>
      <c r="E18" s="256" t="s">
        <v>697</v>
      </c>
      <c r="F18" s="249"/>
      <c r="G18" s="249"/>
      <c r="H18" s="249"/>
      <c r="I18" s="108"/>
      <c r="J18" s="109"/>
      <c r="K18" s="87"/>
      <c r="M18" s="111"/>
      <c r="N18" s="25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SUMIF(ARM_IRON_LT1[Linha de serviço PPU], D18, ARM_IRON_LT1[QUA])</f>
        <v>19598</v>
      </c>
      <c r="K19" s="95">
        <f>J19*N5</f>
        <v>19010.059999999998</v>
      </c>
      <c r="L19" s="96">
        <f>VLOOKUP(D18,PPU_IRON_LT1[[Linha de Serviço]:[P. Unitário (R$)]],4,0)</f>
        <v>0.74</v>
      </c>
      <c r="M19" s="97">
        <f>J19*L19</f>
        <v>14502.52</v>
      </c>
      <c r="N19" s="258"/>
      <c r="Q19" s="52"/>
    </row>
    <row r="20" spans="1:17" ht="14.25" customHeight="1" x14ac:dyDescent="0.3">
      <c r="A20" s="49"/>
      <c r="B20" s="49"/>
      <c r="C20" s="91"/>
      <c r="D20" s="99">
        <f>SUMIF(  ARM_IRON_LT1[Linha de serviço PPU], D18, ARM_IRON_LT1[QUAm-1])</f>
        <v>19598</v>
      </c>
      <c r="E20" s="100">
        <f>SUMIF(  ARM_IRON_LT1[Linha de serviço PPU], D18, ARM_IRON_LT1[QBm])</f>
        <v>0</v>
      </c>
      <c r="F20" s="100">
        <f>SUMIF(  ARM_IRON_LT1[Linha de serviço PPU], D18, ARM_IRON_LT1[QDm])</f>
        <v>0</v>
      </c>
      <c r="G20" s="101">
        <f>SUMIF(  ARM_IRON_LT1[Linha de serviço PPU], D18, ARM_IRON_LT1[QNm])</f>
        <v>0</v>
      </c>
      <c r="H20" s="113">
        <f>(D20-E20-F20)+G20</f>
        <v>19598</v>
      </c>
      <c r="I20" s="103"/>
      <c r="J20" s="104"/>
      <c r="K20" s="105"/>
      <c r="L20" s="106"/>
      <c r="M20" s="107"/>
      <c r="N20" s="259"/>
      <c r="Q20" s="52"/>
    </row>
    <row r="21" spans="1:17" ht="15" customHeight="1" x14ac:dyDescent="0.3">
      <c r="A21" s="49"/>
      <c r="B21" s="49"/>
      <c r="C21" s="83"/>
      <c r="D21" s="84" t="s">
        <v>214</v>
      </c>
      <c r="E21" s="256" t="s">
        <v>698</v>
      </c>
      <c r="F21" s="249"/>
      <c r="G21" s="249"/>
      <c r="H21" s="249"/>
      <c r="I21" s="108"/>
      <c r="J21" s="109"/>
      <c r="K21" s="87"/>
      <c r="L21" s="110"/>
      <c r="M21" s="111"/>
      <c r="N21" s="25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SUMIF(ARM_IRON_LT1[Linha de serviço PPU], D21, ARM_IRON_LT1[QUA])</f>
        <v>17</v>
      </c>
      <c r="K22" s="95">
        <f>J22*N5</f>
        <v>16.489999999999998</v>
      </c>
      <c r="L22" s="96">
        <f>VLOOKUP(D21,PPU_IRON_LT1[[Linha de Serviço]:[P. Unitário (R$)]],4,0)</f>
        <v>56.11</v>
      </c>
      <c r="M22" s="97">
        <f>J22*L22</f>
        <v>953.87</v>
      </c>
      <c r="N22" s="258"/>
      <c r="Q22" s="52"/>
    </row>
    <row r="23" spans="1:17" ht="14.25" customHeight="1" x14ac:dyDescent="0.3">
      <c r="A23" s="49"/>
      <c r="B23" s="49"/>
      <c r="C23" s="91"/>
      <c r="D23" s="99">
        <f>SUMIF(  ARM_IRON_LT1[Linha de serviço PPU], D21, ARM_IRON_LT1[QUAm-1])</f>
        <v>17</v>
      </c>
      <c r="E23" s="100">
        <f>SUMIF(  ARM_IRON_LT1[Linha de serviço PPU], D21, ARM_IRON_LT1[QBm])</f>
        <v>0</v>
      </c>
      <c r="F23" s="100">
        <f>SUMIF(  ARM_IRON_LT1[Linha de serviço PPU], D21, ARM_IRON_LT1[QDm])</f>
        <v>0</v>
      </c>
      <c r="G23" s="101">
        <f>SUMIF(  ARM_IRON_LT1[Linha de serviço PPU], D21, ARM_IRON_LT1[QNm])</f>
        <v>0</v>
      </c>
      <c r="H23" s="113">
        <f>(D23-E23-F23)+G23</f>
        <v>17</v>
      </c>
      <c r="I23" s="103"/>
      <c r="J23" s="104"/>
      <c r="K23" s="105"/>
      <c r="L23" s="106"/>
      <c r="M23" s="107"/>
      <c r="N23" s="259"/>
      <c r="Q23" s="52"/>
    </row>
    <row r="24" spans="1:17" ht="15" customHeight="1" x14ac:dyDescent="0.3">
      <c r="A24" s="49"/>
      <c r="B24" s="49"/>
      <c r="C24" s="83"/>
      <c r="D24" s="84" t="s">
        <v>215</v>
      </c>
      <c r="E24" s="256" t="s">
        <v>699</v>
      </c>
      <c r="F24" s="249"/>
      <c r="G24" s="249"/>
      <c r="H24" s="249"/>
      <c r="I24" s="108"/>
      <c r="J24" s="109"/>
      <c r="K24" s="87"/>
      <c r="L24" s="110"/>
      <c r="M24" s="111"/>
      <c r="N24" s="25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SUMIF(ARM_IRON_LT1[Linha de serviço PPU], D24, ARM_IRON_LT1[QUA])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8"/>
      <c r="Q25" s="52"/>
    </row>
    <row r="26" spans="1:17" ht="14.25" customHeight="1" x14ac:dyDescent="0.3">
      <c r="A26" s="49"/>
      <c r="B26" s="49"/>
      <c r="C26" s="91"/>
      <c r="D26" s="99">
        <f>SUMIF(  ARM_IRON_LT1[Linha de serviço PPU], D24, ARM_IRON_LT1[QUAm-1])</f>
        <v>0</v>
      </c>
      <c r="E26" s="100">
        <f>SUMIF(  ARM_IRON_LT1[Linha de serviço PPU], D24, ARM_IRON_LT1[QBm])</f>
        <v>0</v>
      </c>
      <c r="F26" s="100">
        <f>SUMIF(  ARM_IRON_LT1[Linha de serviço PPU], D24, ARM_IRON_LT1[QDm])</f>
        <v>0</v>
      </c>
      <c r="G26" s="101">
        <f>SUMIF(  ARM_IRON_LT1[Linha de serviço PPU], D24, ARM_IRON_LT1[QNm])</f>
        <v>0</v>
      </c>
      <c r="H26" s="112">
        <f>(D26-E26-F26)+G26</f>
        <v>0</v>
      </c>
      <c r="I26" s="103"/>
      <c r="J26" s="104"/>
      <c r="K26" s="105"/>
      <c r="L26" s="106"/>
      <c r="M26" s="107"/>
      <c r="N26" s="259"/>
      <c r="Q26" s="52"/>
    </row>
    <row r="27" spans="1:17" ht="15" customHeight="1" x14ac:dyDescent="0.3">
      <c r="A27" s="49"/>
      <c r="B27" s="49"/>
      <c r="C27" s="83"/>
      <c r="D27" s="84" t="s">
        <v>216</v>
      </c>
      <c r="E27" s="256" t="s">
        <v>700</v>
      </c>
      <c r="F27" s="249"/>
      <c r="G27" s="249"/>
      <c r="H27" s="249"/>
      <c r="I27" s="114"/>
      <c r="J27" s="115"/>
      <c r="K27" s="95"/>
      <c r="L27" s="96"/>
      <c r="M27" s="97"/>
      <c r="N27" s="25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SUMIF(ARM_IRON_LT1[Linha de serviço PPU], D27, ARM_IRON_LT1[QUA])</f>
        <v>5193</v>
      </c>
      <c r="K28" s="95">
        <f>J28*N5</f>
        <v>5037.21</v>
      </c>
      <c r="L28" s="96">
        <f>VLOOKUP(D27,PPU_IRON_LT1[[Linha de Serviço]:[P. Unitário (R$)]],4,0)</f>
        <v>0.08</v>
      </c>
      <c r="M28" s="97">
        <f>J28*L28</f>
        <v>415.44</v>
      </c>
      <c r="N28" s="258"/>
      <c r="Q28" s="52"/>
    </row>
    <row r="29" spans="1:17" ht="14.25" customHeight="1" x14ac:dyDescent="0.3">
      <c r="A29" s="49"/>
      <c r="B29" s="49"/>
      <c r="C29" s="91"/>
      <c r="D29" s="99">
        <f>SUMIF(  ARM_IRON_LT1[Linha de serviço PPU], D27, ARM_IRON_LT1[QUAm-1])</f>
        <v>5193</v>
      </c>
      <c r="E29" s="100">
        <f>SUMIF(  ARM_IRON_LT1[Linha de serviço PPU], D27, ARM_IRON_LT1[QBm])</f>
        <v>0</v>
      </c>
      <c r="F29" s="100">
        <f>SUMIF(  ARM_IRON_LT1[Linha de serviço PPU], D27, ARM_IRON_LT1[QDm])</f>
        <v>0</v>
      </c>
      <c r="G29" s="101">
        <f>SUMIF(  ARM_IRON_LT1[Linha de serviço PPU], D27, ARM_IRON_LT1[QNm])</f>
        <v>0</v>
      </c>
      <c r="H29" s="116">
        <f>(D29-E29-F29)+G29</f>
        <v>5193</v>
      </c>
      <c r="I29" s="103"/>
      <c r="J29" s="115"/>
      <c r="K29" s="105"/>
      <c r="L29" s="96"/>
      <c r="M29" s="107"/>
      <c r="N29" s="25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0" t="s">
        <v>701</v>
      </c>
      <c r="F30" s="260"/>
      <c r="G30" s="260"/>
      <c r="H30" s="261"/>
      <c r="I30" s="167" t="s">
        <v>90</v>
      </c>
      <c r="J30" s="171">
        <f>SUMIF(  DADOS_IRON_LT1[Linha de serviço PPU], D30, DADOS_IRON_LT1[QExec])</f>
        <v>198.99999999999997</v>
      </c>
      <c r="K30" s="169">
        <f>J30*N5</f>
        <v>193.02999999999997</v>
      </c>
      <c r="L30" s="165">
        <f>VLOOKUP(D30,PPU_IRON_LT1[[Linha de Serviço]:[P. Unitário (R$)]],4,0)</f>
        <v>125.89</v>
      </c>
      <c r="M30" s="163">
        <f t="shared" ref="M30:M36" si="0">L30*J30</f>
        <v>25052.109999999997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9" t="s">
        <v>702</v>
      </c>
      <c r="F31" s="249"/>
      <c r="G31" s="249"/>
      <c r="H31" s="249"/>
      <c r="I31" s="168" t="s">
        <v>90</v>
      </c>
      <c r="J31" s="171">
        <f>SUMIF(  DADOS_IRON_LT1[Linha de serviço PPU], D31, DADOS_IRON_LT1[QExec])</f>
        <v>4.8</v>
      </c>
      <c r="K31" s="169">
        <f>J31*N5</f>
        <v>4.6559999999999997</v>
      </c>
      <c r="L31" s="165">
        <f>VLOOKUP(D31,PPU_IRON_LT1[[Linha de Serviço]:[P. Unitário (R$)]],4,0)</f>
        <v>200</v>
      </c>
      <c r="M31" s="163">
        <f t="shared" si="0"/>
        <v>960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49" t="s">
        <v>704</v>
      </c>
      <c r="F32" s="249"/>
      <c r="G32" s="249"/>
      <c r="H32" s="249"/>
      <c r="I32" s="168" t="s">
        <v>662</v>
      </c>
      <c r="J32" s="171">
        <f>SUM(DADOS_IRON_LT1[KM Adicional])</f>
        <v>2174</v>
      </c>
      <c r="K32" s="169">
        <f>J32*N5</f>
        <v>2108.7799999999997</v>
      </c>
      <c r="L32" s="165">
        <f>VLOOKUP(D32,PPU_IRON_LT1[[Linha de Serviço]:[P. Unitário (R$)]],4,0)</f>
        <v>0.5</v>
      </c>
      <c r="M32" s="163">
        <f t="shared" si="0"/>
        <v>1087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0" t="s">
        <v>13</v>
      </c>
      <c r="F33" s="251"/>
      <c r="G33" s="251"/>
      <c r="H33" s="252"/>
      <c r="I33" s="168" t="s">
        <v>663</v>
      </c>
      <c r="J33" s="171">
        <f>SUMIF(  DADOS_IRON_LT1[Linha de serviço PPU], D33, DADOS_IRON_LT1[QExec])</f>
        <v>332</v>
      </c>
      <c r="K33" s="169">
        <f>J33*N5</f>
        <v>322.03999999999996</v>
      </c>
      <c r="L33" s="165">
        <f>VLOOKUP(D33,PPU_IRON_LT1[[Linha de Serviço]:[P. Unitário (R$)]],4,0)</f>
        <v>1.96</v>
      </c>
      <c r="M33" s="163">
        <f t="shared" si="0"/>
        <v>650.72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0" t="s">
        <v>15</v>
      </c>
      <c r="F34" s="251"/>
      <c r="G34" s="251"/>
      <c r="H34" s="252"/>
      <c r="I34" s="168" t="s">
        <v>663</v>
      </c>
      <c r="J34" s="171">
        <f>SUMIF(  DADOS_IRON_LT1[Linha de serviço PPU], D34, DADOS_IRON_LT1[QExec])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0" t="s">
        <v>705</v>
      </c>
      <c r="F35" s="251"/>
      <c r="G35" s="251"/>
      <c r="H35" s="252"/>
      <c r="I35" s="168" t="s">
        <v>108</v>
      </c>
      <c r="J35" s="171">
        <f>SUMIF(  DADOS_IRON_LT1[Linha de serviço PPU], D35, DADOS_IRON_LT1[QExec])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0" t="s">
        <v>706</v>
      </c>
      <c r="F36" s="251"/>
      <c r="G36" s="251"/>
      <c r="H36" s="252"/>
      <c r="I36" s="168" t="s">
        <v>67</v>
      </c>
      <c r="J36" s="171">
        <f>SUMIF(  DADOS_IRON_LT1[Linha de serviço PPU], D36, DADOS_IRON_LT1[QExec])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3" t="s">
        <v>664</v>
      </c>
      <c r="E37" s="254"/>
      <c r="F37" s="254"/>
      <c r="G37" s="254"/>
      <c r="H37" s="254"/>
      <c r="I37" s="123"/>
      <c r="J37" s="172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9" t="s">
        <v>707</v>
      </c>
      <c r="F38" s="249"/>
      <c r="G38" s="249"/>
      <c r="H38" s="249"/>
      <c r="I38" s="168" t="s">
        <v>708</v>
      </c>
      <c r="J38" s="171">
        <f>SUMIF(  DADOS_IRON_LT1[Linha de serviço PPU], D38, DADOS_IRON_LT1[QExec])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5" t="s">
        <v>709</v>
      </c>
      <c r="F39" s="255"/>
      <c r="G39" s="255"/>
      <c r="H39" s="255"/>
      <c r="I39" s="168" t="s">
        <v>67</v>
      </c>
      <c r="J39" s="171">
        <f>SUMIF(  DADOS_IRON_LT1[Linha de serviço PPU], D39, DADOS_IRON_LT1[QExec])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9" t="s">
        <v>710</v>
      </c>
      <c r="F40" s="249"/>
      <c r="G40" s="249"/>
      <c r="H40" s="249"/>
      <c r="I40" s="168" t="s">
        <v>122</v>
      </c>
      <c r="J40" s="171">
        <f>SUMIF(  DADOS_IRON_LT1[Linha de serviço PPU], D40, DADOS_IRON_LT1[QExec])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9" t="s">
        <v>711</v>
      </c>
      <c r="F41" s="249"/>
      <c r="G41" s="249"/>
      <c r="H41" s="249"/>
      <c r="I41" s="168" t="s">
        <v>122</v>
      </c>
      <c r="J41" s="171">
        <f>SUMIF(  DADOS_IRON_LT1[Linha de serviço PPU], D41, DADOS_IRON_LT1[QExec])</f>
        <v>12</v>
      </c>
      <c r="K41" s="170">
        <f>J41*N7</f>
        <v>11.64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9" t="s">
        <v>24</v>
      </c>
      <c r="F42" s="249"/>
      <c r="G42" s="249"/>
      <c r="H42" s="249"/>
      <c r="I42" s="168" t="s">
        <v>122</v>
      </c>
      <c r="J42" s="171">
        <f>SUMIF(  DADOS_IRON_LT1[Linha de serviço PPU], D42, DADOS_IRON_LT1[QExec])</f>
        <v>21326.85</v>
      </c>
      <c r="K42" s="170">
        <f>J42*N7</f>
        <v>20687.044499999996</v>
      </c>
      <c r="L42" s="165">
        <f>VLOOKUP(D42,PPU_IRON_LT1[[Linha de Serviço]:[P. Unitário (R$)]],4,0)</f>
        <v>0.1</v>
      </c>
      <c r="M42" s="164">
        <f t="shared" si="1"/>
        <v>2132.6849999999999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9" t="s">
        <v>712</v>
      </c>
      <c r="F43" s="249"/>
      <c r="G43" s="249"/>
      <c r="H43" s="249"/>
      <c r="I43" s="168" t="s">
        <v>713</v>
      </c>
      <c r="J43" s="171">
        <f>SUMIF(  DADOS_IRON_LT1[Linha de serviço PPU], D43, DADOS_IRON_LT1[QExec])</f>
        <v>82.5</v>
      </c>
      <c r="K43" s="170">
        <f>J43*N7</f>
        <v>80.024999999999991</v>
      </c>
      <c r="L43" s="165">
        <f>VLOOKUP(D43,PPU_IRON_LT1[[Linha de Serviço]:[P. Unitário (R$)]],4,0)</f>
        <v>0.23</v>
      </c>
      <c r="M43" s="164">
        <f t="shared" si="1"/>
        <v>18.975000000000001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9" t="s">
        <v>28</v>
      </c>
      <c r="F44" s="249"/>
      <c r="G44" s="249"/>
      <c r="H44" s="249"/>
      <c r="I44" s="168" t="s">
        <v>92</v>
      </c>
      <c r="J44" s="171">
        <f>SUMIF(  DADOS_IRON_LT1[Linha de serviço PPU], D44, DADOS_IRON_LT1[QExec])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9" t="s">
        <v>30</v>
      </c>
      <c r="F45" s="249"/>
      <c r="G45" s="249"/>
      <c r="H45" s="249"/>
      <c r="I45" s="168" t="s">
        <v>92</v>
      </c>
      <c r="J45" s="171">
        <f>SUMIF(  DADOS_IRON_LT1[Linha de serviço PPU], D45, DADOS_IRON_LT1[QExec])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9" t="s">
        <v>32</v>
      </c>
      <c r="F46" s="249"/>
      <c r="G46" s="249"/>
      <c r="H46" s="249"/>
      <c r="I46" s="168" t="s">
        <v>92</v>
      </c>
      <c r="J46" s="171">
        <f>SUMIF(  DADOS_IRON_LT1[Linha de serviço PPU], D46, DADOS_IRON_LT1[QExec])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9" t="s">
        <v>34</v>
      </c>
      <c r="F47" s="249"/>
      <c r="G47" s="249"/>
      <c r="H47" s="249"/>
      <c r="I47" s="168" t="s">
        <v>92</v>
      </c>
      <c r="J47" s="171">
        <f>SUMIF(  DADOS_IRON_LT1[Linha de serviço PPU], D47, DADOS_IRON_LT1[QExec])</f>
        <v>63</v>
      </c>
      <c r="K47" s="170">
        <f>J47*N7</f>
        <v>61.11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42" t="s">
        <v>665</v>
      </c>
      <c r="D48" s="243"/>
      <c r="E48" s="243"/>
      <c r="F48" s="243"/>
      <c r="G48" s="243"/>
      <c r="H48" s="243"/>
      <c r="I48" s="241"/>
      <c r="J48" s="128"/>
      <c r="K48" s="128"/>
      <c r="L48" s="128"/>
      <c r="M48" s="129">
        <f>SUM(M12:M47)</f>
        <v>230590.65999999997</v>
      </c>
      <c r="N48" s="119"/>
      <c r="Q48" s="52"/>
    </row>
    <row r="49" spans="1:17" ht="14.25" customHeight="1" x14ac:dyDescent="0.3">
      <c r="A49" s="49"/>
      <c r="B49" s="49"/>
      <c r="C49" s="244" t="s">
        <v>666</v>
      </c>
      <c r="D49" s="245"/>
      <c r="E49" s="245"/>
      <c r="F49" s="245"/>
      <c r="G49" s="245"/>
      <c r="H49" s="245"/>
      <c r="I49" s="241"/>
      <c r="J49" s="246" t="s">
        <v>667</v>
      </c>
      <c r="K49" s="245"/>
      <c r="L49" s="245"/>
      <c r="M49" s="245"/>
      <c r="N49" s="241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6" t="s">
        <v>714</v>
      </c>
      <c r="K50" s="245"/>
      <c r="L50" s="245"/>
      <c r="M50" s="245"/>
      <c r="N50" s="241"/>
      <c r="Q50" s="52"/>
    </row>
    <row r="51" spans="1:17" ht="16.5" customHeight="1" x14ac:dyDescent="0.3">
      <c r="A51" s="49"/>
      <c r="B51" s="49"/>
      <c r="C51" s="247" t="s">
        <v>668</v>
      </c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1"/>
      <c r="Q51" s="52"/>
    </row>
    <row r="52" spans="1:17" ht="60" customHeight="1" x14ac:dyDescent="0.3">
      <c r="A52" s="49"/>
      <c r="B52" s="49"/>
      <c r="C52" s="248"/>
      <c r="D52" s="245"/>
      <c r="E52" s="245"/>
      <c r="F52" s="245"/>
      <c r="G52" s="245"/>
      <c r="H52" s="245"/>
      <c r="I52" s="245"/>
      <c r="J52" s="245"/>
      <c r="K52" s="245"/>
      <c r="L52" s="245"/>
      <c r="M52" s="245"/>
      <c r="N52" s="241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40" t="s">
        <v>674</v>
      </c>
      <c r="K54" s="241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>
    <tabColor theme="8"/>
  </sheetPr>
  <dimension ref="A1:R149"/>
  <sheetViews>
    <sheetView tabSelected="1" topLeftCell="G94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12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351</v>
      </c>
      <c r="B2" t="s">
        <v>43</v>
      </c>
      <c r="C2" t="s">
        <v>105</v>
      </c>
      <c r="D2" s="15">
        <v>46225.605347222219</v>
      </c>
      <c r="E2" t="s">
        <v>408</v>
      </c>
      <c r="F2">
        <v>22</v>
      </c>
      <c r="G2" s="15">
        <v>46227.657638888886</v>
      </c>
      <c r="H2" t="s">
        <v>361</v>
      </c>
      <c r="I2" t="s">
        <v>374</v>
      </c>
      <c r="J2" t="s">
        <v>239</v>
      </c>
      <c r="K2" t="s">
        <v>351</v>
      </c>
      <c r="L2" t="s">
        <v>374</v>
      </c>
      <c r="M2" t="s">
        <v>239</v>
      </c>
      <c r="N2">
        <v>0</v>
      </c>
      <c r="O2" t="s">
        <v>67</v>
      </c>
      <c r="P2" t="s">
        <v>361</v>
      </c>
      <c r="Q2" t="s">
        <v>217</v>
      </c>
      <c r="R2">
        <v>1</v>
      </c>
    </row>
    <row r="3" spans="1:18" x14ac:dyDescent="0.3">
      <c r="A3" t="s">
        <v>351</v>
      </c>
      <c r="B3" t="s">
        <v>43</v>
      </c>
      <c r="C3" t="s">
        <v>105</v>
      </c>
      <c r="D3" s="15">
        <v>46237.609074074076</v>
      </c>
      <c r="E3" t="s">
        <v>406</v>
      </c>
      <c r="F3">
        <v>3</v>
      </c>
      <c r="G3" s="15">
        <v>46239.477777777778</v>
      </c>
      <c r="H3" t="s">
        <v>362</v>
      </c>
      <c r="I3" t="s">
        <v>374</v>
      </c>
      <c r="J3" t="s">
        <v>239</v>
      </c>
      <c r="K3" t="s">
        <v>351</v>
      </c>
      <c r="L3" t="s">
        <v>374</v>
      </c>
      <c r="M3" t="s">
        <v>239</v>
      </c>
      <c r="N3">
        <v>0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351</v>
      </c>
      <c r="B4" t="s">
        <v>48</v>
      </c>
      <c r="C4" t="s">
        <v>68</v>
      </c>
      <c r="D4" s="15">
        <v>46251.526550925926</v>
      </c>
      <c r="E4" t="s">
        <v>406</v>
      </c>
      <c r="F4">
        <v>1</v>
      </c>
      <c r="G4" s="15">
        <v>46254.573611111111</v>
      </c>
      <c r="H4" t="s">
        <v>362</v>
      </c>
      <c r="I4" t="s">
        <v>374</v>
      </c>
      <c r="J4" t="s">
        <v>239</v>
      </c>
      <c r="K4" t="s">
        <v>351</v>
      </c>
      <c r="L4" t="s">
        <v>374</v>
      </c>
      <c r="M4" t="s">
        <v>239</v>
      </c>
      <c r="N4">
        <v>0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351</v>
      </c>
      <c r="B5" t="s">
        <v>48</v>
      </c>
      <c r="C5" t="s">
        <v>68</v>
      </c>
      <c r="D5" s="15">
        <v>46253.620312500003</v>
      </c>
      <c r="E5" t="s">
        <v>407</v>
      </c>
      <c r="F5">
        <v>1</v>
      </c>
      <c r="G5" s="15">
        <v>46255.381944444445</v>
      </c>
      <c r="H5" t="s">
        <v>359</v>
      </c>
      <c r="I5" t="s">
        <v>374</v>
      </c>
      <c r="J5" t="s">
        <v>239</v>
      </c>
      <c r="K5" t="s">
        <v>351</v>
      </c>
      <c r="L5" t="s">
        <v>374</v>
      </c>
      <c r="M5" t="s">
        <v>239</v>
      </c>
      <c r="N5">
        <v>0</v>
      </c>
      <c r="O5" t="s">
        <v>90</v>
      </c>
      <c r="P5" t="s">
        <v>359</v>
      </c>
      <c r="Q5" t="s">
        <v>217</v>
      </c>
      <c r="R5">
        <v>1</v>
      </c>
    </row>
    <row r="6" spans="1:18" x14ac:dyDescent="0.3">
      <c r="A6" t="s">
        <v>351</v>
      </c>
      <c r="B6" t="s">
        <v>45</v>
      </c>
      <c r="C6" t="s">
        <v>68</v>
      </c>
      <c r="D6" s="15">
        <v>46254.490613425929</v>
      </c>
      <c r="E6" t="s">
        <v>407</v>
      </c>
      <c r="F6">
        <v>12</v>
      </c>
      <c r="G6" s="15">
        <v>46255.484027777777</v>
      </c>
      <c r="H6" t="s">
        <v>358</v>
      </c>
      <c r="I6" t="s">
        <v>373</v>
      </c>
      <c r="J6" t="s">
        <v>239</v>
      </c>
      <c r="K6" t="s">
        <v>351</v>
      </c>
      <c r="L6" t="s">
        <v>374</v>
      </c>
      <c r="M6" t="s">
        <v>239</v>
      </c>
      <c r="N6">
        <v>103</v>
      </c>
      <c r="O6" t="s">
        <v>67</v>
      </c>
      <c r="P6" t="s">
        <v>358</v>
      </c>
      <c r="Q6" t="s">
        <v>217</v>
      </c>
      <c r="R6">
        <v>1</v>
      </c>
    </row>
    <row r="7" spans="1:18" x14ac:dyDescent="0.3">
      <c r="A7" t="s">
        <v>351</v>
      </c>
      <c r="B7" t="s">
        <v>45</v>
      </c>
      <c r="C7" t="s">
        <v>68</v>
      </c>
      <c r="D7" s="15">
        <v>46254.489756944444</v>
      </c>
      <c r="E7" t="s">
        <v>407</v>
      </c>
      <c r="F7">
        <v>1</v>
      </c>
      <c r="G7" s="15">
        <v>46255.484027777777</v>
      </c>
      <c r="H7" t="s">
        <v>358</v>
      </c>
      <c r="I7" t="s">
        <v>373</v>
      </c>
      <c r="J7" t="s">
        <v>239</v>
      </c>
      <c r="K7" t="s">
        <v>351</v>
      </c>
      <c r="L7" t="s">
        <v>374</v>
      </c>
      <c r="M7" t="s">
        <v>239</v>
      </c>
      <c r="O7" t="s">
        <v>67</v>
      </c>
      <c r="P7" t="s">
        <v>358</v>
      </c>
      <c r="Q7" t="s">
        <v>217</v>
      </c>
    </row>
    <row r="8" spans="1:18" x14ac:dyDescent="0.3">
      <c r="A8" t="s">
        <v>351</v>
      </c>
      <c r="B8" t="s">
        <v>45</v>
      </c>
      <c r="C8" t="s">
        <v>68</v>
      </c>
      <c r="D8" s="15">
        <v>46253.463136574072</v>
      </c>
      <c r="E8" t="s">
        <v>1138</v>
      </c>
      <c r="F8">
        <v>34</v>
      </c>
      <c r="G8" s="15">
        <v>46255.520833333336</v>
      </c>
      <c r="H8" t="s">
        <v>358</v>
      </c>
      <c r="I8" t="s">
        <v>373</v>
      </c>
      <c r="J8" t="s">
        <v>239</v>
      </c>
      <c r="K8" t="s">
        <v>351</v>
      </c>
      <c r="L8" t="s">
        <v>374</v>
      </c>
      <c r="M8" t="s">
        <v>239</v>
      </c>
      <c r="N8">
        <v>103</v>
      </c>
      <c r="O8" t="s">
        <v>67</v>
      </c>
      <c r="P8" t="s">
        <v>358</v>
      </c>
      <c r="Q8" t="s">
        <v>217</v>
      </c>
    </row>
    <row r="9" spans="1:18" x14ac:dyDescent="0.3">
      <c r="A9" t="s">
        <v>351</v>
      </c>
      <c r="B9" t="s">
        <v>48</v>
      </c>
      <c r="C9" t="s">
        <v>68</v>
      </c>
      <c r="D9" s="15">
        <v>46254.384965277779</v>
      </c>
      <c r="E9" t="s">
        <v>406</v>
      </c>
      <c r="F9">
        <v>2</v>
      </c>
      <c r="G9" s="15">
        <v>46258.484027777777</v>
      </c>
      <c r="H9" t="s">
        <v>362</v>
      </c>
      <c r="I9" t="s">
        <v>374</v>
      </c>
      <c r="J9" t="s">
        <v>239</v>
      </c>
      <c r="K9" t="s">
        <v>351</v>
      </c>
      <c r="L9" t="s">
        <v>374</v>
      </c>
      <c r="M9" t="s">
        <v>239</v>
      </c>
      <c r="N9">
        <v>0</v>
      </c>
      <c r="O9" t="s">
        <v>90</v>
      </c>
      <c r="P9" t="s">
        <v>362</v>
      </c>
      <c r="Q9" t="s">
        <v>217</v>
      </c>
      <c r="R9">
        <v>1</v>
      </c>
    </row>
    <row r="10" spans="1:18" x14ac:dyDescent="0.3">
      <c r="A10" t="s">
        <v>351</v>
      </c>
      <c r="B10" t="s">
        <v>48</v>
      </c>
      <c r="C10" t="s">
        <v>68</v>
      </c>
      <c r="D10" s="15">
        <v>46254.383043981485</v>
      </c>
      <c r="E10" t="s">
        <v>406</v>
      </c>
      <c r="F10">
        <v>1</v>
      </c>
      <c r="G10" s="15">
        <v>46258.484027777777</v>
      </c>
      <c r="H10" t="s">
        <v>362</v>
      </c>
      <c r="I10" t="s">
        <v>374</v>
      </c>
      <c r="J10" t="s">
        <v>239</v>
      </c>
      <c r="K10" t="s">
        <v>351</v>
      </c>
      <c r="L10" t="s">
        <v>374</v>
      </c>
      <c r="M10" t="s">
        <v>239</v>
      </c>
      <c r="O10" t="s">
        <v>90</v>
      </c>
      <c r="P10" t="s">
        <v>362</v>
      </c>
      <c r="Q10" t="s">
        <v>217</v>
      </c>
    </row>
    <row r="11" spans="1:18" x14ac:dyDescent="0.3">
      <c r="A11" t="s">
        <v>351</v>
      </c>
      <c r="B11" t="s">
        <v>48</v>
      </c>
      <c r="C11" t="s">
        <v>68</v>
      </c>
      <c r="D11" s="15">
        <v>46254.330300925925</v>
      </c>
      <c r="E11" t="s">
        <v>406</v>
      </c>
      <c r="F11">
        <v>1</v>
      </c>
      <c r="G11" s="15">
        <v>46258.484027777777</v>
      </c>
      <c r="H11" t="s">
        <v>362</v>
      </c>
      <c r="I11" t="s">
        <v>374</v>
      </c>
      <c r="J11" t="s">
        <v>239</v>
      </c>
      <c r="K11" t="s">
        <v>351</v>
      </c>
      <c r="L11" t="s">
        <v>374</v>
      </c>
      <c r="M11" t="s">
        <v>239</v>
      </c>
      <c r="O11" t="s">
        <v>90</v>
      </c>
      <c r="P11" t="s">
        <v>362</v>
      </c>
      <c r="Q11" t="s">
        <v>217</v>
      </c>
    </row>
    <row r="12" spans="1:18" x14ac:dyDescent="0.3">
      <c r="A12" t="s">
        <v>351</v>
      </c>
      <c r="B12" t="s">
        <v>48</v>
      </c>
      <c r="C12" t="s">
        <v>68</v>
      </c>
      <c r="D12" s="15">
        <v>46253.617754629631</v>
      </c>
      <c r="E12" t="s">
        <v>406</v>
      </c>
      <c r="F12">
        <v>1</v>
      </c>
      <c r="G12" s="15">
        <v>46258.484027777777</v>
      </c>
      <c r="H12" t="s">
        <v>362</v>
      </c>
      <c r="I12" t="s">
        <v>374</v>
      </c>
      <c r="J12" t="s">
        <v>239</v>
      </c>
      <c r="K12" t="s">
        <v>351</v>
      </c>
      <c r="L12" t="s">
        <v>374</v>
      </c>
      <c r="M12" t="s">
        <v>239</v>
      </c>
      <c r="O12" t="s">
        <v>90</v>
      </c>
      <c r="P12" t="s">
        <v>362</v>
      </c>
      <c r="Q12" t="s">
        <v>217</v>
      </c>
    </row>
    <row r="13" spans="1:18" x14ac:dyDescent="0.3">
      <c r="A13" t="s">
        <v>351</v>
      </c>
      <c r="B13" t="s">
        <v>48</v>
      </c>
      <c r="C13" t="s">
        <v>68</v>
      </c>
      <c r="D13" s="15">
        <v>46252.406145833331</v>
      </c>
      <c r="E13" t="s">
        <v>406</v>
      </c>
      <c r="F13">
        <v>2</v>
      </c>
      <c r="G13" s="15">
        <v>46258.484027777777</v>
      </c>
      <c r="H13" t="s">
        <v>362</v>
      </c>
      <c r="I13" t="s">
        <v>374</v>
      </c>
      <c r="J13" t="s">
        <v>239</v>
      </c>
      <c r="K13" t="s">
        <v>351</v>
      </c>
      <c r="L13" t="s">
        <v>374</v>
      </c>
      <c r="M13" t="s">
        <v>239</v>
      </c>
      <c r="O13" t="s">
        <v>90</v>
      </c>
      <c r="P13" t="s">
        <v>362</v>
      </c>
      <c r="Q13" t="s">
        <v>217</v>
      </c>
    </row>
    <row r="14" spans="1:18" x14ac:dyDescent="0.3">
      <c r="A14" t="s">
        <v>351</v>
      </c>
      <c r="B14" t="s">
        <v>45</v>
      </c>
      <c r="C14" t="s">
        <v>68</v>
      </c>
      <c r="D14" s="15">
        <v>46255.515949074077</v>
      </c>
      <c r="E14" t="s">
        <v>754</v>
      </c>
      <c r="F14">
        <v>18</v>
      </c>
      <c r="G14" s="15">
        <v>46258.696527777778</v>
      </c>
      <c r="H14" t="s">
        <v>361</v>
      </c>
      <c r="I14" t="s">
        <v>374</v>
      </c>
      <c r="J14" t="s">
        <v>239</v>
      </c>
      <c r="K14" t="s">
        <v>351</v>
      </c>
      <c r="L14" t="s">
        <v>374</v>
      </c>
      <c r="M14" t="s">
        <v>239</v>
      </c>
      <c r="N14">
        <v>0</v>
      </c>
      <c r="O14" t="s">
        <v>67</v>
      </c>
      <c r="P14" t="s">
        <v>361</v>
      </c>
      <c r="Q14" t="s">
        <v>217</v>
      </c>
      <c r="R14">
        <v>1</v>
      </c>
    </row>
    <row r="15" spans="1:18" x14ac:dyDescent="0.3">
      <c r="A15" t="s">
        <v>351</v>
      </c>
      <c r="B15" t="s">
        <v>45</v>
      </c>
      <c r="C15" t="s">
        <v>68</v>
      </c>
      <c r="D15" s="15">
        <v>46255.513298611113</v>
      </c>
      <c r="E15" t="s">
        <v>754</v>
      </c>
      <c r="F15">
        <v>12</v>
      </c>
      <c r="G15" s="15">
        <v>46258.696527777778</v>
      </c>
      <c r="H15" t="s">
        <v>361</v>
      </c>
      <c r="I15" t="s">
        <v>374</v>
      </c>
      <c r="J15" t="s">
        <v>239</v>
      </c>
      <c r="K15" t="s">
        <v>351</v>
      </c>
      <c r="L15" t="s">
        <v>374</v>
      </c>
      <c r="M15" t="s">
        <v>239</v>
      </c>
      <c r="O15" t="s">
        <v>67</v>
      </c>
      <c r="P15" t="s">
        <v>361</v>
      </c>
      <c r="Q15" t="s">
        <v>217</v>
      </c>
    </row>
    <row r="16" spans="1:18" x14ac:dyDescent="0.3">
      <c r="A16" t="s">
        <v>351</v>
      </c>
      <c r="B16" t="s">
        <v>45</v>
      </c>
      <c r="C16" t="s">
        <v>68</v>
      </c>
      <c r="D16" s="15">
        <v>46258.334432870368</v>
      </c>
      <c r="E16" t="s">
        <v>404</v>
      </c>
      <c r="F16">
        <v>3</v>
      </c>
      <c r="G16" s="15">
        <v>46259.4375</v>
      </c>
      <c r="H16" t="s">
        <v>359</v>
      </c>
      <c r="I16" t="s">
        <v>374</v>
      </c>
      <c r="J16" t="s">
        <v>239</v>
      </c>
      <c r="K16" t="s">
        <v>351</v>
      </c>
      <c r="L16" t="s">
        <v>374</v>
      </c>
      <c r="M16" t="s">
        <v>239</v>
      </c>
      <c r="N16">
        <v>0</v>
      </c>
      <c r="O16" t="s">
        <v>67</v>
      </c>
      <c r="P16" t="s">
        <v>359</v>
      </c>
      <c r="Q16" t="s">
        <v>217</v>
      </c>
      <c r="R16">
        <v>1</v>
      </c>
    </row>
    <row r="17" spans="1:18" x14ac:dyDescent="0.3">
      <c r="A17" t="s">
        <v>351</v>
      </c>
      <c r="B17" t="s">
        <v>45</v>
      </c>
      <c r="C17" t="s">
        <v>68</v>
      </c>
      <c r="D17" s="15">
        <v>46258.335682870369</v>
      </c>
      <c r="E17" t="s">
        <v>404</v>
      </c>
      <c r="F17">
        <v>3</v>
      </c>
      <c r="G17" s="15">
        <v>46259.4375</v>
      </c>
      <c r="H17" t="s">
        <v>359</v>
      </c>
      <c r="I17" t="s">
        <v>374</v>
      </c>
      <c r="J17" t="s">
        <v>239</v>
      </c>
      <c r="K17" t="s">
        <v>351</v>
      </c>
      <c r="L17" t="s">
        <v>374</v>
      </c>
      <c r="M17" t="s">
        <v>239</v>
      </c>
      <c r="O17" t="s">
        <v>67</v>
      </c>
      <c r="P17" t="s">
        <v>359</v>
      </c>
      <c r="Q17" t="s">
        <v>217</v>
      </c>
    </row>
    <row r="18" spans="1:18" x14ac:dyDescent="0.3">
      <c r="A18" t="s">
        <v>351</v>
      </c>
      <c r="B18" t="s">
        <v>48</v>
      </c>
      <c r="C18" t="s">
        <v>68</v>
      </c>
      <c r="D18" s="15">
        <v>46252.400995370372</v>
      </c>
      <c r="E18" t="s">
        <v>407</v>
      </c>
      <c r="F18">
        <v>3</v>
      </c>
      <c r="G18" s="15">
        <v>46259.4375</v>
      </c>
      <c r="H18" t="s">
        <v>359</v>
      </c>
      <c r="I18" t="s">
        <v>374</v>
      </c>
      <c r="J18" t="s">
        <v>239</v>
      </c>
      <c r="K18" t="s">
        <v>351</v>
      </c>
      <c r="L18" t="s">
        <v>374</v>
      </c>
      <c r="M18" t="s">
        <v>239</v>
      </c>
      <c r="O18" t="s">
        <v>90</v>
      </c>
      <c r="P18" t="s">
        <v>359</v>
      </c>
      <c r="Q18" t="s">
        <v>217</v>
      </c>
    </row>
    <row r="19" spans="1:18" x14ac:dyDescent="0.3">
      <c r="A19" t="s">
        <v>351</v>
      </c>
      <c r="B19" t="s">
        <v>48</v>
      </c>
      <c r="C19" t="s">
        <v>68</v>
      </c>
      <c r="D19" s="15">
        <v>46252.576365740744</v>
      </c>
      <c r="E19" t="s">
        <v>754</v>
      </c>
      <c r="F19">
        <v>1</v>
      </c>
      <c r="G19" s="15">
        <v>46259.454861111109</v>
      </c>
      <c r="H19" t="s">
        <v>361</v>
      </c>
      <c r="I19" t="s">
        <v>374</v>
      </c>
      <c r="J19" t="s">
        <v>239</v>
      </c>
      <c r="K19" t="s">
        <v>351</v>
      </c>
      <c r="L19" t="s">
        <v>374</v>
      </c>
      <c r="M19" t="s">
        <v>239</v>
      </c>
      <c r="O19" t="s">
        <v>90</v>
      </c>
      <c r="P19" t="s">
        <v>361</v>
      </c>
      <c r="Q19" t="s">
        <v>217</v>
      </c>
      <c r="R19">
        <v>1</v>
      </c>
    </row>
    <row r="20" spans="1:18" x14ac:dyDescent="0.3">
      <c r="A20" t="s">
        <v>351</v>
      </c>
      <c r="B20" t="s">
        <v>45</v>
      </c>
      <c r="C20" t="s">
        <v>68</v>
      </c>
      <c r="D20" s="15">
        <v>46255.491550925923</v>
      </c>
      <c r="E20" t="s">
        <v>411</v>
      </c>
      <c r="F20">
        <v>4</v>
      </c>
      <c r="G20" s="15">
        <v>46259.46875</v>
      </c>
      <c r="H20" t="s">
        <v>359</v>
      </c>
      <c r="I20" t="s">
        <v>374</v>
      </c>
      <c r="J20" t="s">
        <v>239</v>
      </c>
      <c r="K20" t="s">
        <v>351</v>
      </c>
      <c r="L20" t="s">
        <v>374</v>
      </c>
      <c r="M20" t="s">
        <v>239</v>
      </c>
      <c r="N20">
        <v>0</v>
      </c>
      <c r="O20" t="s">
        <v>67</v>
      </c>
      <c r="P20" t="s">
        <v>359</v>
      </c>
      <c r="Q20" t="s">
        <v>217</v>
      </c>
    </row>
    <row r="21" spans="1:18" x14ac:dyDescent="0.3">
      <c r="A21" t="s">
        <v>351</v>
      </c>
      <c r="B21" t="s">
        <v>45</v>
      </c>
      <c r="C21" t="s">
        <v>68</v>
      </c>
      <c r="D21" s="15">
        <v>46255.49082175926</v>
      </c>
      <c r="E21" t="s">
        <v>411</v>
      </c>
      <c r="F21">
        <v>7</v>
      </c>
      <c r="G21" s="15">
        <v>46259.46875</v>
      </c>
      <c r="H21" t="s">
        <v>359</v>
      </c>
      <c r="I21" t="s">
        <v>374</v>
      </c>
      <c r="J21" t="s">
        <v>239</v>
      </c>
      <c r="K21" t="s">
        <v>351</v>
      </c>
      <c r="L21" t="s">
        <v>374</v>
      </c>
      <c r="M21" t="s">
        <v>239</v>
      </c>
      <c r="O21" t="s">
        <v>67</v>
      </c>
      <c r="P21" t="s">
        <v>359</v>
      </c>
      <c r="Q21" t="s">
        <v>217</v>
      </c>
    </row>
    <row r="22" spans="1:18" x14ac:dyDescent="0.3">
      <c r="A22" t="s">
        <v>351</v>
      </c>
      <c r="B22" t="s">
        <v>45</v>
      </c>
      <c r="C22" t="s">
        <v>68</v>
      </c>
      <c r="D22" s="15">
        <v>46255.489016203705</v>
      </c>
      <c r="E22" t="s">
        <v>411</v>
      </c>
      <c r="F22">
        <v>4</v>
      </c>
      <c r="G22" s="15">
        <v>46259.46875</v>
      </c>
      <c r="H22" t="s">
        <v>359</v>
      </c>
      <c r="I22" t="s">
        <v>374</v>
      </c>
      <c r="J22" t="s">
        <v>239</v>
      </c>
      <c r="K22" t="s">
        <v>351</v>
      </c>
      <c r="L22" t="s">
        <v>374</v>
      </c>
      <c r="M22" t="s">
        <v>239</v>
      </c>
      <c r="O22" t="s">
        <v>67</v>
      </c>
      <c r="P22" t="s">
        <v>359</v>
      </c>
      <c r="Q22" t="s">
        <v>217</v>
      </c>
    </row>
    <row r="23" spans="1:18" x14ac:dyDescent="0.3">
      <c r="A23" t="s">
        <v>351</v>
      </c>
      <c r="B23" t="s">
        <v>45</v>
      </c>
      <c r="C23" t="s">
        <v>68</v>
      </c>
      <c r="D23" s="15">
        <v>46255.48945601852</v>
      </c>
      <c r="E23" t="s">
        <v>411</v>
      </c>
      <c r="F23">
        <v>3</v>
      </c>
      <c r="G23" s="15">
        <v>46259.46875</v>
      </c>
      <c r="H23" t="s">
        <v>359</v>
      </c>
      <c r="I23" t="s">
        <v>374</v>
      </c>
      <c r="J23" t="s">
        <v>239</v>
      </c>
      <c r="K23" t="s">
        <v>351</v>
      </c>
      <c r="L23" t="s">
        <v>374</v>
      </c>
      <c r="M23" t="s">
        <v>239</v>
      </c>
      <c r="O23" t="s">
        <v>67</v>
      </c>
      <c r="P23" t="s">
        <v>359</v>
      </c>
      <c r="Q23" t="s">
        <v>217</v>
      </c>
    </row>
    <row r="24" spans="1:18" x14ac:dyDescent="0.3">
      <c r="A24" t="s">
        <v>351</v>
      </c>
      <c r="B24" t="s">
        <v>45</v>
      </c>
      <c r="C24" t="s">
        <v>68</v>
      </c>
      <c r="D24" s="15">
        <v>46255.489884259259</v>
      </c>
      <c r="E24" t="s">
        <v>411</v>
      </c>
      <c r="F24">
        <v>2</v>
      </c>
      <c r="G24" s="15">
        <v>46259.46875</v>
      </c>
      <c r="H24" t="s">
        <v>359</v>
      </c>
      <c r="I24" t="s">
        <v>374</v>
      </c>
      <c r="J24" t="s">
        <v>239</v>
      </c>
      <c r="K24" t="s">
        <v>351</v>
      </c>
      <c r="L24" t="s">
        <v>374</v>
      </c>
      <c r="M24" t="s">
        <v>239</v>
      </c>
      <c r="O24" t="s">
        <v>67</v>
      </c>
      <c r="P24" t="s">
        <v>359</v>
      </c>
      <c r="Q24" t="s">
        <v>217</v>
      </c>
    </row>
    <row r="25" spans="1:18" x14ac:dyDescent="0.3">
      <c r="A25" t="s">
        <v>351</v>
      </c>
      <c r="B25" t="s">
        <v>45</v>
      </c>
      <c r="C25" t="s">
        <v>68</v>
      </c>
      <c r="D25" s="15">
        <v>46255.490312499998</v>
      </c>
      <c r="E25" t="s">
        <v>411</v>
      </c>
      <c r="F25">
        <v>11</v>
      </c>
      <c r="G25" s="15">
        <v>46259.46875</v>
      </c>
      <c r="H25" t="s">
        <v>359</v>
      </c>
      <c r="I25" t="s">
        <v>374</v>
      </c>
      <c r="J25" t="s">
        <v>239</v>
      </c>
      <c r="K25" t="s">
        <v>351</v>
      </c>
      <c r="L25" t="s">
        <v>374</v>
      </c>
      <c r="M25" t="s">
        <v>239</v>
      </c>
      <c r="O25" t="s">
        <v>67</v>
      </c>
      <c r="P25" t="s">
        <v>359</v>
      </c>
      <c r="Q25" t="s">
        <v>217</v>
      </c>
    </row>
    <row r="26" spans="1:18" x14ac:dyDescent="0.3">
      <c r="A26" t="s">
        <v>351</v>
      </c>
      <c r="B26" t="s">
        <v>45</v>
      </c>
      <c r="C26" t="s">
        <v>68</v>
      </c>
      <c r="D26" s="15">
        <v>46255.623518518521</v>
      </c>
      <c r="E26" t="s">
        <v>413</v>
      </c>
      <c r="F26">
        <v>14</v>
      </c>
      <c r="G26" s="15">
        <v>46259.486111111109</v>
      </c>
      <c r="H26" t="s">
        <v>363</v>
      </c>
      <c r="I26" t="s">
        <v>375</v>
      </c>
      <c r="J26" t="s">
        <v>239</v>
      </c>
      <c r="K26" t="s">
        <v>351</v>
      </c>
      <c r="L26" t="s">
        <v>374</v>
      </c>
      <c r="M26" t="s">
        <v>239</v>
      </c>
      <c r="N26">
        <v>0</v>
      </c>
      <c r="O26" t="s">
        <v>67</v>
      </c>
      <c r="P26" t="s">
        <v>363</v>
      </c>
      <c r="Q26" t="s">
        <v>217</v>
      </c>
      <c r="R26">
        <v>1</v>
      </c>
    </row>
    <row r="27" spans="1:18" x14ac:dyDescent="0.3">
      <c r="A27" t="s">
        <v>351</v>
      </c>
      <c r="B27" t="s">
        <v>48</v>
      </c>
      <c r="C27" t="s">
        <v>68</v>
      </c>
      <c r="D27" s="15">
        <v>46254.605509259258</v>
      </c>
      <c r="E27" t="s">
        <v>406</v>
      </c>
      <c r="F27">
        <v>1</v>
      </c>
      <c r="G27" s="15">
        <v>46259.506944444445</v>
      </c>
      <c r="H27" t="s">
        <v>362</v>
      </c>
      <c r="I27" t="s">
        <v>374</v>
      </c>
      <c r="J27" t="s">
        <v>239</v>
      </c>
      <c r="K27" t="s">
        <v>351</v>
      </c>
      <c r="L27" t="s">
        <v>374</v>
      </c>
      <c r="M27" t="s">
        <v>239</v>
      </c>
      <c r="N27">
        <v>0</v>
      </c>
      <c r="O27" t="s">
        <v>90</v>
      </c>
      <c r="P27" t="s">
        <v>362</v>
      </c>
      <c r="Q27" t="s">
        <v>217</v>
      </c>
      <c r="R27">
        <v>1</v>
      </c>
    </row>
    <row r="28" spans="1:18" x14ac:dyDescent="0.3">
      <c r="A28" t="s">
        <v>351</v>
      </c>
      <c r="B28" t="s">
        <v>48</v>
      </c>
      <c r="C28" t="s">
        <v>68</v>
      </c>
      <c r="D28" s="15">
        <v>46254.599907407406</v>
      </c>
      <c r="E28" t="s">
        <v>406</v>
      </c>
      <c r="F28">
        <v>1</v>
      </c>
      <c r="G28" s="15">
        <v>46259.506944444445</v>
      </c>
      <c r="H28" t="s">
        <v>362</v>
      </c>
      <c r="I28" t="s">
        <v>374</v>
      </c>
      <c r="J28" t="s">
        <v>239</v>
      </c>
      <c r="K28" t="s">
        <v>351</v>
      </c>
      <c r="L28" t="s">
        <v>374</v>
      </c>
      <c r="M28" t="s">
        <v>239</v>
      </c>
      <c r="O28" t="s">
        <v>90</v>
      </c>
      <c r="P28" t="s">
        <v>362</v>
      </c>
      <c r="Q28" t="s">
        <v>217</v>
      </c>
    </row>
    <row r="29" spans="1:18" x14ac:dyDescent="0.3">
      <c r="A29" t="s">
        <v>351</v>
      </c>
      <c r="B29" t="s">
        <v>48</v>
      </c>
      <c r="C29" t="s">
        <v>68</v>
      </c>
      <c r="D29" s="15">
        <v>46253.631064814814</v>
      </c>
      <c r="E29" t="s">
        <v>406</v>
      </c>
      <c r="F29">
        <v>1</v>
      </c>
      <c r="G29" s="15">
        <v>46259.506944444445</v>
      </c>
      <c r="H29" t="s">
        <v>362</v>
      </c>
      <c r="I29" t="s">
        <v>374</v>
      </c>
      <c r="J29" t="s">
        <v>239</v>
      </c>
      <c r="K29" t="s">
        <v>351</v>
      </c>
      <c r="L29" t="s">
        <v>374</v>
      </c>
      <c r="M29" t="s">
        <v>239</v>
      </c>
      <c r="O29" t="s">
        <v>90</v>
      </c>
      <c r="P29" t="s">
        <v>362</v>
      </c>
      <c r="Q29" t="s">
        <v>217</v>
      </c>
    </row>
    <row r="30" spans="1:18" x14ac:dyDescent="0.3">
      <c r="A30" t="s">
        <v>351</v>
      </c>
      <c r="B30" t="s">
        <v>48</v>
      </c>
      <c r="C30" t="s">
        <v>68</v>
      </c>
      <c r="D30" s="15">
        <v>46251.346805555557</v>
      </c>
      <c r="E30" t="s">
        <v>406</v>
      </c>
      <c r="F30">
        <v>1</v>
      </c>
      <c r="G30" s="15">
        <v>46259.506944444445</v>
      </c>
      <c r="H30" t="s">
        <v>362</v>
      </c>
      <c r="I30" t="s">
        <v>374</v>
      </c>
      <c r="J30" t="s">
        <v>239</v>
      </c>
      <c r="K30" t="s">
        <v>351</v>
      </c>
      <c r="L30" t="s">
        <v>374</v>
      </c>
      <c r="M30" t="s">
        <v>239</v>
      </c>
      <c r="O30" t="s">
        <v>90</v>
      </c>
      <c r="P30" t="s">
        <v>362</v>
      </c>
      <c r="Q30" t="s">
        <v>217</v>
      </c>
    </row>
    <row r="31" spans="1:18" x14ac:dyDescent="0.3">
      <c r="A31" t="s">
        <v>351</v>
      </c>
      <c r="B31" t="s">
        <v>48</v>
      </c>
      <c r="C31" t="s">
        <v>68</v>
      </c>
      <c r="D31" s="15">
        <v>46253.633113425924</v>
      </c>
      <c r="E31" t="s">
        <v>406</v>
      </c>
      <c r="F31">
        <v>1</v>
      </c>
      <c r="G31" s="15">
        <v>46259.506944444445</v>
      </c>
      <c r="H31" t="s">
        <v>362</v>
      </c>
      <c r="I31" t="s">
        <v>374</v>
      </c>
      <c r="J31" t="s">
        <v>239</v>
      </c>
      <c r="K31" t="s">
        <v>351</v>
      </c>
      <c r="L31" t="s">
        <v>374</v>
      </c>
      <c r="M31" t="s">
        <v>239</v>
      </c>
      <c r="O31" t="s">
        <v>90</v>
      </c>
      <c r="P31" t="s">
        <v>362</v>
      </c>
      <c r="Q31" t="s">
        <v>217</v>
      </c>
    </row>
    <row r="32" spans="1:18" x14ac:dyDescent="0.3">
      <c r="A32" t="s">
        <v>351</v>
      </c>
      <c r="B32" t="s">
        <v>43</v>
      </c>
      <c r="C32" t="s">
        <v>105</v>
      </c>
      <c r="D32" s="15">
        <v>46255.535173611112</v>
      </c>
      <c r="E32" t="s">
        <v>406</v>
      </c>
      <c r="F32">
        <v>6</v>
      </c>
      <c r="G32" s="15">
        <v>46259.506944444445</v>
      </c>
      <c r="H32" t="s">
        <v>362</v>
      </c>
      <c r="I32" t="s">
        <v>374</v>
      </c>
      <c r="J32" t="s">
        <v>239</v>
      </c>
      <c r="K32" t="s">
        <v>351</v>
      </c>
      <c r="L32" t="s">
        <v>374</v>
      </c>
      <c r="M32" t="s">
        <v>239</v>
      </c>
      <c r="O32" t="s">
        <v>67</v>
      </c>
      <c r="P32" t="s">
        <v>362</v>
      </c>
      <c r="Q32" t="s">
        <v>217</v>
      </c>
    </row>
    <row r="33" spans="1:18" x14ac:dyDescent="0.3">
      <c r="A33" t="s">
        <v>351</v>
      </c>
      <c r="B33" t="s">
        <v>43</v>
      </c>
      <c r="C33" t="s">
        <v>105</v>
      </c>
      <c r="D33" s="15">
        <v>46254.67765046296</v>
      </c>
      <c r="E33" t="s">
        <v>404</v>
      </c>
      <c r="F33">
        <v>22</v>
      </c>
      <c r="G33" s="15">
        <v>46259.520833333336</v>
      </c>
      <c r="H33" t="s">
        <v>358</v>
      </c>
      <c r="I33" t="s">
        <v>373</v>
      </c>
      <c r="J33" t="s">
        <v>239</v>
      </c>
      <c r="K33" t="s">
        <v>351</v>
      </c>
      <c r="L33" t="s">
        <v>374</v>
      </c>
      <c r="M33" t="s">
        <v>239</v>
      </c>
      <c r="O33" t="s">
        <v>67</v>
      </c>
      <c r="P33" t="s">
        <v>358</v>
      </c>
      <c r="Q33" t="s">
        <v>217</v>
      </c>
    </row>
    <row r="34" spans="1:18" x14ac:dyDescent="0.3">
      <c r="A34" t="s">
        <v>351</v>
      </c>
      <c r="B34" t="s">
        <v>45</v>
      </c>
      <c r="C34" t="s">
        <v>68</v>
      </c>
      <c r="D34" s="15">
        <v>46254.658715277779</v>
      </c>
      <c r="E34" t="s">
        <v>403</v>
      </c>
      <c r="F34">
        <v>5</v>
      </c>
      <c r="G34" s="15">
        <v>46259.583333333336</v>
      </c>
      <c r="H34" t="s">
        <v>358</v>
      </c>
      <c r="I34" t="s">
        <v>373</v>
      </c>
      <c r="J34" t="s">
        <v>239</v>
      </c>
      <c r="K34" t="s">
        <v>351</v>
      </c>
      <c r="L34" t="s">
        <v>374</v>
      </c>
      <c r="M34" t="s">
        <v>239</v>
      </c>
      <c r="O34" t="s">
        <v>67</v>
      </c>
      <c r="P34" t="s">
        <v>358</v>
      </c>
      <c r="Q34" t="s">
        <v>217</v>
      </c>
    </row>
    <row r="35" spans="1:18" x14ac:dyDescent="0.3">
      <c r="A35" t="s">
        <v>351</v>
      </c>
      <c r="B35" t="s">
        <v>45</v>
      </c>
      <c r="C35" t="s">
        <v>68</v>
      </c>
      <c r="D35" s="15">
        <v>46254.613715277781</v>
      </c>
      <c r="E35" t="s">
        <v>407</v>
      </c>
      <c r="F35">
        <v>27</v>
      </c>
      <c r="G35" s="15">
        <v>46259.611111111109</v>
      </c>
      <c r="H35" t="s">
        <v>358</v>
      </c>
      <c r="I35" t="s">
        <v>373</v>
      </c>
      <c r="J35" t="s">
        <v>239</v>
      </c>
      <c r="K35" t="s">
        <v>351</v>
      </c>
      <c r="L35" t="s">
        <v>374</v>
      </c>
      <c r="M35" t="s">
        <v>239</v>
      </c>
      <c r="N35">
        <v>103</v>
      </c>
      <c r="O35" t="s">
        <v>67</v>
      </c>
      <c r="P35" t="s">
        <v>358</v>
      </c>
      <c r="Q35" t="s">
        <v>217</v>
      </c>
      <c r="R35">
        <v>1</v>
      </c>
    </row>
    <row r="36" spans="1:18" x14ac:dyDescent="0.3">
      <c r="A36" t="s">
        <v>351</v>
      </c>
      <c r="B36" t="s">
        <v>48</v>
      </c>
      <c r="C36" t="s">
        <v>68</v>
      </c>
      <c r="D36" s="15">
        <v>46251.60728009259</v>
      </c>
      <c r="E36" t="s">
        <v>407</v>
      </c>
      <c r="F36">
        <v>2</v>
      </c>
      <c r="G36" s="15">
        <v>46260.477777777778</v>
      </c>
      <c r="H36" t="s">
        <v>359</v>
      </c>
      <c r="I36" t="s">
        <v>374</v>
      </c>
      <c r="J36" t="s">
        <v>239</v>
      </c>
      <c r="K36" t="s">
        <v>351</v>
      </c>
      <c r="L36" t="s">
        <v>374</v>
      </c>
      <c r="M36" t="s">
        <v>239</v>
      </c>
      <c r="O36" t="s">
        <v>90</v>
      </c>
      <c r="P36" t="s">
        <v>359</v>
      </c>
      <c r="Q36" t="s">
        <v>217</v>
      </c>
      <c r="R36">
        <v>1</v>
      </c>
    </row>
    <row r="37" spans="1:18" x14ac:dyDescent="0.3">
      <c r="A37" t="s">
        <v>351</v>
      </c>
      <c r="B37" t="s">
        <v>48</v>
      </c>
      <c r="C37" t="s">
        <v>68</v>
      </c>
      <c r="D37" s="15">
        <v>46254.760497685187</v>
      </c>
      <c r="E37" t="s">
        <v>407</v>
      </c>
      <c r="F37">
        <v>5</v>
      </c>
      <c r="G37" s="15">
        <v>46260.5</v>
      </c>
      <c r="H37" t="s">
        <v>360</v>
      </c>
      <c r="I37" t="s">
        <v>374</v>
      </c>
      <c r="J37" t="s">
        <v>239</v>
      </c>
      <c r="K37" t="s">
        <v>351</v>
      </c>
      <c r="L37" t="s">
        <v>374</v>
      </c>
      <c r="M37" t="s">
        <v>239</v>
      </c>
      <c r="N37">
        <v>0</v>
      </c>
      <c r="O37" t="s">
        <v>90</v>
      </c>
      <c r="P37" t="s">
        <v>360</v>
      </c>
      <c r="Q37" t="s">
        <v>217</v>
      </c>
      <c r="R37">
        <v>1</v>
      </c>
    </row>
    <row r="38" spans="1:18" x14ac:dyDescent="0.3">
      <c r="A38" t="s">
        <v>351</v>
      </c>
      <c r="B38" t="s">
        <v>48</v>
      </c>
      <c r="C38" t="s">
        <v>68</v>
      </c>
      <c r="D38" s="15">
        <v>46260.320706018516</v>
      </c>
      <c r="E38" t="s">
        <v>407</v>
      </c>
      <c r="F38">
        <v>1</v>
      </c>
      <c r="G38" s="15">
        <v>46261.402777777781</v>
      </c>
      <c r="H38" t="s">
        <v>359</v>
      </c>
      <c r="I38" t="s">
        <v>374</v>
      </c>
      <c r="J38" t="s">
        <v>239</v>
      </c>
      <c r="K38" t="s">
        <v>351</v>
      </c>
      <c r="L38" t="s">
        <v>374</v>
      </c>
      <c r="M38" t="s">
        <v>239</v>
      </c>
      <c r="N38">
        <v>0</v>
      </c>
      <c r="O38" t="s">
        <v>90</v>
      </c>
      <c r="P38" t="s">
        <v>359</v>
      </c>
      <c r="Q38" t="s">
        <v>217</v>
      </c>
      <c r="R38">
        <v>1</v>
      </c>
    </row>
    <row r="39" spans="1:18" x14ac:dyDescent="0.3">
      <c r="A39" t="s">
        <v>351</v>
      </c>
      <c r="B39" t="s">
        <v>48</v>
      </c>
      <c r="C39" t="s">
        <v>68</v>
      </c>
      <c r="D39" s="15">
        <v>46252.581203703703</v>
      </c>
      <c r="E39" t="s">
        <v>754</v>
      </c>
      <c r="F39">
        <v>1</v>
      </c>
      <c r="G39" s="15">
        <v>46261.472222222219</v>
      </c>
      <c r="H39" t="s">
        <v>361</v>
      </c>
      <c r="I39" t="s">
        <v>374</v>
      </c>
      <c r="J39" t="s">
        <v>239</v>
      </c>
      <c r="K39" t="s">
        <v>351</v>
      </c>
      <c r="L39" t="s">
        <v>374</v>
      </c>
      <c r="M39" t="s">
        <v>239</v>
      </c>
      <c r="N39">
        <v>0</v>
      </c>
      <c r="O39" t="s">
        <v>90</v>
      </c>
      <c r="P39" t="s">
        <v>361</v>
      </c>
      <c r="Q39" t="s">
        <v>217</v>
      </c>
      <c r="R39">
        <v>1</v>
      </c>
    </row>
    <row r="40" spans="1:18" x14ac:dyDescent="0.3">
      <c r="A40" t="s">
        <v>351</v>
      </c>
      <c r="B40" t="s">
        <v>48</v>
      </c>
      <c r="C40" t="s">
        <v>68</v>
      </c>
      <c r="D40" s="15">
        <v>46259.511863425927</v>
      </c>
      <c r="E40" t="s">
        <v>417</v>
      </c>
      <c r="F40">
        <v>7</v>
      </c>
      <c r="G40" s="15">
        <v>46262.444444444445</v>
      </c>
      <c r="H40" t="s">
        <v>364</v>
      </c>
      <c r="I40" t="s">
        <v>373</v>
      </c>
      <c r="J40" t="s">
        <v>239</v>
      </c>
      <c r="K40" t="s">
        <v>351</v>
      </c>
      <c r="L40" t="s">
        <v>374</v>
      </c>
      <c r="M40" t="s">
        <v>239</v>
      </c>
      <c r="N40">
        <v>93</v>
      </c>
      <c r="O40" t="s">
        <v>90</v>
      </c>
      <c r="P40" t="s">
        <v>470</v>
      </c>
      <c r="Q40" t="s">
        <v>217</v>
      </c>
      <c r="R40">
        <v>1</v>
      </c>
    </row>
    <row r="41" spans="1:18" x14ac:dyDescent="0.3">
      <c r="A41" t="s">
        <v>351</v>
      </c>
      <c r="B41" t="s">
        <v>43</v>
      </c>
      <c r="C41" t="s">
        <v>105</v>
      </c>
      <c r="D41" s="15">
        <v>46255.642997685187</v>
      </c>
      <c r="E41" t="s">
        <v>407</v>
      </c>
      <c r="F41">
        <v>5</v>
      </c>
      <c r="G41" s="15">
        <v>46262.479166666664</v>
      </c>
      <c r="H41" t="s">
        <v>359</v>
      </c>
      <c r="I41" t="s">
        <v>374</v>
      </c>
      <c r="J41" t="s">
        <v>239</v>
      </c>
      <c r="K41" t="s">
        <v>351</v>
      </c>
      <c r="L41" t="s">
        <v>374</v>
      </c>
      <c r="M41" t="s">
        <v>239</v>
      </c>
      <c r="N41">
        <v>0</v>
      </c>
      <c r="O41" t="s">
        <v>67</v>
      </c>
      <c r="P41" t="s">
        <v>359</v>
      </c>
      <c r="Q41" t="s">
        <v>217</v>
      </c>
      <c r="R41">
        <v>1</v>
      </c>
    </row>
    <row r="42" spans="1:18" x14ac:dyDescent="0.3">
      <c r="A42" t="s">
        <v>351</v>
      </c>
      <c r="B42" t="s">
        <v>48</v>
      </c>
      <c r="C42" t="s">
        <v>68</v>
      </c>
      <c r="D42" s="15">
        <v>46261.45144675926</v>
      </c>
      <c r="E42" t="s">
        <v>406</v>
      </c>
      <c r="F42">
        <v>1</v>
      </c>
      <c r="G42" s="15">
        <v>46262.506944444445</v>
      </c>
      <c r="H42" t="s">
        <v>362</v>
      </c>
      <c r="I42" t="s">
        <v>374</v>
      </c>
      <c r="J42" t="s">
        <v>239</v>
      </c>
      <c r="K42" t="s">
        <v>351</v>
      </c>
      <c r="L42" t="s">
        <v>374</v>
      </c>
      <c r="M42" t="s">
        <v>239</v>
      </c>
      <c r="N42">
        <v>0</v>
      </c>
      <c r="O42" t="s">
        <v>90</v>
      </c>
      <c r="P42" t="s">
        <v>362</v>
      </c>
      <c r="Q42" t="s">
        <v>217</v>
      </c>
      <c r="R42">
        <v>1</v>
      </c>
    </row>
    <row r="43" spans="1:18" x14ac:dyDescent="0.3">
      <c r="A43" t="s">
        <v>351</v>
      </c>
      <c r="B43" t="s">
        <v>48</v>
      </c>
      <c r="C43" t="s">
        <v>68</v>
      </c>
      <c r="D43" s="15">
        <v>46261.464432870373</v>
      </c>
      <c r="E43" t="s">
        <v>406</v>
      </c>
      <c r="F43">
        <v>1</v>
      </c>
      <c r="G43" s="15">
        <v>46262.506944444445</v>
      </c>
      <c r="H43" t="s">
        <v>362</v>
      </c>
      <c r="I43" t="s">
        <v>374</v>
      </c>
      <c r="J43" t="s">
        <v>239</v>
      </c>
      <c r="K43" t="s">
        <v>351</v>
      </c>
      <c r="L43" t="s">
        <v>374</v>
      </c>
      <c r="M43" t="s">
        <v>239</v>
      </c>
      <c r="O43" t="s">
        <v>90</v>
      </c>
      <c r="P43" t="s">
        <v>362</v>
      </c>
      <c r="Q43" t="s">
        <v>217</v>
      </c>
    </row>
    <row r="44" spans="1:18" x14ac:dyDescent="0.3">
      <c r="A44" t="s">
        <v>351</v>
      </c>
      <c r="B44" t="s">
        <v>45</v>
      </c>
      <c r="C44" t="s">
        <v>68</v>
      </c>
      <c r="D44" s="15">
        <v>46258.344340277778</v>
      </c>
      <c r="E44" t="s">
        <v>403</v>
      </c>
      <c r="F44">
        <v>3</v>
      </c>
      <c r="G44" s="15">
        <v>46262.520833333336</v>
      </c>
      <c r="H44" t="s">
        <v>358</v>
      </c>
      <c r="I44" t="s">
        <v>373</v>
      </c>
      <c r="J44" t="s">
        <v>239</v>
      </c>
      <c r="K44" t="s">
        <v>351</v>
      </c>
      <c r="L44" t="s">
        <v>374</v>
      </c>
      <c r="M44" t="s">
        <v>239</v>
      </c>
      <c r="N44">
        <v>103</v>
      </c>
      <c r="O44" t="s">
        <v>67</v>
      </c>
      <c r="P44" t="s">
        <v>358</v>
      </c>
      <c r="Q44" t="s">
        <v>217</v>
      </c>
      <c r="R44">
        <v>1</v>
      </c>
    </row>
    <row r="45" spans="1:18" x14ac:dyDescent="0.3">
      <c r="A45" t="s">
        <v>351</v>
      </c>
      <c r="B45" t="s">
        <v>45</v>
      </c>
      <c r="C45" t="s">
        <v>68</v>
      </c>
      <c r="D45" s="15">
        <v>46258.343726851854</v>
      </c>
      <c r="E45" t="s">
        <v>403</v>
      </c>
      <c r="F45">
        <v>1</v>
      </c>
      <c r="G45" s="15">
        <v>46262.520833333336</v>
      </c>
      <c r="H45" t="s">
        <v>358</v>
      </c>
      <c r="I45" t="s">
        <v>373</v>
      </c>
      <c r="J45" t="s">
        <v>239</v>
      </c>
      <c r="K45" t="s">
        <v>351</v>
      </c>
      <c r="L45" t="s">
        <v>374</v>
      </c>
      <c r="M45" t="s">
        <v>239</v>
      </c>
      <c r="O45" t="s">
        <v>67</v>
      </c>
      <c r="P45" t="s">
        <v>358</v>
      </c>
      <c r="Q45" t="s">
        <v>217</v>
      </c>
    </row>
    <row r="46" spans="1:18" x14ac:dyDescent="0.3">
      <c r="A46" t="s">
        <v>351</v>
      </c>
      <c r="B46" t="s">
        <v>45</v>
      </c>
      <c r="C46" t="s">
        <v>68</v>
      </c>
      <c r="D46" s="15">
        <v>46258.344930555555</v>
      </c>
      <c r="E46" t="s">
        <v>403</v>
      </c>
      <c r="F46">
        <v>3</v>
      </c>
      <c r="G46" s="15">
        <v>46262.520833333336</v>
      </c>
      <c r="H46" t="s">
        <v>358</v>
      </c>
      <c r="I46" t="s">
        <v>373</v>
      </c>
      <c r="J46" t="s">
        <v>239</v>
      </c>
      <c r="K46" t="s">
        <v>351</v>
      </c>
      <c r="L46" t="s">
        <v>374</v>
      </c>
      <c r="M46" t="s">
        <v>239</v>
      </c>
      <c r="O46" t="s">
        <v>67</v>
      </c>
      <c r="P46" t="s">
        <v>358</v>
      </c>
      <c r="Q46" t="s">
        <v>217</v>
      </c>
    </row>
    <row r="47" spans="1:18" x14ac:dyDescent="0.3">
      <c r="A47" t="s">
        <v>351</v>
      </c>
      <c r="B47" t="s">
        <v>45</v>
      </c>
      <c r="C47" t="s">
        <v>68</v>
      </c>
      <c r="D47" s="15">
        <v>46258.344930555555</v>
      </c>
      <c r="E47" t="s">
        <v>403</v>
      </c>
      <c r="F47">
        <v>3</v>
      </c>
      <c r="G47" s="15">
        <v>46262.520833333336</v>
      </c>
      <c r="H47" t="s">
        <v>358</v>
      </c>
      <c r="I47" t="s">
        <v>373</v>
      </c>
      <c r="J47" t="s">
        <v>239</v>
      </c>
      <c r="K47" t="s">
        <v>351</v>
      </c>
      <c r="L47" t="s">
        <v>374</v>
      </c>
      <c r="M47" t="s">
        <v>239</v>
      </c>
      <c r="O47" t="s">
        <v>67</v>
      </c>
      <c r="P47" t="s">
        <v>358</v>
      </c>
      <c r="Q47" t="s">
        <v>217</v>
      </c>
    </row>
    <row r="48" spans="1:18" x14ac:dyDescent="0.3">
      <c r="A48" t="s">
        <v>351</v>
      </c>
      <c r="B48" t="s">
        <v>48</v>
      </c>
      <c r="C48" t="s">
        <v>68</v>
      </c>
      <c r="D48" s="15">
        <v>46265.306875000002</v>
      </c>
      <c r="E48" t="s">
        <v>407</v>
      </c>
      <c r="F48">
        <v>1</v>
      </c>
      <c r="G48" s="15">
        <v>46266.509027777778</v>
      </c>
      <c r="H48" t="s">
        <v>359</v>
      </c>
      <c r="I48" t="s">
        <v>374</v>
      </c>
      <c r="J48" t="s">
        <v>239</v>
      </c>
      <c r="K48" t="s">
        <v>351</v>
      </c>
      <c r="L48" t="s">
        <v>374</v>
      </c>
      <c r="M48" t="s">
        <v>239</v>
      </c>
      <c r="O48" t="s">
        <v>90</v>
      </c>
      <c r="P48" t="s">
        <v>359</v>
      </c>
      <c r="Q48" t="s">
        <v>217</v>
      </c>
    </row>
    <row r="49" spans="1:18" x14ac:dyDescent="0.3">
      <c r="A49" t="s">
        <v>351</v>
      </c>
      <c r="B49" t="s">
        <v>48</v>
      </c>
      <c r="C49" t="s">
        <v>68</v>
      </c>
      <c r="D49" s="15">
        <v>46262.618217592593</v>
      </c>
      <c r="E49" t="s">
        <v>407</v>
      </c>
      <c r="F49">
        <v>1</v>
      </c>
      <c r="G49" s="15">
        <v>46266.510416666664</v>
      </c>
      <c r="H49" t="s">
        <v>359</v>
      </c>
      <c r="I49" t="s">
        <v>374</v>
      </c>
      <c r="J49" t="s">
        <v>239</v>
      </c>
      <c r="K49" t="s">
        <v>351</v>
      </c>
      <c r="L49" t="s">
        <v>374</v>
      </c>
      <c r="M49" t="s">
        <v>239</v>
      </c>
      <c r="N49">
        <v>0</v>
      </c>
      <c r="O49" t="s">
        <v>90</v>
      </c>
      <c r="P49" t="s">
        <v>359</v>
      </c>
      <c r="Q49" t="s">
        <v>217</v>
      </c>
      <c r="R49">
        <v>1</v>
      </c>
    </row>
    <row r="50" spans="1:18" x14ac:dyDescent="0.3">
      <c r="A50" t="s">
        <v>351</v>
      </c>
      <c r="B50" t="s">
        <v>45</v>
      </c>
      <c r="C50" t="s">
        <v>68</v>
      </c>
      <c r="D50" s="15">
        <v>46262.359525462962</v>
      </c>
      <c r="E50" t="s">
        <v>403</v>
      </c>
      <c r="F50">
        <v>2</v>
      </c>
      <c r="G50" s="15">
        <v>46267.421527777777</v>
      </c>
      <c r="H50" t="s">
        <v>358</v>
      </c>
      <c r="I50" t="s">
        <v>373</v>
      </c>
      <c r="J50" t="s">
        <v>239</v>
      </c>
      <c r="K50" t="s">
        <v>351</v>
      </c>
      <c r="L50" t="s">
        <v>374</v>
      </c>
      <c r="M50" t="s">
        <v>239</v>
      </c>
      <c r="N50">
        <v>103</v>
      </c>
      <c r="O50" t="s">
        <v>67</v>
      </c>
      <c r="P50" t="s">
        <v>358</v>
      </c>
      <c r="Q50" t="s">
        <v>217</v>
      </c>
      <c r="R50">
        <v>1</v>
      </c>
    </row>
    <row r="51" spans="1:18" x14ac:dyDescent="0.3">
      <c r="A51" t="s">
        <v>351</v>
      </c>
      <c r="B51" t="s">
        <v>45</v>
      </c>
      <c r="C51" t="s">
        <v>68</v>
      </c>
      <c r="D51" s="15">
        <v>46262.363888888889</v>
      </c>
      <c r="E51" t="s">
        <v>403</v>
      </c>
      <c r="F51">
        <v>3</v>
      </c>
      <c r="G51" s="15">
        <v>46267.421527777777</v>
      </c>
      <c r="H51" t="s">
        <v>358</v>
      </c>
      <c r="I51" t="s">
        <v>373</v>
      </c>
      <c r="J51" t="s">
        <v>239</v>
      </c>
      <c r="K51" t="s">
        <v>351</v>
      </c>
      <c r="L51" t="s">
        <v>374</v>
      </c>
      <c r="M51" t="s">
        <v>239</v>
      </c>
      <c r="O51" t="s">
        <v>67</v>
      </c>
      <c r="P51" t="s">
        <v>358</v>
      </c>
      <c r="Q51" t="s">
        <v>217</v>
      </c>
    </row>
    <row r="52" spans="1:18" x14ac:dyDescent="0.3">
      <c r="A52" t="s">
        <v>351</v>
      </c>
      <c r="B52" t="s">
        <v>45</v>
      </c>
      <c r="C52" t="s">
        <v>68</v>
      </c>
      <c r="D52" s="15">
        <v>46262.363888888889</v>
      </c>
      <c r="E52" t="s">
        <v>403</v>
      </c>
      <c r="F52">
        <v>3</v>
      </c>
      <c r="G52" s="15">
        <v>46267.421527777777</v>
      </c>
      <c r="H52" t="s">
        <v>358</v>
      </c>
      <c r="I52" t="s">
        <v>373</v>
      </c>
      <c r="J52" t="s">
        <v>239</v>
      </c>
      <c r="K52" t="s">
        <v>351</v>
      </c>
      <c r="L52" t="s">
        <v>374</v>
      </c>
      <c r="M52" t="s">
        <v>239</v>
      </c>
      <c r="O52" t="s">
        <v>67</v>
      </c>
      <c r="P52" t="s">
        <v>358</v>
      </c>
      <c r="Q52" t="s">
        <v>217</v>
      </c>
    </row>
    <row r="53" spans="1:18" x14ac:dyDescent="0.3">
      <c r="A53" t="s">
        <v>351</v>
      </c>
      <c r="B53" t="s">
        <v>48</v>
      </c>
      <c r="C53" t="s">
        <v>68</v>
      </c>
      <c r="D53" s="15">
        <v>46265.469305555554</v>
      </c>
      <c r="E53" t="s">
        <v>407</v>
      </c>
      <c r="F53">
        <v>1</v>
      </c>
      <c r="G53" s="15">
        <v>46267.525000000001</v>
      </c>
      <c r="H53" t="s">
        <v>360</v>
      </c>
      <c r="I53" t="s">
        <v>374</v>
      </c>
      <c r="J53" t="s">
        <v>239</v>
      </c>
      <c r="K53" t="s">
        <v>351</v>
      </c>
      <c r="L53" t="s">
        <v>374</v>
      </c>
      <c r="M53" t="s">
        <v>239</v>
      </c>
      <c r="N53">
        <v>0</v>
      </c>
      <c r="O53" t="s">
        <v>90</v>
      </c>
      <c r="P53" t="s">
        <v>360</v>
      </c>
      <c r="Q53" t="s">
        <v>217</v>
      </c>
      <c r="R53">
        <v>1</v>
      </c>
    </row>
    <row r="54" spans="1:18" x14ac:dyDescent="0.3">
      <c r="A54" t="s">
        <v>351</v>
      </c>
      <c r="B54" t="s">
        <v>48</v>
      </c>
      <c r="C54" t="s">
        <v>68</v>
      </c>
      <c r="D54" s="15">
        <v>46261.640046296299</v>
      </c>
      <c r="E54" t="s">
        <v>407</v>
      </c>
      <c r="F54">
        <v>5</v>
      </c>
      <c r="G54" s="15">
        <v>46267.566666666666</v>
      </c>
      <c r="H54" t="s">
        <v>360</v>
      </c>
      <c r="I54" t="s">
        <v>374</v>
      </c>
      <c r="J54" t="s">
        <v>239</v>
      </c>
      <c r="K54" t="s">
        <v>351</v>
      </c>
      <c r="L54" t="s">
        <v>374</v>
      </c>
      <c r="M54" t="s">
        <v>239</v>
      </c>
      <c r="O54" t="s">
        <v>90</v>
      </c>
      <c r="P54" t="s">
        <v>360</v>
      </c>
      <c r="Q54" t="s">
        <v>217</v>
      </c>
    </row>
    <row r="55" spans="1:18" x14ac:dyDescent="0.3">
      <c r="A55" t="s">
        <v>351</v>
      </c>
      <c r="B55" t="s">
        <v>45</v>
      </c>
      <c r="C55" t="s">
        <v>68</v>
      </c>
      <c r="D55" s="15">
        <v>46265.487592592595</v>
      </c>
      <c r="E55" t="s">
        <v>1065</v>
      </c>
      <c r="F55">
        <v>1</v>
      </c>
      <c r="G55" s="15">
        <v>46267.569444444445</v>
      </c>
      <c r="H55" t="s">
        <v>1059</v>
      </c>
      <c r="I55" t="s">
        <v>1060</v>
      </c>
      <c r="J55" t="s">
        <v>239</v>
      </c>
      <c r="K55" t="s">
        <v>351</v>
      </c>
      <c r="L55" t="s">
        <v>374</v>
      </c>
      <c r="M55" t="s">
        <v>239</v>
      </c>
      <c r="N55">
        <v>0</v>
      </c>
      <c r="O55" t="s">
        <v>67</v>
      </c>
      <c r="P55" t="s">
        <v>1061</v>
      </c>
      <c r="Q55" t="s">
        <v>217</v>
      </c>
      <c r="R55">
        <v>1</v>
      </c>
    </row>
    <row r="56" spans="1:18" x14ac:dyDescent="0.3">
      <c r="A56" t="s">
        <v>351</v>
      </c>
      <c r="B56" t="s">
        <v>45</v>
      </c>
      <c r="C56" t="s">
        <v>68</v>
      </c>
      <c r="D56" s="15">
        <v>46265.489803240744</v>
      </c>
      <c r="E56" t="s">
        <v>1065</v>
      </c>
      <c r="F56">
        <v>2</v>
      </c>
      <c r="G56" s="15">
        <v>46267.569444444445</v>
      </c>
      <c r="H56" t="s">
        <v>1059</v>
      </c>
      <c r="I56" t="s">
        <v>1060</v>
      </c>
      <c r="J56" t="s">
        <v>239</v>
      </c>
      <c r="K56" t="s">
        <v>351</v>
      </c>
      <c r="L56" t="s">
        <v>374</v>
      </c>
      <c r="M56" t="s">
        <v>239</v>
      </c>
      <c r="O56" t="s">
        <v>67</v>
      </c>
      <c r="P56" t="s">
        <v>1061</v>
      </c>
      <c r="Q56" t="s">
        <v>217</v>
      </c>
    </row>
    <row r="57" spans="1:18" x14ac:dyDescent="0.3">
      <c r="A57" t="s">
        <v>351</v>
      </c>
      <c r="B57" t="s">
        <v>43</v>
      </c>
      <c r="C57" t="s">
        <v>105</v>
      </c>
      <c r="D57" s="15">
        <v>46265.49622685185</v>
      </c>
      <c r="E57" t="s">
        <v>1070</v>
      </c>
      <c r="F57">
        <v>5</v>
      </c>
      <c r="G57" s="15">
        <v>46267.569444444445</v>
      </c>
      <c r="H57" t="s">
        <v>1059</v>
      </c>
      <c r="I57" t="s">
        <v>1060</v>
      </c>
      <c r="J57" t="s">
        <v>239</v>
      </c>
      <c r="K57" t="s">
        <v>351</v>
      </c>
      <c r="L57" t="s">
        <v>374</v>
      </c>
      <c r="M57" t="s">
        <v>239</v>
      </c>
      <c r="O57" t="s">
        <v>67</v>
      </c>
      <c r="P57" t="s">
        <v>1061</v>
      </c>
      <c r="Q57" t="s">
        <v>217</v>
      </c>
    </row>
    <row r="58" spans="1:18" x14ac:dyDescent="0.3">
      <c r="A58" t="s">
        <v>351</v>
      </c>
      <c r="B58" t="s">
        <v>45</v>
      </c>
      <c r="C58" t="s">
        <v>68</v>
      </c>
      <c r="D58" s="15">
        <v>46262.375451388885</v>
      </c>
      <c r="E58" t="s">
        <v>812</v>
      </c>
      <c r="F58">
        <v>1</v>
      </c>
      <c r="G58" s="15">
        <v>46267.659722222219</v>
      </c>
      <c r="H58" t="s">
        <v>361</v>
      </c>
      <c r="I58" t="s">
        <v>374</v>
      </c>
      <c r="J58" t="s">
        <v>239</v>
      </c>
      <c r="K58" t="s">
        <v>351</v>
      </c>
      <c r="L58" t="s">
        <v>374</v>
      </c>
      <c r="M58" t="s">
        <v>239</v>
      </c>
      <c r="N58">
        <v>0</v>
      </c>
      <c r="O58" t="s">
        <v>67</v>
      </c>
      <c r="P58" t="s">
        <v>361</v>
      </c>
      <c r="Q58" t="s">
        <v>217</v>
      </c>
      <c r="R58">
        <v>1.2</v>
      </c>
    </row>
    <row r="59" spans="1:18" x14ac:dyDescent="0.3">
      <c r="A59" t="s">
        <v>351</v>
      </c>
      <c r="B59" t="s">
        <v>45</v>
      </c>
      <c r="C59" t="s">
        <v>68</v>
      </c>
      <c r="D59" s="15">
        <v>46262.378229166665</v>
      </c>
      <c r="E59" t="s">
        <v>812</v>
      </c>
      <c r="F59">
        <v>1</v>
      </c>
      <c r="G59" s="15">
        <v>46267.659722222219</v>
      </c>
      <c r="H59" t="s">
        <v>361</v>
      </c>
      <c r="I59" t="s">
        <v>374</v>
      </c>
      <c r="J59" t="s">
        <v>239</v>
      </c>
      <c r="K59" t="s">
        <v>351</v>
      </c>
      <c r="L59" t="s">
        <v>374</v>
      </c>
      <c r="M59" t="s">
        <v>239</v>
      </c>
      <c r="O59" t="s">
        <v>67</v>
      </c>
      <c r="P59" t="s">
        <v>361</v>
      </c>
      <c r="Q59" t="s">
        <v>217</v>
      </c>
    </row>
    <row r="60" spans="1:18" x14ac:dyDescent="0.3">
      <c r="A60" t="s">
        <v>351</v>
      </c>
      <c r="B60" t="s">
        <v>45</v>
      </c>
      <c r="C60" t="s">
        <v>68</v>
      </c>
      <c r="D60" s="15">
        <v>46262.375717592593</v>
      </c>
      <c r="E60" t="s">
        <v>812</v>
      </c>
      <c r="F60">
        <v>1</v>
      </c>
      <c r="G60" s="15">
        <v>46267.659722222219</v>
      </c>
      <c r="H60" t="s">
        <v>361</v>
      </c>
      <c r="I60" t="s">
        <v>374</v>
      </c>
      <c r="J60" t="s">
        <v>239</v>
      </c>
      <c r="K60" t="s">
        <v>351</v>
      </c>
      <c r="L60" t="s">
        <v>374</v>
      </c>
      <c r="M60" t="s">
        <v>239</v>
      </c>
      <c r="O60" t="s">
        <v>67</v>
      </c>
      <c r="P60" t="s">
        <v>361</v>
      </c>
      <c r="Q60" t="s">
        <v>217</v>
      </c>
    </row>
    <row r="61" spans="1:18" x14ac:dyDescent="0.3">
      <c r="A61" t="s">
        <v>351</v>
      </c>
      <c r="B61" t="s">
        <v>45</v>
      </c>
      <c r="C61" t="s">
        <v>68</v>
      </c>
      <c r="D61" s="15">
        <v>46262.376458333332</v>
      </c>
      <c r="E61" t="s">
        <v>812</v>
      </c>
      <c r="F61">
        <v>1</v>
      </c>
      <c r="G61" s="15">
        <v>46267.659722222219</v>
      </c>
      <c r="H61" t="s">
        <v>361</v>
      </c>
      <c r="I61" t="s">
        <v>374</v>
      </c>
      <c r="J61" t="s">
        <v>239</v>
      </c>
      <c r="K61" t="s">
        <v>351</v>
      </c>
      <c r="L61" t="s">
        <v>374</v>
      </c>
      <c r="M61" t="s">
        <v>239</v>
      </c>
      <c r="O61" t="s">
        <v>67</v>
      </c>
      <c r="P61" t="s">
        <v>361</v>
      </c>
      <c r="Q61" t="s">
        <v>217</v>
      </c>
    </row>
    <row r="62" spans="1:18" x14ac:dyDescent="0.3">
      <c r="A62" t="s">
        <v>351</v>
      </c>
      <c r="B62" t="s">
        <v>45</v>
      </c>
      <c r="C62" t="s">
        <v>68</v>
      </c>
      <c r="D62" s="15">
        <v>46262.377500000002</v>
      </c>
      <c r="E62" t="s">
        <v>812</v>
      </c>
      <c r="F62">
        <v>1</v>
      </c>
      <c r="G62" s="15">
        <v>46267.659722222219</v>
      </c>
      <c r="H62" t="s">
        <v>361</v>
      </c>
      <c r="I62" t="s">
        <v>374</v>
      </c>
      <c r="J62" t="s">
        <v>239</v>
      </c>
      <c r="K62" t="s">
        <v>351</v>
      </c>
      <c r="L62" t="s">
        <v>374</v>
      </c>
      <c r="M62" t="s">
        <v>239</v>
      </c>
      <c r="O62" t="s">
        <v>67</v>
      </c>
      <c r="P62" t="s">
        <v>361</v>
      </c>
      <c r="Q62" t="s">
        <v>217</v>
      </c>
    </row>
    <row r="63" spans="1:18" x14ac:dyDescent="0.3">
      <c r="A63" t="s">
        <v>351</v>
      </c>
      <c r="B63" t="s">
        <v>45</v>
      </c>
      <c r="C63" t="s">
        <v>68</v>
      </c>
      <c r="D63" s="15">
        <v>46262.377812500003</v>
      </c>
      <c r="E63" t="s">
        <v>812</v>
      </c>
      <c r="F63">
        <v>1</v>
      </c>
      <c r="G63" s="15">
        <v>46267.659722222219</v>
      </c>
      <c r="H63" t="s">
        <v>361</v>
      </c>
      <c r="I63" t="s">
        <v>374</v>
      </c>
      <c r="J63" t="s">
        <v>239</v>
      </c>
      <c r="K63" t="s">
        <v>351</v>
      </c>
      <c r="L63" t="s">
        <v>374</v>
      </c>
      <c r="M63" t="s">
        <v>239</v>
      </c>
      <c r="O63" t="s">
        <v>67</v>
      </c>
      <c r="P63" t="s">
        <v>361</v>
      </c>
      <c r="Q63" t="s">
        <v>217</v>
      </c>
    </row>
    <row r="64" spans="1:18" x14ac:dyDescent="0.3">
      <c r="A64" t="s">
        <v>351</v>
      </c>
      <c r="B64" t="s">
        <v>45</v>
      </c>
      <c r="C64" t="s">
        <v>68</v>
      </c>
      <c r="D64" s="15">
        <v>46262.377175925925</v>
      </c>
      <c r="E64" t="s">
        <v>812</v>
      </c>
      <c r="F64">
        <v>1</v>
      </c>
      <c r="G64" s="15">
        <v>46267.659722222219</v>
      </c>
      <c r="H64" t="s">
        <v>361</v>
      </c>
      <c r="I64" t="s">
        <v>374</v>
      </c>
      <c r="J64" t="s">
        <v>239</v>
      </c>
      <c r="K64" t="s">
        <v>351</v>
      </c>
      <c r="L64" t="s">
        <v>374</v>
      </c>
      <c r="M64" t="s">
        <v>239</v>
      </c>
      <c r="O64" t="s">
        <v>67</v>
      </c>
      <c r="P64" t="s">
        <v>361</v>
      </c>
      <c r="Q64" t="s">
        <v>217</v>
      </c>
    </row>
    <row r="65" spans="1:18" x14ac:dyDescent="0.3">
      <c r="A65" t="s">
        <v>351</v>
      </c>
      <c r="B65" t="s">
        <v>45</v>
      </c>
      <c r="C65" t="s">
        <v>68</v>
      </c>
      <c r="D65" s="15">
        <v>46262.376747685186</v>
      </c>
      <c r="E65" t="s">
        <v>812</v>
      </c>
      <c r="F65">
        <v>1</v>
      </c>
      <c r="G65" s="15">
        <v>46267.659722222219</v>
      </c>
      <c r="H65" t="s">
        <v>361</v>
      </c>
      <c r="I65" t="s">
        <v>374</v>
      </c>
      <c r="J65" t="s">
        <v>239</v>
      </c>
      <c r="K65" t="s">
        <v>351</v>
      </c>
      <c r="L65" t="s">
        <v>374</v>
      </c>
      <c r="M65" t="s">
        <v>239</v>
      </c>
      <c r="O65" t="s">
        <v>67</v>
      </c>
      <c r="P65" t="s">
        <v>361</v>
      </c>
      <c r="Q65" t="s">
        <v>217</v>
      </c>
    </row>
    <row r="66" spans="1:18" x14ac:dyDescent="0.3">
      <c r="A66" t="s">
        <v>351</v>
      </c>
      <c r="B66" t="s">
        <v>45</v>
      </c>
      <c r="C66" t="s">
        <v>68</v>
      </c>
      <c r="D66" s="15">
        <v>46262.376180555555</v>
      </c>
      <c r="E66" t="s">
        <v>812</v>
      </c>
      <c r="F66">
        <v>1</v>
      </c>
      <c r="G66" s="15">
        <v>46267.659722222219</v>
      </c>
      <c r="H66" t="s">
        <v>361</v>
      </c>
      <c r="I66" t="s">
        <v>374</v>
      </c>
      <c r="J66" t="s">
        <v>239</v>
      </c>
      <c r="K66" t="s">
        <v>351</v>
      </c>
      <c r="L66" t="s">
        <v>374</v>
      </c>
      <c r="M66" t="s">
        <v>239</v>
      </c>
      <c r="O66" t="s">
        <v>67</v>
      </c>
      <c r="P66" t="s">
        <v>361</v>
      </c>
      <c r="Q66" t="s">
        <v>217</v>
      </c>
    </row>
    <row r="67" spans="1:18" x14ac:dyDescent="0.3">
      <c r="A67" t="s">
        <v>351</v>
      </c>
      <c r="B67" t="s">
        <v>45</v>
      </c>
      <c r="C67" t="s">
        <v>68</v>
      </c>
      <c r="D67" s="15">
        <v>46262.375092592592</v>
      </c>
      <c r="E67" t="s">
        <v>812</v>
      </c>
      <c r="F67">
        <v>1</v>
      </c>
      <c r="G67" s="15">
        <v>46267.659722222219</v>
      </c>
      <c r="H67" t="s">
        <v>361</v>
      </c>
      <c r="I67" t="s">
        <v>374</v>
      </c>
      <c r="J67" t="s">
        <v>239</v>
      </c>
      <c r="K67" t="s">
        <v>351</v>
      </c>
      <c r="L67" t="s">
        <v>374</v>
      </c>
      <c r="M67" t="s">
        <v>239</v>
      </c>
      <c r="O67" t="s">
        <v>67</v>
      </c>
      <c r="P67" t="s">
        <v>361</v>
      </c>
      <c r="Q67" t="s">
        <v>217</v>
      </c>
    </row>
    <row r="68" spans="1:18" x14ac:dyDescent="0.3">
      <c r="A68" t="s">
        <v>351</v>
      </c>
      <c r="B68" t="s">
        <v>45</v>
      </c>
      <c r="C68" t="s">
        <v>68</v>
      </c>
      <c r="D68" s="15">
        <v>46262.374409722222</v>
      </c>
      <c r="E68" t="s">
        <v>812</v>
      </c>
      <c r="F68">
        <v>1</v>
      </c>
      <c r="G68" s="15">
        <v>46267.659722222219</v>
      </c>
      <c r="H68" t="s">
        <v>361</v>
      </c>
      <c r="I68" t="s">
        <v>374</v>
      </c>
      <c r="J68" t="s">
        <v>239</v>
      </c>
      <c r="K68" t="s">
        <v>351</v>
      </c>
      <c r="L68" t="s">
        <v>374</v>
      </c>
      <c r="M68" t="s">
        <v>239</v>
      </c>
      <c r="O68" t="s">
        <v>67</v>
      </c>
      <c r="P68" t="s">
        <v>361</v>
      </c>
      <c r="Q68" t="s">
        <v>217</v>
      </c>
    </row>
    <row r="69" spans="1:18" x14ac:dyDescent="0.3">
      <c r="A69" t="s">
        <v>351</v>
      </c>
      <c r="B69" t="s">
        <v>45</v>
      </c>
      <c r="C69" t="s">
        <v>68</v>
      </c>
      <c r="D69" s="15">
        <v>46262.378576388888</v>
      </c>
      <c r="E69" t="s">
        <v>812</v>
      </c>
      <c r="F69">
        <v>1</v>
      </c>
      <c r="G69" s="15">
        <v>46267.659722222219</v>
      </c>
      <c r="H69" t="s">
        <v>361</v>
      </c>
      <c r="I69" t="s">
        <v>374</v>
      </c>
      <c r="J69" t="s">
        <v>239</v>
      </c>
      <c r="K69" t="s">
        <v>351</v>
      </c>
      <c r="L69" t="s">
        <v>374</v>
      </c>
      <c r="M69" t="s">
        <v>239</v>
      </c>
      <c r="O69" t="s">
        <v>67</v>
      </c>
      <c r="P69" t="s">
        <v>361</v>
      </c>
      <c r="Q69" t="s">
        <v>217</v>
      </c>
    </row>
    <row r="70" spans="1:18" x14ac:dyDescent="0.3">
      <c r="A70" t="s">
        <v>351</v>
      </c>
      <c r="B70" t="s">
        <v>48</v>
      </c>
      <c r="C70" t="s">
        <v>68</v>
      </c>
      <c r="D70" s="15">
        <v>46260.663437499999</v>
      </c>
      <c r="E70" t="s">
        <v>407</v>
      </c>
      <c r="F70">
        <v>1</v>
      </c>
      <c r="G70" s="15">
        <v>46268.379166666666</v>
      </c>
      <c r="H70" t="s">
        <v>359</v>
      </c>
      <c r="I70" t="s">
        <v>374</v>
      </c>
      <c r="J70" t="s">
        <v>239</v>
      </c>
      <c r="K70" t="s">
        <v>351</v>
      </c>
      <c r="L70" t="s">
        <v>374</v>
      </c>
      <c r="M70" t="s">
        <v>239</v>
      </c>
      <c r="N70">
        <v>0</v>
      </c>
      <c r="O70" t="s">
        <v>90</v>
      </c>
      <c r="P70" t="s">
        <v>359</v>
      </c>
      <c r="Q70" t="s">
        <v>217</v>
      </c>
      <c r="R70">
        <v>1</v>
      </c>
    </row>
    <row r="71" spans="1:18" x14ac:dyDescent="0.3">
      <c r="A71" t="s">
        <v>351</v>
      </c>
      <c r="B71" t="s">
        <v>43</v>
      </c>
      <c r="C71" t="s">
        <v>105</v>
      </c>
      <c r="D71" s="15">
        <v>46266.665439814817</v>
      </c>
      <c r="E71" t="s">
        <v>407</v>
      </c>
      <c r="F71">
        <v>5</v>
      </c>
      <c r="G71" s="15">
        <v>46268.379166666666</v>
      </c>
      <c r="H71" t="s">
        <v>359</v>
      </c>
      <c r="I71" t="s">
        <v>374</v>
      </c>
      <c r="J71" t="s">
        <v>239</v>
      </c>
      <c r="K71" t="s">
        <v>351</v>
      </c>
      <c r="L71" t="s">
        <v>374</v>
      </c>
      <c r="M71" t="s">
        <v>239</v>
      </c>
      <c r="N71">
        <v>0</v>
      </c>
      <c r="O71" t="s">
        <v>67</v>
      </c>
      <c r="P71" t="s">
        <v>359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46213.416168981479</v>
      </c>
      <c r="E72" t="s">
        <v>407</v>
      </c>
      <c r="F72">
        <v>2</v>
      </c>
      <c r="G72" s="15">
        <v>46268.40625</v>
      </c>
      <c r="H72" t="s">
        <v>360</v>
      </c>
      <c r="I72" t="s">
        <v>374</v>
      </c>
      <c r="J72" t="s">
        <v>239</v>
      </c>
      <c r="K72" t="s">
        <v>351</v>
      </c>
      <c r="L72" t="s">
        <v>374</v>
      </c>
      <c r="M72" t="s">
        <v>239</v>
      </c>
      <c r="N72">
        <v>0</v>
      </c>
      <c r="O72" t="s">
        <v>90</v>
      </c>
      <c r="P72" t="s">
        <v>360</v>
      </c>
      <c r="Q72" t="s">
        <v>217</v>
      </c>
      <c r="R72">
        <v>1</v>
      </c>
    </row>
    <row r="73" spans="1:18" x14ac:dyDescent="0.3">
      <c r="A73" t="s">
        <v>351</v>
      </c>
      <c r="B73" t="s">
        <v>48</v>
      </c>
      <c r="C73" t="s">
        <v>68</v>
      </c>
      <c r="D73" s="15">
        <v>46266.579953703702</v>
      </c>
      <c r="E73" t="s">
        <v>406</v>
      </c>
      <c r="F73">
        <v>1</v>
      </c>
      <c r="G73" s="15">
        <v>46268.428472222222</v>
      </c>
      <c r="H73" t="s">
        <v>362</v>
      </c>
      <c r="I73" t="s">
        <v>374</v>
      </c>
      <c r="J73" t="s">
        <v>239</v>
      </c>
      <c r="K73" t="s">
        <v>351</v>
      </c>
      <c r="L73" t="s">
        <v>374</v>
      </c>
      <c r="M73" t="s">
        <v>239</v>
      </c>
      <c r="N73">
        <v>0</v>
      </c>
      <c r="O73" t="s">
        <v>90</v>
      </c>
      <c r="P73" t="s">
        <v>362</v>
      </c>
      <c r="Q73" t="s">
        <v>217</v>
      </c>
      <c r="R73">
        <v>1</v>
      </c>
    </row>
    <row r="74" spans="1:18" x14ac:dyDescent="0.3">
      <c r="A74" t="s">
        <v>351</v>
      </c>
      <c r="B74" t="s">
        <v>45</v>
      </c>
      <c r="C74" t="s">
        <v>68</v>
      </c>
      <c r="D74" s="15">
        <v>46265.453587962962</v>
      </c>
      <c r="E74" t="s">
        <v>413</v>
      </c>
      <c r="F74">
        <v>14</v>
      </c>
      <c r="G74" s="15">
        <v>46268.465277777781</v>
      </c>
      <c r="H74" t="s">
        <v>363</v>
      </c>
      <c r="I74" t="s">
        <v>375</v>
      </c>
      <c r="J74" t="s">
        <v>239</v>
      </c>
      <c r="K74" t="s">
        <v>351</v>
      </c>
      <c r="L74" t="s">
        <v>374</v>
      </c>
      <c r="M74" t="s">
        <v>239</v>
      </c>
      <c r="N74">
        <v>0</v>
      </c>
      <c r="O74" t="s">
        <v>67</v>
      </c>
      <c r="P74" t="s">
        <v>363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46262.452870370369</v>
      </c>
      <c r="E75" t="s">
        <v>408</v>
      </c>
      <c r="F75">
        <v>36</v>
      </c>
      <c r="G75" s="15">
        <v>46269.442361111112</v>
      </c>
      <c r="H75" t="s">
        <v>361</v>
      </c>
      <c r="I75" t="s">
        <v>374</v>
      </c>
      <c r="J75" t="s">
        <v>239</v>
      </c>
      <c r="K75" t="s">
        <v>351</v>
      </c>
      <c r="L75" t="s">
        <v>374</v>
      </c>
      <c r="M75" t="s">
        <v>239</v>
      </c>
      <c r="O75" t="s">
        <v>90</v>
      </c>
      <c r="P75" t="s">
        <v>361</v>
      </c>
      <c r="Q75" t="s">
        <v>217</v>
      </c>
      <c r="R75">
        <v>1</v>
      </c>
    </row>
    <row r="76" spans="1:18" x14ac:dyDescent="0.3">
      <c r="A76" t="s">
        <v>351</v>
      </c>
      <c r="B76" t="s">
        <v>48</v>
      </c>
      <c r="C76" t="s">
        <v>68</v>
      </c>
      <c r="D76" s="15">
        <v>46267.345937500002</v>
      </c>
      <c r="E76" t="s">
        <v>754</v>
      </c>
      <c r="F76">
        <v>46</v>
      </c>
      <c r="G76" s="15">
        <v>46269.442361111112</v>
      </c>
      <c r="H76" t="s">
        <v>361</v>
      </c>
      <c r="I76" t="s">
        <v>374</v>
      </c>
      <c r="J76" t="s">
        <v>239</v>
      </c>
      <c r="K76" t="s">
        <v>351</v>
      </c>
      <c r="L76" t="s">
        <v>374</v>
      </c>
      <c r="M76" t="s">
        <v>239</v>
      </c>
      <c r="N76">
        <v>0</v>
      </c>
      <c r="O76" t="s">
        <v>90</v>
      </c>
      <c r="P76" t="s">
        <v>361</v>
      </c>
      <c r="Q76" t="s">
        <v>217</v>
      </c>
    </row>
    <row r="77" spans="1:18" x14ac:dyDescent="0.3">
      <c r="A77" t="s">
        <v>351</v>
      </c>
      <c r="B77" t="s">
        <v>45</v>
      </c>
      <c r="C77" t="s">
        <v>68</v>
      </c>
      <c r="D77" s="15">
        <v>46267.685034722221</v>
      </c>
      <c r="E77" t="s">
        <v>754</v>
      </c>
      <c r="F77">
        <v>17</v>
      </c>
      <c r="G77" s="15">
        <v>46269.59652777778</v>
      </c>
      <c r="H77" t="s">
        <v>361</v>
      </c>
      <c r="I77" t="s">
        <v>374</v>
      </c>
      <c r="J77" t="s">
        <v>239</v>
      </c>
      <c r="K77" t="s">
        <v>351</v>
      </c>
      <c r="L77" t="s">
        <v>374</v>
      </c>
      <c r="M77" t="s">
        <v>239</v>
      </c>
      <c r="N77">
        <v>0</v>
      </c>
      <c r="O77" t="s">
        <v>67</v>
      </c>
      <c r="P77" t="s">
        <v>361</v>
      </c>
      <c r="Q77" t="s">
        <v>217</v>
      </c>
    </row>
    <row r="78" spans="1:18" x14ac:dyDescent="0.3">
      <c r="A78" t="s">
        <v>351</v>
      </c>
      <c r="B78" t="s">
        <v>43</v>
      </c>
      <c r="C78" t="s">
        <v>105</v>
      </c>
      <c r="D78" s="15">
        <v>46266.59578703704</v>
      </c>
      <c r="E78" t="s">
        <v>406</v>
      </c>
      <c r="F78">
        <v>16</v>
      </c>
      <c r="G78" s="15">
        <v>46273.418749999997</v>
      </c>
      <c r="H78" t="s">
        <v>362</v>
      </c>
      <c r="I78" t="s">
        <v>374</v>
      </c>
      <c r="J78" t="s">
        <v>239</v>
      </c>
      <c r="K78" t="s">
        <v>351</v>
      </c>
      <c r="L78" t="s">
        <v>374</v>
      </c>
      <c r="M78" t="s">
        <v>239</v>
      </c>
      <c r="N78">
        <v>0</v>
      </c>
      <c r="O78" t="s">
        <v>67</v>
      </c>
      <c r="P78" t="s">
        <v>362</v>
      </c>
      <c r="Q78" t="s">
        <v>217</v>
      </c>
      <c r="R78">
        <v>1</v>
      </c>
    </row>
    <row r="79" spans="1:18" x14ac:dyDescent="0.3">
      <c r="A79" t="s">
        <v>351</v>
      </c>
      <c r="B79" t="s">
        <v>48</v>
      </c>
      <c r="C79" t="s">
        <v>68</v>
      </c>
      <c r="D79" s="15">
        <v>46265.660775462966</v>
      </c>
      <c r="E79" t="s">
        <v>407</v>
      </c>
      <c r="F79">
        <v>1</v>
      </c>
      <c r="G79" s="15">
        <v>46273.458333333336</v>
      </c>
      <c r="H79" t="s">
        <v>359</v>
      </c>
      <c r="I79" t="s">
        <v>374</v>
      </c>
      <c r="J79" t="s">
        <v>239</v>
      </c>
      <c r="K79" t="s">
        <v>351</v>
      </c>
      <c r="L79" t="s">
        <v>374</v>
      </c>
      <c r="M79" t="s">
        <v>239</v>
      </c>
      <c r="N79">
        <v>0</v>
      </c>
      <c r="O79" t="s">
        <v>90</v>
      </c>
      <c r="P79" t="s">
        <v>359</v>
      </c>
      <c r="Q79" t="s">
        <v>217</v>
      </c>
      <c r="R79">
        <v>1</v>
      </c>
    </row>
    <row r="80" spans="1:18" x14ac:dyDescent="0.3">
      <c r="A80" t="s">
        <v>351</v>
      </c>
      <c r="B80" t="s">
        <v>48</v>
      </c>
      <c r="C80" t="s">
        <v>68</v>
      </c>
      <c r="D80" s="15">
        <v>46266.60564814815</v>
      </c>
      <c r="E80" t="s">
        <v>407</v>
      </c>
      <c r="F80">
        <v>1</v>
      </c>
      <c r="G80" s="15">
        <v>46273.458333333336</v>
      </c>
      <c r="H80" t="s">
        <v>360</v>
      </c>
      <c r="I80" t="s">
        <v>374</v>
      </c>
      <c r="J80" t="s">
        <v>239</v>
      </c>
      <c r="K80" t="s">
        <v>351</v>
      </c>
      <c r="L80" t="s">
        <v>374</v>
      </c>
      <c r="M80" t="s">
        <v>239</v>
      </c>
      <c r="N80">
        <v>0</v>
      </c>
      <c r="O80" t="s">
        <v>90</v>
      </c>
      <c r="P80" t="s">
        <v>360</v>
      </c>
      <c r="Q80" t="s">
        <v>217</v>
      </c>
      <c r="R80">
        <v>1</v>
      </c>
    </row>
    <row r="81" spans="1:18" x14ac:dyDescent="0.3">
      <c r="A81" t="s">
        <v>351</v>
      </c>
      <c r="B81" t="s">
        <v>43</v>
      </c>
      <c r="C81" t="s">
        <v>105</v>
      </c>
      <c r="D81" s="15">
        <v>46267.421261574076</v>
      </c>
      <c r="E81" t="s">
        <v>407</v>
      </c>
      <c r="F81">
        <v>5</v>
      </c>
      <c r="G81" s="15">
        <v>46273.685416666667</v>
      </c>
      <c r="H81" t="s">
        <v>360</v>
      </c>
      <c r="I81" t="s">
        <v>374</v>
      </c>
      <c r="J81" t="s">
        <v>239</v>
      </c>
      <c r="K81" t="s">
        <v>351</v>
      </c>
      <c r="L81" t="s">
        <v>374</v>
      </c>
      <c r="M81" t="s">
        <v>239</v>
      </c>
      <c r="O81" t="s">
        <v>67</v>
      </c>
      <c r="P81" t="s">
        <v>360</v>
      </c>
      <c r="Q81" t="s">
        <v>217</v>
      </c>
    </row>
    <row r="82" spans="1:18" x14ac:dyDescent="0.3">
      <c r="A82" t="s">
        <v>351</v>
      </c>
      <c r="B82" t="s">
        <v>48</v>
      </c>
      <c r="C82" t="s">
        <v>68</v>
      </c>
      <c r="D82" s="15">
        <v>46269.621493055558</v>
      </c>
      <c r="E82" t="s">
        <v>407</v>
      </c>
      <c r="F82">
        <v>1</v>
      </c>
      <c r="G82" s="15">
        <v>46274.413194444445</v>
      </c>
      <c r="H82" t="s">
        <v>360</v>
      </c>
      <c r="I82" t="s">
        <v>374</v>
      </c>
      <c r="J82" t="s">
        <v>239</v>
      </c>
      <c r="K82" t="s">
        <v>351</v>
      </c>
      <c r="L82" t="s">
        <v>374</v>
      </c>
      <c r="M82" t="s">
        <v>239</v>
      </c>
      <c r="N82">
        <v>0</v>
      </c>
      <c r="O82" t="s">
        <v>90</v>
      </c>
      <c r="P82" t="s">
        <v>360</v>
      </c>
      <c r="Q82" t="s">
        <v>217</v>
      </c>
      <c r="R82">
        <v>1</v>
      </c>
    </row>
    <row r="83" spans="1:18" x14ac:dyDescent="0.3">
      <c r="A83" t="s">
        <v>351</v>
      </c>
      <c r="B83" t="s">
        <v>48</v>
      </c>
      <c r="C83" t="s">
        <v>68</v>
      </c>
      <c r="D83" s="15">
        <v>46269.621493055558</v>
      </c>
      <c r="E83" t="s">
        <v>407</v>
      </c>
      <c r="F83">
        <v>1</v>
      </c>
      <c r="G83" s="15">
        <v>46274.413194444445</v>
      </c>
      <c r="H83" t="s">
        <v>360</v>
      </c>
      <c r="I83" t="s">
        <v>374</v>
      </c>
      <c r="J83" t="s">
        <v>239</v>
      </c>
      <c r="K83" t="s">
        <v>351</v>
      </c>
      <c r="L83" t="s">
        <v>374</v>
      </c>
      <c r="M83" t="s">
        <v>239</v>
      </c>
      <c r="N83">
        <v>0</v>
      </c>
      <c r="O83" t="s">
        <v>90</v>
      </c>
      <c r="P83" t="s">
        <v>360</v>
      </c>
      <c r="Q83" t="s">
        <v>217</v>
      </c>
    </row>
    <row r="84" spans="1:18" x14ac:dyDescent="0.3">
      <c r="A84" t="s">
        <v>351</v>
      </c>
      <c r="B84" t="s">
        <v>45</v>
      </c>
      <c r="C84" t="s">
        <v>68</v>
      </c>
      <c r="D84" s="15">
        <v>46269.710416666669</v>
      </c>
      <c r="E84" t="s">
        <v>403</v>
      </c>
      <c r="F84">
        <v>4</v>
      </c>
      <c r="G84" s="15">
        <v>46274.465277777781</v>
      </c>
      <c r="H84" t="s">
        <v>358</v>
      </c>
      <c r="I84" t="s">
        <v>373</v>
      </c>
      <c r="J84" t="s">
        <v>239</v>
      </c>
      <c r="K84" t="s">
        <v>351</v>
      </c>
      <c r="L84" t="s">
        <v>374</v>
      </c>
      <c r="M84" t="s">
        <v>239</v>
      </c>
      <c r="N84">
        <v>103</v>
      </c>
      <c r="O84" t="s">
        <v>67</v>
      </c>
      <c r="P84" t="s">
        <v>358</v>
      </c>
      <c r="Q84" t="s">
        <v>217</v>
      </c>
      <c r="R84">
        <v>1</v>
      </c>
    </row>
    <row r="85" spans="1:18" x14ac:dyDescent="0.3">
      <c r="A85" t="s">
        <v>351</v>
      </c>
      <c r="B85" t="s">
        <v>45</v>
      </c>
      <c r="C85" t="s">
        <v>68</v>
      </c>
      <c r="D85" s="15">
        <v>46269.713495370372</v>
      </c>
      <c r="E85" t="s">
        <v>403</v>
      </c>
      <c r="F85">
        <v>4</v>
      </c>
      <c r="G85" s="15">
        <v>46274.465277777781</v>
      </c>
      <c r="H85" t="s">
        <v>358</v>
      </c>
      <c r="I85" t="s">
        <v>373</v>
      </c>
      <c r="J85" t="s">
        <v>239</v>
      </c>
      <c r="K85" t="s">
        <v>351</v>
      </c>
      <c r="L85" t="s">
        <v>374</v>
      </c>
      <c r="M85" t="s">
        <v>239</v>
      </c>
      <c r="O85" t="s">
        <v>67</v>
      </c>
      <c r="P85" t="s">
        <v>358</v>
      </c>
      <c r="Q85" t="s">
        <v>217</v>
      </c>
    </row>
    <row r="86" spans="1:18" x14ac:dyDescent="0.3">
      <c r="A86" t="s">
        <v>351</v>
      </c>
      <c r="B86" t="s">
        <v>45</v>
      </c>
      <c r="C86" t="s">
        <v>68</v>
      </c>
      <c r="D86" s="15">
        <v>46269.591053240743</v>
      </c>
      <c r="E86" t="s">
        <v>403</v>
      </c>
      <c r="F86">
        <v>2</v>
      </c>
      <c r="G86" s="15">
        <v>46274.472222222219</v>
      </c>
      <c r="H86" t="s">
        <v>358</v>
      </c>
      <c r="I86" t="s">
        <v>373</v>
      </c>
      <c r="J86" t="s">
        <v>239</v>
      </c>
      <c r="K86" t="s">
        <v>351</v>
      </c>
      <c r="L86" t="s">
        <v>374</v>
      </c>
      <c r="M86" t="s">
        <v>239</v>
      </c>
      <c r="N86">
        <v>103</v>
      </c>
      <c r="O86" t="s">
        <v>67</v>
      </c>
      <c r="P86" t="s">
        <v>358</v>
      </c>
      <c r="Q86" t="s">
        <v>217</v>
      </c>
    </row>
    <row r="87" spans="1:18" x14ac:dyDescent="0.3">
      <c r="A87" t="s">
        <v>351</v>
      </c>
      <c r="B87" t="s">
        <v>45</v>
      </c>
      <c r="C87" t="s">
        <v>68</v>
      </c>
      <c r="D87" s="15">
        <v>46269.590185185189</v>
      </c>
      <c r="E87" t="s">
        <v>403</v>
      </c>
      <c r="F87">
        <v>3</v>
      </c>
      <c r="G87" s="15">
        <v>46274.472222222219</v>
      </c>
      <c r="H87" t="s">
        <v>358</v>
      </c>
      <c r="I87" t="s">
        <v>373</v>
      </c>
      <c r="J87" t="s">
        <v>239</v>
      </c>
      <c r="K87" t="s">
        <v>351</v>
      </c>
      <c r="L87" t="s">
        <v>374</v>
      </c>
      <c r="M87" t="s">
        <v>239</v>
      </c>
      <c r="O87" t="s">
        <v>67</v>
      </c>
      <c r="P87" t="s">
        <v>358</v>
      </c>
      <c r="Q87" t="s">
        <v>217</v>
      </c>
    </row>
    <row r="88" spans="1:18" s="14" customFormat="1" x14ac:dyDescent="0.3">
      <c r="A88" t="s">
        <v>351</v>
      </c>
      <c r="B88" t="s">
        <v>45</v>
      </c>
      <c r="C88" t="s">
        <v>68</v>
      </c>
      <c r="D88" s="15">
        <v>46269.590671296297</v>
      </c>
      <c r="E88" t="s">
        <v>403</v>
      </c>
      <c r="F88">
        <v>3</v>
      </c>
      <c r="G88" s="15">
        <v>46274.472222222219</v>
      </c>
      <c r="H88" t="s">
        <v>358</v>
      </c>
      <c r="I88" t="s">
        <v>373</v>
      </c>
      <c r="J88" t="s">
        <v>239</v>
      </c>
      <c r="K88" t="s">
        <v>351</v>
      </c>
      <c r="L88" t="s">
        <v>374</v>
      </c>
      <c r="M88" t="s">
        <v>239</v>
      </c>
      <c r="N88"/>
      <c r="O88" t="s">
        <v>67</v>
      </c>
      <c r="P88" t="s">
        <v>358</v>
      </c>
      <c r="Q88" t="s">
        <v>217</v>
      </c>
      <c r="R88"/>
    </row>
    <row r="89" spans="1:18" x14ac:dyDescent="0.3">
      <c r="A89" t="s">
        <v>351</v>
      </c>
      <c r="B89" t="s">
        <v>45</v>
      </c>
      <c r="C89" t="s">
        <v>68</v>
      </c>
      <c r="D89" s="15">
        <v>46269.589409722219</v>
      </c>
      <c r="E89" t="s">
        <v>403</v>
      </c>
      <c r="F89">
        <v>3</v>
      </c>
      <c r="G89" s="15">
        <v>46274.472222222219</v>
      </c>
      <c r="H89" t="s">
        <v>358</v>
      </c>
      <c r="I89" t="s">
        <v>373</v>
      </c>
      <c r="J89" t="s">
        <v>239</v>
      </c>
      <c r="K89" t="s">
        <v>351</v>
      </c>
      <c r="L89" t="s">
        <v>374</v>
      </c>
      <c r="M89" t="s">
        <v>239</v>
      </c>
      <c r="O89" t="s">
        <v>67</v>
      </c>
      <c r="P89" t="s">
        <v>358</v>
      </c>
      <c r="Q89" t="s">
        <v>217</v>
      </c>
    </row>
    <row r="90" spans="1:18" x14ac:dyDescent="0.3">
      <c r="A90" t="s">
        <v>351</v>
      </c>
      <c r="B90" t="s">
        <v>45</v>
      </c>
      <c r="C90" t="s">
        <v>68</v>
      </c>
      <c r="D90" s="15">
        <v>46269.591458333336</v>
      </c>
      <c r="E90" t="s">
        <v>403</v>
      </c>
      <c r="F90">
        <v>2</v>
      </c>
      <c r="G90" s="15">
        <v>46274.472222222219</v>
      </c>
      <c r="H90" t="s">
        <v>358</v>
      </c>
      <c r="I90" t="s">
        <v>373</v>
      </c>
      <c r="J90" t="s">
        <v>239</v>
      </c>
      <c r="K90" t="s">
        <v>351</v>
      </c>
      <c r="L90" t="s">
        <v>374</v>
      </c>
      <c r="M90" t="s">
        <v>239</v>
      </c>
      <c r="O90" t="s">
        <v>67</v>
      </c>
      <c r="P90" t="s">
        <v>358</v>
      </c>
      <c r="Q90" t="s">
        <v>217</v>
      </c>
    </row>
    <row r="91" spans="1:18" x14ac:dyDescent="0.3">
      <c r="A91" t="s">
        <v>351</v>
      </c>
      <c r="B91" t="s">
        <v>48</v>
      </c>
      <c r="C91" t="s">
        <v>68</v>
      </c>
      <c r="D91" s="15">
        <v>46254.609363425923</v>
      </c>
      <c r="E91" t="s">
        <v>406</v>
      </c>
      <c r="F91">
        <v>1</v>
      </c>
      <c r="G91" s="15">
        <v>46274.474305555559</v>
      </c>
      <c r="H91" t="s">
        <v>362</v>
      </c>
      <c r="I91" t="s">
        <v>374</v>
      </c>
      <c r="J91" t="s">
        <v>239</v>
      </c>
      <c r="K91" t="s">
        <v>351</v>
      </c>
      <c r="L91" t="s">
        <v>374</v>
      </c>
      <c r="M91" t="s">
        <v>239</v>
      </c>
      <c r="O91" t="s">
        <v>90</v>
      </c>
      <c r="P91" t="s">
        <v>362</v>
      </c>
      <c r="Q91" t="s">
        <v>217</v>
      </c>
      <c r="R91">
        <v>1</v>
      </c>
    </row>
    <row r="92" spans="1:18" x14ac:dyDescent="0.3">
      <c r="A92" t="s">
        <v>351</v>
      </c>
      <c r="B92" t="s">
        <v>45</v>
      </c>
      <c r="C92" t="s">
        <v>68</v>
      </c>
      <c r="D92" s="15">
        <v>46273.444189814814</v>
      </c>
      <c r="E92" t="s">
        <v>413</v>
      </c>
      <c r="F92">
        <v>14</v>
      </c>
      <c r="G92" s="15">
        <v>46274.569444444445</v>
      </c>
      <c r="H92" t="s">
        <v>363</v>
      </c>
      <c r="I92" t="s">
        <v>375</v>
      </c>
      <c r="J92" t="s">
        <v>239</v>
      </c>
      <c r="K92" t="s">
        <v>351</v>
      </c>
      <c r="L92" t="s">
        <v>374</v>
      </c>
      <c r="M92" t="s">
        <v>239</v>
      </c>
      <c r="N92">
        <v>0</v>
      </c>
      <c r="O92" t="s">
        <v>67</v>
      </c>
      <c r="P92" t="s">
        <v>363</v>
      </c>
      <c r="Q92" t="s">
        <v>217</v>
      </c>
      <c r="R92">
        <v>1</v>
      </c>
    </row>
    <row r="93" spans="1:18" x14ac:dyDescent="0.3">
      <c r="A93" t="s">
        <v>351</v>
      </c>
      <c r="B93" t="s">
        <v>48</v>
      </c>
      <c r="C93" t="s">
        <v>68</v>
      </c>
      <c r="D93" s="15">
        <v>46268.556805555556</v>
      </c>
      <c r="E93" t="s">
        <v>406</v>
      </c>
      <c r="F93">
        <v>1</v>
      </c>
      <c r="G93" s="15">
        <v>46275.390277777777</v>
      </c>
      <c r="H93" t="s">
        <v>362</v>
      </c>
      <c r="I93" t="s">
        <v>374</v>
      </c>
      <c r="J93" t="s">
        <v>239</v>
      </c>
      <c r="K93" t="s">
        <v>351</v>
      </c>
      <c r="L93" t="s">
        <v>374</v>
      </c>
      <c r="M93" t="s">
        <v>239</v>
      </c>
      <c r="N93">
        <v>0</v>
      </c>
      <c r="O93" t="s">
        <v>90</v>
      </c>
      <c r="P93" t="s">
        <v>362</v>
      </c>
      <c r="Q93" t="s">
        <v>217</v>
      </c>
      <c r="R93">
        <v>1</v>
      </c>
    </row>
    <row r="94" spans="1:18" x14ac:dyDescent="0.3">
      <c r="A94" t="s">
        <v>351</v>
      </c>
      <c r="B94" t="s">
        <v>48</v>
      </c>
      <c r="C94" t="s">
        <v>68</v>
      </c>
      <c r="D94" s="15">
        <v>46267.345937500002</v>
      </c>
      <c r="E94" t="s">
        <v>754</v>
      </c>
      <c r="F94">
        <v>3</v>
      </c>
      <c r="G94" s="15">
        <v>46276.498611111114</v>
      </c>
      <c r="H94" t="s">
        <v>361</v>
      </c>
      <c r="I94" t="s">
        <v>374</v>
      </c>
      <c r="J94" t="s">
        <v>239</v>
      </c>
      <c r="K94" t="s">
        <v>351</v>
      </c>
      <c r="L94" t="s">
        <v>374</v>
      </c>
      <c r="M94" t="s">
        <v>239</v>
      </c>
      <c r="O94" t="s">
        <v>90</v>
      </c>
      <c r="P94" t="s">
        <v>361</v>
      </c>
      <c r="Q94" t="s">
        <v>217</v>
      </c>
      <c r="R94">
        <v>1</v>
      </c>
    </row>
    <row r="95" spans="1:18" x14ac:dyDescent="0.3">
      <c r="A95" t="s">
        <v>351</v>
      </c>
      <c r="B95" t="s">
        <v>43</v>
      </c>
      <c r="C95" t="s">
        <v>105</v>
      </c>
      <c r="D95" s="15">
        <v>46267.54859953704</v>
      </c>
      <c r="E95" t="s">
        <v>408</v>
      </c>
      <c r="F95">
        <v>16</v>
      </c>
      <c r="G95" s="15">
        <v>46276.684027777781</v>
      </c>
      <c r="H95" t="s">
        <v>361</v>
      </c>
      <c r="I95" t="s">
        <v>374</v>
      </c>
      <c r="J95" t="s">
        <v>239</v>
      </c>
      <c r="K95" t="s">
        <v>351</v>
      </c>
      <c r="L95" t="s">
        <v>374</v>
      </c>
      <c r="M95" t="s">
        <v>239</v>
      </c>
      <c r="O95" t="s">
        <v>67</v>
      </c>
      <c r="P95" t="s">
        <v>361</v>
      </c>
      <c r="Q95" t="s">
        <v>217</v>
      </c>
    </row>
    <row r="96" spans="1:18" s="14" customFormat="1" x14ac:dyDescent="0.3">
      <c r="A96" t="s">
        <v>351</v>
      </c>
      <c r="B96" t="s">
        <v>45</v>
      </c>
      <c r="C96" t="s">
        <v>68</v>
      </c>
      <c r="D96" s="15">
        <v>46275.407488425924</v>
      </c>
      <c r="E96" t="s">
        <v>771</v>
      </c>
      <c r="F96">
        <v>17</v>
      </c>
      <c r="G96" s="15">
        <v>46279.504166666666</v>
      </c>
      <c r="H96" t="s">
        <v>1216</v>
      </c>
      <c r="I96" t="s">
        <v>1217</v>
      </c>
      <c r="J96" t="s">
        <v>287</v>
      </c>
      <c r="K96" t="s">
        <v>351</v>
      </c>
      <c r="L96" t="s">
        <v>374</v>
      </c>
      <c r="M96" t="s">
        <v>239</v>
      </c>
      <c r="N96">
        <v>329</v>
      </c>
      <c r="O96" t="s">
        <v>67</v>
      </c>
      <c r="P96" t="s">
        <v>1216</v>
      </c>
      <c r="Q96" t="s">
        <v>217</v>
      </c>
      <c r="R96">
        <v>1</v>
      </c>
    </row>
    <row r="97" spans="1:18" x14ac:dyDescent="0.3">
      <c r="A97" t="s">
        <v>351</v>
      </c>
      <c r="B97" t="s">
        <v>48</v>
      </c>
      <c r="C97" t="s">
        <v>68</v>
      </c>
      <c r="D97" s="15">
        <v>46275.489664351851</v>
      </c>
      <c r="E97" t="s">
        <v>754</v>
      </c>
      <c r="F97">
        <v>25</v>
      </c>
      <c r="G97" s="15">
        <v>46279.60833333333</v>
      </c>
      <c r="H97" t="s">
        <v>361</v>
      </c>
      <c r="I97" t="s">
        <v>374</v>
      </c>
      <c r="J97" t="s">
        <v>239</v>
      </c>
      <c r="K97" t="s">
        <v>351</v>
      </c>
      <c r="L97" t="s">
        <v>374</v>
      </c>
      <c r="M97" t="s">
        <v>239</v>
      </c>
      <c r="N97">
        <v>0</v>
      </c>
      <c r="O97" t="s">
        <v>90</v>
      </c>
      <c r="P97" t="s">
        <v>361</v>
      </c>
      <c r="Q97" t="s">
        <v>217</v>
      </c>
    </row>
    <row r="98" spans="1:18" x14ac:dyDescent="0.3">
      <c r="A98" t="s">
        <v>351</v>
      </c>
      <c r="B98" t="s">
        <v>43</v>
      </c>
      <c r="C98" t="s">
        <v>105</v>
      </c>
      <c r="D98" s="15">
        <v>46266.510185185187</v>
      </c>
      <c r="E98" t="s">
        <v>843</v>
      </c>
      <c r="F98">
        <v>7</v>
      </c>
      <c r="G98" s="15">
        <v>46279.615972222222</v>
      </c>
      <c r="H98" t="s">
        <v>361</v>
      </c>
      <c r="I98" t="s">
        <v>374</v>
      </c>
      <c r="J98" t="s">
        <v>239</v>
      </c>
      <c r="K98" t="s">
        <v>351</v>
      </c>
      <c r="L98" t="s">
        <v>374</v>
      </c>
      <c r="M98" t="s">
        <v>239</v>
      </c>
      <c r="O98" t="s">
        <v>67</v>
      </c>
      <c r="P98" t="s">
        <v>361</v>
      </c>
      <c r="Q98" t="s">
        <v>217</v>
      </c>
    </row>
    <row r="99" spans="1:18" x14ac:dyDescent="0.3">
      <c r="A99" t="s">
        <v>351</v>
      </c>
      <c r="B99" t="s">
        <v>43</v>
      </c>
      <c r="C99" t="s">
        <v>105</v>
      </c>
      <c r="D99" s="15">
        <v>46275.423680555556</v>
      </c>
      <c r="E99" t="s">
        <v>406</v>
      </c>
      <c r="F99">
        <v>4</v>
      </c>
      <c r="G99" s="15">
        <v>46279.618055555555</v>
      </c>
      <c r="H99" t="s">
        <v>362</v>
      </c>
      <c r="I99" t="s">
        <v>374</v>
      </c>
      <c r="J99" t="s">
        <v>239</v>
      </c>
      <c r="K99" t="s">
        <v>351</v>
      </c>
      <c r="L99" t="s">
        <v>374</v>
      </c>
      <c r="M99" t="s">
        <v>239</v>
      </c>
      <c r="N99">
        <v>0</v>
      </c>
      <c r="O99" t="s">
        <v>67</v>
      </c>
      <c r="P99" t="s">
        <v>362</v>
      </c>
      <c r="Q99" t="s">
        <v>217</v>
      </c>
      <c r="R99">
        <v>1</v>
      </c>
    </row>
    <row r="100" spans="1:18" x14ac:dyDescent="0.3">
      <c r="A100" t="s">
        <v>351</v>
      </c>
      <c r="B100" t="s">
        <v>45</v>
      </c>
      <c r="C100" t="s">
        <v>68</v>
      </c>
      <c r="D100" s="15">
        <v>46266.505057870374</v>
      </c>
      <c r="E100" t="s">
        <v>843</v>
      </c>
      <c r="F100">
        <v>4</v>
      </c>
      <c r="G100" s="15">
        <v>46279.619444444441</v>
      </c>
      <c r="H100" t="s">
        <v>361</v>
      </c>
      <c r="I100" t="s">
        <v>374</v>
      </c>
      <c r="J100" t="s">
        <v>239</v>
      </c>
      <c r="K100" t="s">
        <v>351</v>
      </c>
      <c r="L100" t="s">
        <v>374</v>
      </c>
      <c r="M100" t="s">
        <v>239</v>
      </c>
      <c r="N100">
        <v>0</v>
      </c>
      <c r="O100" t="s">
        <v>67</v>
      </c>
      <c r="P100" t="s">
        <v>361</v>
      </c>
      <c r="Q100" t="s">
        <v>217</v>
      </c>
      <c r="R100">
        <v>1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46266.501099537039</v>
      </c>
      <c r="E101" t="s">
        <v>843</v>
      </c>
      <c r="F101">
        <v>7</v>
      </c>
      <c r="G101" s="15">
        <v>46279.619444444441</v>
      </c>
      <c r="H101" t="s">
        <v>361</v>
      </c>
      <c r="I101" t="s">
        <v>374</v>
      </c>
      <c r="J101" t="s">
        <v>239</v>
      </c>
      <c r="K101" t="s">
        <v>351</v>
      </c>
      <c r="L101" t="s">
        <v>374</v>
      </c>
      <c r="M101" t="s">
        <v>239</v>
      </c>
      <c r="O101" t="s">
        <v>67</v>
      </c>
      <c r="P101" t="s">
        <v>361</v>
      </c>
      <c r="Q101" t="s">
        <v>217</v>
      </c>
    </row>
    <row r="102" spans="1:18" x14ac:dyDescent="0.3">
      <c r="A102" t="s">
        <v>351</v>
      </c>
      <c r="B102" t="s">
        <v>48</v>
      </c>
      <c r="C102" t="s">
        <v>68</v>
      </c>
      <c r="D102" s="15">
        <v>46262.452870370369</v>
      </c>
      <c r="E102" t="s">
        <v>408</v>
      </c>
      <c r="F102">
        <v>14</v>
      </c>
      <c r="G102" s="15">
        <v>46280.613194444442</v>
      </c>
      <c r="H102" t="s">
        <v>361</v>
      </c>
      <c r="I102" t="s">
        <v>374</v>
      </c>
      <c r="J102" t="s">
        <v>239</v>
      </c>
      <c r="K102" t="s">
        <v>351</v>
      </c>
      <c r="L102" t="s">
        <v>374</v>
      </c>
      <c r="M102" t="s">
        <v>239</v>
      </c>
      <c r="N102">
        <v>0</v>
      </c>
      <c r="O102" t="s">
        <v>90</v>
      </c>
      <c r="P102" t="s">
        <v>361</v>
      </c>
      <c r="Q102" t="s">
        <v>217</v>
      </c>
    </row>
    <row r="103" spans="1:18" x14ac:dyDescent="0.3">
      <c r="A103" t="s">
        <v>351</v>
      </c>
      <c r="B103" t="s">
        <v>48</v>
      </c>
      <c r="C103" t="s">
        <v>68</v>
      </c>
      <c r="D103" s="15">
        <v>46267.345937500002</v>
      </c>
      <c r="E103" t="s">
        <v>754</v>
      </c>
      <c r="F103">
        <v>1</v>
      </c>
      <c r="G103" s="15">
        <v>46280.623611111114</v>
      </c>
      <c r="H103" t="s">
        <v>361</v>
      </c>
      <c r="I103" t="s">
        <v>374</v>
      </c>
      <c r="J103" t="s">
        <v>239</v>
      </c>
      <c r="K103" t="s">
        <v>351</v>
      </c>
      <c r="L103" t="s">
        <v>374</v>
      </c>
      <c r="M103" t="s">
        <v>239</v>
      </c>
      <c r="N103">
        <v>0</v>
      </c>
      <c r="O103" t="s">
        <v>90</v>
      </c>
      <c r="P103" t="s">
        <v>361</v>
      </c>
      <c r="Q103" t="s">
        <v>217</v>
      </c>
      <c r="R103">
        <v>1</v>
      </c>
    </row>
    <row r="104" spans="1:18" x14ac:dyDescent="0.3">
      <c r="A104" s="14" t="s">
        <v>351</v>
      </c>
      <c r="B104" s="14" t="s">
        <v>47</v>
      </c>
      <c r="C104" s="14" t="s">
        <v>68</v>
      </c>
      <c r="D104" s="215">
        <v>46276.583958333336</v>
      </c>
      <c r="E104" s="14" t="s">
        <v>408</v>
      </c>
      <c r="F104" s="14">
        <v>15</v>
      </c>
      <c r="G104" s="215">
        <v>46280.645833333336</v>
      </c>
      <c r="H104" s="14" t="s">
        <v>361</v>
      </c>
      <c r="I104" s="14" t="s">
        <v>374</v>
      </c>
      <c r="J104" s="14" t="s">
        <v>239</v>
      </c>
      <c r="K104" s="14" t="s">
        <v>351</v>
      </c>
      <c r="L104" s="14" t="s">
        <v>374</v>
      </c>
      <c r="M104" s="14" t="s">
        <v>239</v>
      </c>
      <c r="N104" s="14">
        <v>0</v>
      </c>
      <c r="O104" s="14" t="s">
        <v>90</v>
      </c>
      <c r="P104" s="14" t="s">
        <v>361</v>
      </c>
      <c r="Q104" s="14" t="s">
        <v>218</v>
      </c>
      <c r="R104" s="14">
        <v>1</v>
      </c>
    </row>
    <row r="105" spans="1:18" x14ac:dyDescent="0.3">
      <c r="A105" s="14" t="s">
        <v>351</v>
      </c>
      <c r="B105" s="14" t="s">
        <v>47</v>
      </c>
      <c r="C105" s="14" t="s">
        <v>68</v>
      </c>
      <c r="D105" s="215">
        <v>46279.609456018516</v>
      </c>
      <c r="E105" s="14" t="s">
        <v>409</v>
      </c>
      <c r="F105" s="14">
        <v>33</v>
      </c>
      <c r="G105" s="215">
        <v>46281.520833333336</v>
      </c>
      <c r="H105" s="14" t="s">
        <v>363</v>
      </c>
      <c r="I105" s="14" t="s">
        <v>375</v>
      </c>
      <c r="J105" s="14" t="s">
        <v>239</v>
      </c>
      <c r="K105" s="14" t="s">
        <v>351</v>
      </c>
      <c r="L105" s="14" t="s">
        <v>374</v>
      </c>
      <c r="M105" s="14" t="s">
        <v>239</v>
      </c>
      <c r="N105" s="14">
        <v>0</v>
      </c>
      <c r="O105" s="14" t="s">
        <v>90</v>
      </c>
      <c r="P105" s="14" t="s">
        <v>363</v>
      </c>
      <c r="Q105" s="14" t="s">
        <v>218</v>
      </c>
      <c r="R105" s="14">
        <v>1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46281.381284722222</v>
      </c>
      <c r="E106" t="s">
        <v>412</v>
      </c>
      <c r="F106">
        <v>7</v>
      </c>
      <c r="G106" s="15">
        <v>46282.407638888886</v>
      </c>
      <c r="H106" t="s">
        <v>469</v>
      </c>
      <c r="I106" t="s">
        <v>374</v>
      </c>
      <c r="J106" t="s">
        <v>239</v>
      </c>
      <c r="K106" t="s">
        <v>351</v>
      </c>
      <c r="L106" t="s">
        <v>374</v>
      </c>
      <c r="M106" t="s">
        <v>239</v>
      </c>
      <c r="O106" t="s">
        <v>67</v>
      </c>
      <c r="P106" t="s">
        <v>469</v>
      </c>
      <c r="Q106" t="s">
        <v>217</v>
      </c>
      <c r="R106">
        <v>1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46281.382025462961</v>
      </c>
      <c r="E107" t="s">
        <v>412</v>
      </c>
      <c r="F107">
        <v>2</v>
      </c>
      <c r="G107" s="15">
        <v>46282.407638888886</v>
      </c>
      <c r="H107" t="s">
        <v>469</v>
      </c>
      <c r="I107" t="s">
        <v>374</v>
      </c>
      <c r="J107" t="s">
        <v>239</v>
      </c>
      <c r="K107" t="s">
        <v>351</v>
      </c>
      <c r="L107" t="s">
        <v>374</v>
      </c>
      <c r="M107" t="s">
        <v>239</v>
      </c>
      <c r="O107" t="s">
        <v>67</v>
      </c>
      <c r="P107" t="s">
        <v>469</v>
      </c>
      <c r="Q107" t="s">
        <v>217</v>
      </c>
    </row>
    <row r="108" spans="1:18" x14ac:dyDescent="0.3">
      <c r="A108" t="s">
        <v>351</v>
      </c>
      <c r="B108" t="s">
        <v>48</v>
      </c>
      <c r="C108" t="s">
        <v>68</v>
      </c>
      <c r="D108" s="15">
        <v>46265.469305555554</v>
      </c>
      <c r="E108" t="s">
        <v>407</v>
      </c>
      <c r="F108">
        <v>1</v>
      </c>
      <c r="G108" s="15">
        <v>46282.416666666664</v>
      </c>
      <c r="H108" t="s">
        <v>360</v>
      </c>
      <c r="I108" t="s">
        <v>374</v>
      </c>
      <c r="J108" t="s">
        <v>239</v>
      </c>
      <c r="K108" t="s">
        <v>351</v>
      </c>
      <c r="L108" t="s">
        <v>374</v>
      </c>
      <c r="M108" t="s">
        <v>239</v>
      </c>
      <c r="N108">
        <v>0</v>
      </c>
      <c r="O108" t="s">
        <v>90</v>
      </c>
      <c r="P108" t="s">
        <v>360</v>
      </c>
      <c r="Q108" t="s">
        <v>217</v>
      </c>
      <c r="R108">
        <v>1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46280.432673611111</v>
      </c>
      <c r="E109" t="s">
        <v>403</v>
      </c>
      <c r="F109">
        <v>1</v>
      </c>
      <c r="G109" s="15">
        <v>46282.458333333336</v>
      </c>
      <c r="H109" t="s">
        <v>358</v>
      </c>
      <c r="I109" t="s">
        <v>373</v>
      </c>
      <c r="J109" t="s">
        <v>239</v>
      </c>
      <c r="K109" t="s">
        <v>351</v>
      </c>
      <c r="L109" t="s">
        <v>374</v>
      </c>
      <c r="M109" t="s">
        <v>239</v>
      </c>
      <c r="N109">
        <v>103</v>
      </c>
      <c r="O109" t="s">
        <v>67</v>
      </c>
      <c r="P109" t="s">
        <v>358</v>
      </c>
      <c r="Q109" t="s">
        <v>217</v>
      </c>
      <c r="R109">
        <v>1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46280.435034722221</v>
      </c>
      <c r="E110" t="s">
        <v>403</v>
      </c>
      <c r="F110">
        <v>3</v>
      </c>
      <c r="G110" s="15">
        <v>46282.458333333336</v>
      </c>
      <c r="H110" t="s">
        <v>358</v>
      </c>
      <c r="I110" t="s">
        <v>373</v>
      </c>
      <c r="J110" t="s">
        <v>239</v>
      </c>
      <c r="K110" t="s">
        <v>351</v>
      </c>
      <c r="L110" t="s">
        <v>374</v>
      </c>
      <c r="M110" t="s">
        <v>239</v>
      </c>
      <c r="O110" t="s">
        <v>67</v>
      </c>
      <c r="P110" t="s">
        <v>358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46280.432002314818</v>
      </c>
      <c r="E111" t="s">
        <v>403</v>
      </c>
      <c r="F111">
        <v>3</v>
      </c>
      <c r="G111" s="15">
        <v>46282.458333333336</v>
      </c>
      <c r="H111" t="s">
        <v>358</v>
      </c>
      <c r="I111" t="s">
        <v>373</v>
      </c>
      <c r="J111" t="s">
        <v>239</v>
      </c>
      <c r="K111" t="s">
        <v>351</v>
      </c>
      <c r="L111" t="s">
        <v>374</v>
      </c>
      <c r="M111" t="s">
        <v>239</v>
      </c>
      <c r="O111" t="s">
        <v>67</v>
      </c>
      <c r="P111" t="s">
        <v>358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46280.431261574071</v>
      </c>
      <c r="E112" t="s">
        <v>403</v>
      </c>
      <c r="F112">
        <v>3</v>
      </c>
      <c r="G112" s="15">
        <v>46282.458333333336</v>
      </c>
      <c r="H112" t="s">
        <v>358</v>
      </c>
      <c r="I112" t="s">
        <v>373</v>
      </c>
      <c r="J112" t="s">
        <v>239</v>
      </c>
      <c r="K112" t="s">
        <v>351</v>
      </c>
      <c r="L112" t="s">
        <v>374</v>
      </c>
      <c r="M112" t="s">
        <v>239</v>
      </c>
      <c r="O112" t="s">
        <v>67</v>
      </c>
      <c r="P112" t="s">
        <v>358</v>
      </c>
      <c r="Q112" t="s">
        <v>217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46280.438321759262</v>
      </c>
      <c r="E113" t="s">
        <v>403</v>
      </c>
      <c r="F113">
        <v>3</v>
      </c>
      <c r="G113" s="15">
        <v>46282.458333333336</v>
      </c>
      <c r="H113" t="s">
        <v>358</v>
      </c>
      <c r="I113" t="s">
        <v>373</v>
      </c>
      <c r="J113" t="s">
        <v>239</v>
      </c>
      <c r="K113" t="s">
        <v>351</v>
      </c>
      <c r="L113" t="s">
        <v>374</v>
      </c>
      <c r="M113" t="s">
        <v>239</v>
      </c>
      <c r="O113" t="s">
        <v>67</v>
      </c>
      <c r="P113" t="s">
        <v>358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46280.43408564815</v>
      </c>
      <c r="E114" t="s">
        <v>403</v>
      </c>
      <c r="F114">
        <v>3</v>
      </c>
      <c r="G114" s="15">
        <v>46282.458333333336</v>
      </c>
      <c r="H114" t="s">
        <v>358</v>
      </c>
      <c r="I114" t="s">
        <v>373</v>
      </c>
      <c r="J114" t="s">
        <v>239</v>
      </c>
      <c r="K114" t="s">
        <v>351</v>
      </c>
      <c r="L114" t="s">
        <v>374</v>
      </c>
      <c r="M114" t="s">
        <v>239</v>
      </c>
      <c r="O114" t="s">
        <v>67</v>
      </c>
      <c r="P114" t="s">
        <v>358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46281.411724537036</v>
      </c>
      <c r="E115" t="s">
        <v>408</v>
      </c>
      <c r="F115">
        <v>18</v>
      </c>
      <c r="G115" s="15">
        <v>46282.482638888891</v>
      </c>
      <c r="H115" t="s">
        <v>361</v>
      </c>
      <c r="I115" t="s">
        <v>374</v>
      </c>
      <c r="J115" t="s">
        <v>239</v>
      </c>
      <c r="K115" t="s">
        <v>351</v>
      </c>
      <c r="L115" t="s">
        <v>374</v>
      </c>
      <c r="M115" t="s">
        <v>239</v>
      </c>
      <c r="N115">
        <v>0</v>
      </c>
      <c r="O115" t="s">
        <v>67</v>
      </c>
      <c r="P115" t="s">
        <v>361</v>
      </c>
      <c r="Q115" t="s">
        <v>217</v>
      </c>
      <c r="R115">
        <v>1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46281.402002314811</v>
      </c>
      <c r="E116" t="s">
        <v>408</v>
      </c>
      <c r="F116">
        <v>18</v>
      </c>
      <c r="G116" s="15">
        <v>46282.482638888891</v>
      </c>
      <c r="H116" t="s">
        <v>361</v>
      </c>
      <c r="I116" t="s">
        <v>374</v>
      </c>
      <c r="J116" t="s">
        <v>239</v>
      </c>
      <c r="K116" t="s">
        <v>351</v>
      </c>
      <c r="L116" t="s">
        <v>374</v>
      </c>
      <c r="M116" t="s">
        <v>239</v>
      </c>
      <c r="O116" t="s">
        <v>67</v>
      </c>
      <c r="P116" t="s">
        <v>361</v>
      </c>
      <c r="Q116" t="s">
        <v>217</v>
      </c>
    </row>
    <row r="117" spans="1:18" x14ac:dyDescent="0.3">
      <c r="A117" t="s">
        <v>351</v>
      </c>
      <c r="B117" t="s">
        <v>48</v>
      </c>
      <c r="C117" t="s">
        <v>68</v>
      </c>
      <c r="D117" s="15">
        <v>46281.448310185187</v>
      </c>
      <c r="E117" t="s">
        <v>407</v>
      </c>
      <c r="F117">
        <v>4</v>
      </c>
      <c r="G117" s="15">
        <v>46282.625</v>
      </c>
      <c r="H117" t="s">
        <v>359</v>
      </c>
      <c r="I117" t="s">
        <v>374</v>
      </c>
      <c r="J117" t="s">
        <v>239</v>
      </c>
      <c r="K117" t="s">
        <v>351</v>
      </c>
      <c r="L117" t="s">
        <v>374</v>
      </c>
      <c r="M117" t="s">
        <v>239</v>
      </c>
      <c r="N117">
        <v>0</v>
      </c>
      <c r="O117" t="s">
        <v>90</v>
      </c>
      <c r="P117" t="s">
        <v>359</v>
      </c>
      <c r="Q117" t="s">
        <v>217</v>
      </c>
      <c r="R117">
        <v>1</v>
      </c>
    </row>
    <row r="118" spans="1:18" x14ac:dyDescent="0.3">
      <c r="A118" t="s">
        <v>351</v>
      </c>
      <c r="B118" t="s">
        <v>48</v>
      </c>
      <c r="C118" t="s">
        <v>68</v>
      </c>
      <c r="D118" s="15">
        <v>46280.401979166665</v>
      </c>
      <c r="E118" t="s">
        <v>406</v>
      </c>
      <c r="F118">
        <v>2</v>
      </c>
      <c r="G118" s="15">
        <v>46282.652777777781</v>
      </c>
      <c r="H118" t="s">
        <v>362</v>
      </c>
      <c r="I118" t="s">
        <v>374</v>
      </c>
      <c r="J118" t="s">
        <v>239</v>
      </c>
      <c r="K118" t="s">
        <v>351</v>
      </c>
      <c r="L118" t="s">
        <v>374</v>
      </c>
      <c r="M118" t="s">
        <v>239</v>
      </c>
      <c r="N118">
        <v>0</v>
      </c>
      <c r="O118" t="s">
        <v>90</v>
      </c>
      <c r="P118" t="s">
        <v>362</v>
      </c>
      <c r="Q118" t="s">
        <v>217</v>
      </c>
      <c r="R118">
        <v>1</v>
      </c>
    </row>
    <row r="119" spans="1:18" x14ac:dyDescent="0.3">
      <c r="A119" t="s">
        <v>351</v>
      </c>
      <c r="B119" t="s">
        <v>48</v>
      </c>
      <c r="C119" t="s">
        <v>68</v>
      </c>
      <c r="D119" s="15">
        <v>46281.450682870367</v>
      </c>
      <c r="E119" t="s">
        <v>408</v>
      </c>
      <c r="F119">
        <v>8</v>
      </c>
      <c r="G119" s="15">
        <v>46283.424305555556</v>
      </c>
      <c r="H119" t="s">
        <v>361</v>
      </c>
      <c r="I119" t="s">
        <v>374</v>
      </c>
      <c r="J119" t="s">
        <v>239</v>
      </c>
      <c r="K119" t="s">
        <v>351</v>
      </c>
      <c r="L119" t="s">
        <v>374</v>
      </c>
      <c r="M119" t="s">
        <v>239</v>
      </c>
      <c r="N119">
        <v>0</v>
      </c>
      <c r="O119" t="s">
        <v>90</v>
      </c>
      <c r="P119" t="s">
        <v>361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46273.876631944448</v>
      </c>
      <c r="E120" t="s">
        <v>754</v>
      </c>
      <c r="F120">
        <v>20</v>
      </c>
      <c r="G120" s="15">
        <v>46283.534722222219</v>
      </c>
      <c r="H120" t="s">
        <v>361</v>
      </c>
      <c r="I120" t="s">
        <v>374</v>
      </c>
      <c r="J120" t="s">
        <v>239</v>
      </c>
      <c r="K120" t="s">
        <v>351</v>
      </c>
      <c r="L120" t="s">
        <v>374</v>
      </c>
      <c r="M120" t="s">
        <v>239</v>
      </c>
      <c r="N120">
        <v>0</v>
      </c>
      <c r="O120" t="s">
        <v>67</v>
      </c>
      <c r="P120" t="s">
        <v>361</v>
      </c>
      <c r="Q120" t="s">
        <v>217</v>
      </c>
      <c r="R120">
        <v>1</v>
      </c>
    </row>
    <row r="121" spans="1:18" x14ac:dyDescent="0.3">
      <c r="A121" t="s">
        <v>351</v>
      </c>
      <c r="B121" t="s">
        <v>48</v>
      </c>
      <c r="C121" t="s">
        <v>68</v>
      </c>
      <c r="D121" s="15">
        <v>46282.370451388888</v>
      </c>
      <c r="E121" t="s">
        <v>406</v>
      </c>
      <c r="F121">
        <v>1</v>
      </c>
      <c r="G121" s="15">
        <v>46283.564583333333</v>
      </c>
      <c r="H121" t="s">
        <v>362</v>
      </c>
      <c r="I121" t="s">
        <v>374</v>
      </c>
      <c r="J121" t="s">
        <v>239</v>
      </c>
      <c r="K121" t="s">
        <v>351</v>
      </c>
      <c r="L121" t="s">
        <v>374</v>
      </c>
      <c r="M121" t="s">
        <v>239</v>
      </c>
      <c r="N121">
        <v>0</v>
      </c>
      <c r="O121" t="s">
        <v>90</v>
      </c>
      <c r="P121" t="s">
        <v>362</v>
      </c>
      <c r="Q121" t="s">
        <v>217</v>
      </c>
      <c r="R121">
        <v>1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46283.390682870369</v>
      </c>
      <c r="E122" t="s">
        <v>403</v>
      </c>
      <c r="F122">
        <v>2</v>
      </c>
      <c r="G122" s="15">
        <v>46286.458333333336</v>
      </c>
      <c r="H122" t="s">
        <v>358</v>
      </c>
      <c r="I122" t="s">
        <v>373</v>
      </c>
      <c r="J122" t="s">
        <v>239</v>
      </c>
      <c r="K122" t="s">
        <v>351</v>
      </c>
      <c r="L122" t="s">
        <v>374</v>
      </c>
      <c r="M122" t="s">
        <v>239</v>
      </c>
      <c r="N122">
        <v>103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46283.389594907407</v>
      </c>
      <c r="E123" t="s">
        <v>403</v>
      </c>
      <c r="F123">
        <v>3</v>
      </c>
      <c r="G123" s="15">
        <v>46286.458333333336</v>
      </c>
      <c r="H123" t="s">
        <v>358</v>
      </c>
      <c r="I123" t="s">
        <v>373</v>
      </c>
      <c r="J123" t="s">
        <v>239</v>
      </c>
      <c r="K123" t="s">
        <v>351</v>
      </c>
      <c r="L123" t="s">
        <v>374</v>
      </c>
      <c r="M123" t="s">
        <v>239</v>
      </c>
      <c r="O123" t="s">
        <v>67</v>
      </c>
      <c r="P123" t="s">
        <v>358</v>
      </c>
      <c r="Q123" t="s">
        <v>217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46283.387245370373</v>
      </c>
      <c r="E124" t="s">
        <v>403</v>
      </c>
      <c r="F124">
        <v>3</v>
      </c>
      <c r="G124" s="15">
        <v>46286.458333333336</v>
      </c>
      <c r="H124" t="s">
        <v>358</v>
      </c>
      <c r="I124" t="s">
        <v>373</v>
      </c>
      <c r="J124" t="s">
        <v>239</v>
      </c>
      <c r="K124" t="s">
        <v>351</v>
      </c>
      <c r="L124" t="s">
        <v>374</v>
      </c>
      <c r="M124" t="s">
        <v>239</v>
      </c>
      <c r="O124" t="s">
        <v>67</v>
      </c>
      <c r="P124" t="s">
        <v>358</v>
      </c>
      <c r="Q124" t="s">
        <v>217</v>
      </c>
    </row>
    <row r="125" spans="1:18" x14ac:dyDescent="0.3">
      <c r="A125" t="s">
        <v>351</v>
      </c>
      <c r="B125" t="s">
        <v>45</v>
      </c>
      <c r="C125" t="s">
        <v>68</v>
      </c>
      <c r="D125" s="15">
        <v>46282.367581018516</v>
      </c>
      <c r="E125" t="s">
        <v>403</v>
      </c>
      <c r="F125">
        <v>4</v>
      </c>
      <c r="G125" s="15">
        <v>46286.458333333336</v>
      </c>
      <c r="H125" t="s">
        <v>358</v>
      </c>
      <c r="I125" t="s">
        <v>373</v>
      </c>
      <c r="J125" t="s">
        <v>239</v>
      </c>
      <c r="K125" t="s">
        <v>351</v>
      </c>
      <c r="L125" t="s">
        <v>374</v>
      </c>
      <c r="M125" t="s">
        <v>239</v>
      </c>
      <c r="N125">
        <v>103</v>
      </c>
      <c r="O125" t="s">
        <v>67</v>
      </c>
      <c r="P125" t="s">
        <v>358</v>
      </c>
      <c r="Q125" t="s">
        <v>217</v>
      </c>
    </row>
    <row r="126" spans="1:18" x14ac:dyDescent="0.3">
      <c r="A126" t="s">
        <v>351</v>
      </c>
      <c r="B126" t="s">
        <v>45</v>
      </c>
      <c r="C126" t="s">
        <v>68</v>
      </c>
      <c r="D126" s="15">
        <v>46282.67324074074</v>
      </c>
      <c r="E126" t="s">
        <v>417</v>
      </c>
      <c r="F126">
        <v>50</v>
      </c>
      <c r="G126" s="15">
        <v>46286.517361111109</v>
      </c>
      <c r="H126" t="s">
        <v>364</v>
      </c>
      <c r="I126" t="s">
        <v>373</v>
      </c>
      <c r="J126" t="s">
        <v>239</v>
      </c>
      <c r="K126" t="s">
        <v>351</v>
      </c>
      <c r="L126" t="s">
        <v>374</v>
      </c>
      <c r="M126" t="s">
        <v>239</v>
      </c>
      <c r="N126">
        <v>93</v>
      </c>
      <c r="O126" t="s">
        <v>67</v>
      </c>
      <c r="P126" t="s">
        <v>470</v>
      </c>
      <c r="Q126" t="s">
        <v>217</v>
      </c>
      <c r="R126">
        <v>1</v>
      </c>
    </row>
    <row r="127" spans="1:18" x14ac:dyDescent="0.3">
      <c r="A127" t="s">
        <v>351</v>
      </c>
      <c r="B127" t="s">
        <v>45</v>
      </c>
      <c r="C127" t="s">
        <v>68</v>
      </c>
      <c r="D127" s="15">
        <v>46282.6715625</v>
      </c>
      <c r="E127" t="s">
        <v>417</v>
      </c>
      <c r="F127">
        <v>8</v>
      </c>
      <c r="G127" s="15">
        <v>46286.517361111109</v>
      </c>
      <c r="H127" t="s">
        <v>364</v>
      </c>
      <c r="I127" t="s">
        <v>373</v>
      </c>
      <c r="J127" t="s">
        <v>239</v>
      </c>
      <c r="K127" t="s">
        <v>351</v>
      </c>
      <c r="L127" t="s">
        <v>374</v>
      </c>
      <c r="M127" t="s">
        <v>239</v>
      </c>
      <c r="O127" t="s">
        <v>67</v>
      </c>
      <c r="P127" t="s">
        <v>470</v>
      </c>
      <c r="Q127" t="s">
        <v>217</v>
      </c>
    </row>
    <row r="128" spans="1:18" x14ac:dyDescent="0.3">
      <c r="A128" t="s">
        <v>351</v>
      </c>
      <c r="B128" t="s">
        <v>45</v>
      </c>
      <c r="C128" t="s">
        <v>68</v>
      </c>
      <c r="D128" s="15">
        <v>46283.344317129631</v>
      </c>
      <c r="E128" t="s">
        <v>413</v>
      </c>
      <c r="F128">
        <v>14</v>
      </c>
      <c r="G128" s="15">
        <v>46286.565972222219</v>
      </c>
      <c r="H128" t="s">
        <v>363</v>
      </c>
      <c r="I128" t="s">
        <v>375</v>
      </c>
      <c r="J128" t="s">
        <v>239</v>
      </c>
      <c r="K128" t="s">
        <v>351</v>
      </c>
      <c r="L128" t="s">
        <v>374</v>
      </c>
      <c r="M128" t="s">
        <v>239</v>
      </c>
      <c r="N128">
        <v>0</v>
      </c>
      <c r="O128" t="s">
        <v>67</v>
      </c>
      <c r="P128" t="s">
        <v>363</v>
      </c>
      <c r="Q128" t="s">
        <v>217</v>
      </c>
      <c r="R128">
        <v>1</v>
      </c>
    </row>
    <row r="129" spans="1:18" x14ac:dyDescent="0.3">
      <c r="A129" t="s">
        <v>351</v>
      </c>
      <c r="B129" t="s">
        <v>48</v>
      </c>
      <c r="C129" t="s">
        <v>68</v>
      </c>
      <c r="D129" s="15">
        <v>46265.469305555554</v>
      </c>
      <c r="E129" t="s">
        <v>407</v>
      </c>
      <c r="F129">
        <v>1</v>
      </c>
      <c r="G129" s="15">
        <v>46286.673611111109</v>
      </c>
      <c r="H129" t="s">
        <v>360</v>
      </c>
      <c r="I129" t="s">
        <v>374</v>
      </c>
      <c r="J129" t="s">
        <v>239</v>
      </c>
      <c r="K129" t="s">
        <v>351</v>
      </c>
      <c r="L129" t="s">
        <v>374</v>
      </c>
      <c r="M129" t="s">
        <v>239</v>
      </c>
      <c r="N129">
        <v>0</v>
      </c>
      <c r="O129" t="s">
        <v>90</v>
      </c>
      <c r="P129" t="s">
        <v>360</v>
      </c>
      <c r="Q129" t="s">
        <v>217</v>
      </c>
      <c r="R129">
        <v>1</v>
      </c>
    </row>
    <row r="130" spans="1:18" x14ac:dyDescent="0.3">
      <c r="A130" t="s">
        <v>351</v>
      </c>
      <c r="B130" t="s">
        <v>48</v>
      </c>
      <c r="C130" t="s">
        <v>68</v>
      </c>
      <c r="D130" s="15">
        <v>46283.654872685183</v>
      </c>
      <c r="E130" t="s">
        <v>407</v>
      </c>
      <c r="F130">
        <v>3</v>
      </c>
      <c r="G130" s="15">
        <v>46287.375</v>
      </c>
      <c r="H130" t="s">
        <v>359</v>
      </c>
      <c r="I130" t="s">
        <v>374</v>
      </c>
      <c r="J130" t="s">
        <v>239</v>
      </c>
      <c r="K130" t="s">
        <v>351</v>
      </c>
      <c r="L130" t="s">
        <v>374</v>
      </c>
      <c r="M130" t="s">
        <v>239</v>
      </c>
      <c r="N130">
        <v>0</v>
      </c>
      <c r="O130" t="s">
        <v>90</v>
      </c>
      <c r="P130" t="s">
        <v>359</v>
      </c>
      <c r="Q130" t="s">
        <v>217</v>
      </c>
      <c r="R130">
        <v>1</v>
      </c>
    </row>
    <row r="131" spans="1:18" x14ac:dyDescent="0.3">
      <c r="A131" t="s">
        <v>351</v>
      </c>
      <c r="B131" t="s">
        <v>43</v>
      </c>
      <c r="C131" t="s">
        <v>105</v>
      </c>
      <c r="D131" s="15">
        <v>46283.668182870373</v>
      </c>
      <c r="E131" t="s">
        <v>407</v>
      </c>
      <c r="F131">
        <v>1</v>
      </c>
      <c r="G131" s="15">
        <v>46287.375</v>
      </c>
      <c r="H131" t="s">
        <v>359</v>
      </c>
      <c r="I131" t="s">
        <v>374</v>
      </c>
      <c r="J131" t="s">
        <v>239</v>
      </c>
      <c r="K131" t="s">
        <v>351</v>
      </c>
      <c r="L131" t="s">
        <v>374</v>
      </c>
      <c r="M131" t="s">
        <v>239</v>
      </c>
      <c r="O131" t="s">
        <v>67</v>
      </c>
      <c r="P131" t="s">
        <v>359</v>
      </c>
      <c r="Q131" t="s">
        <v>217</v>
      </c>
    </row>
    <row r="132" spans="1:18" x14ac:dyDescent="0.3">
      <c r="A132" t="s">
        <v>351</v>
      </c>
      <c r="B132" t="s">
        <v>43</v>
      </c>
      <c r="C132" t="s">
        <v>105</v>
      </c>
      <c r="D132" s="15">
        <v>46283.668182870373</v>
      </c>
      <c r="E132" t="s">
        <v>407</v>
      </c>
      <c r="F132">
        <v>7</v>
      </c>
      <c r="G132" s="15">
        <v>46287.375</v>
      </c>
      <c r="H132" t="s">
        <v>359</v>
      </c>
      <c r="I132" t="s">
        <v>374</v>
      </c>
      <c r="J132" t="s">
        <v>239</v>
      </c>
      <c r="K132" t="s">
        <v>351</v>
      </c>
      <c r="L132" t="s">
        <v>374</v>
      </c>
      <c r="M132" t="s">
        <v>239</v>
      </c>
      <c r="O132" t="s">
        <v>67</v>
      </c>
      <c r="P132" t="s">
        <v>359</v>
      </c>
      <c r="Q132" t="s">
        <v>217</v>
      </c>
    </row>
    <row r="133" spans="1:18" x14ac:dyDescent="0.3">
      <c r="A133" t="s">
        <v>351</v>
      </c>
      <c r="B133" t="s">
        <v>48</v>
      </c>
      <c r="C133" t="s">
        <v>68</v>
      </c>
      <c r="D133" s="15">
        <v>46281.634768518517</v>
      </c>
      <c r="E133" t="s">
        <v>1070</v>
      </c>
      <c r="F133">
        <v>3</v>
      </c>
      <c r="G133" s="15">
        <v>46287.541666666664</v>
      </c>
      <c r="H133" t="s">
        <v>1059</v>
      </c>
      <c r="I133" t="s">
        <v>1060</v>
      </c>
      <c r="J133" t="s">
        <v>239</v>
      </c>
      <c r="K133" t="s">
        <v>351</v>
      </c>
      <c r="L133" t="s">
        <v>374</v>
      </c>
      <c r="M133" t="s">
        <v>239</v>
      </c>
      <c r="N133">
        <v>0</v>
      </c>
      <c r="O133" t="s">
        <v>90</v>
      </c>
      <c r="P133" t="s">
        <v>1061</v>
      </c>
      <c r="Q133" t="s">
        <v>217</v>
      </c>
      <c r="R133">
        <v>1</v>
      </c>
    </row>
    <row r="134" spans="1:18" x14ac:dyDescent="0.3">
      <c r="A134" t="s">
        <v>351</v>
      </c>
      <c r="B134" t="s">
        <v>43</v>
      </c>
      <c r="C134" t="s">
        <v>105</v>
      </c>
      <c r="D134" s="15">
        <v>46279.679050925923</v>
      </c>
      <c r="E134" t="s">
        <v>404</v>
      </c>
      <c r="F134">
        <v>14</v>
      </c>
      <c r="G134" s="15">
        <v>46288.486111111109</v>
      </c>
      <c r="H134" t="s">
        <v>358</v>
      </c>
      <c r="I134" t="s">
        <v>373</v>
      </c>
      <c r="J134" t="s">
        <v>239</v>
      </c>
      <c r="K134" t="s">
        <v>351</v>
      </c>
      <c r="L134" t="s">
        <v>374</v>
      </c>
      <c r="M134" t="s">
        <v>239</v>
      </c>
      <c r="O134" t="s">
        <v>67</v>
      </c>
      <c r="P134" t="s">
        <v>358</v>
      </c>
      <c r="Q134" t="s">
        <v>217</v>
      </c>
    </row>
    <row r="135" spans="1:18" x14ac:dyDescent="0.3">
      <c r="A135" t="s">
        <v>351</v>
      </c>
      <c r="B135" t="s">
        <v>48</v>
      </c>
      <c r="C135" t="s">
        <v>68</v>
      </c>
      <c r="D135" s="15">
        <v>46286.722569444442</v>
      </c>
      <c r="E135" t="s">
        <v>407</v>
      </c>
      <c r="F135">
        <v>10</v>
      </c>
      <c r="G135" s="15">
        <v>46288.534722222219</v>
      </c>
      <c r="H135" t="s">
        <v>360</v>
      </c>
      <c r="I135" t="s">
        <v>374</v>
      </c>
      <c r="J135" t="s">
        <v>239</v>
      </c>
      <c r="K135" t="s">
        <v>351</v>
      </c>
      <c r="L135" t="s">
        <v>374</v>
      </c>
      <c r="M135" t="s">
        <v>239</v>
      </c>
      <c r="N135">
        <v>0</v>
      </c>
      <c r="O135" t="s">
        <v>90</v>
      </c>
      <c r="P135" t="s">
        <v>360</v>
      </c>
      <c r="Q135" t="s">
        <v>217</v>
      </c>
      <c r="R135">
        <v>1</v>
      </c>
    </row>
    <row r="136" spans="1:18" x14ac:dyDescent="0.3">
      <c r="A136" t="s">
        <v>351</v>
      </c>
      <c r="B136" t="s">
        <v>48</v>
      </c>
      <c r="C136" t="s">
        <v>68</v>
      </c>
      <c r="D136" s="15">
        <v>46286.413611111115</v>
      </c>
      <c r="E136" t="s">
        <v>407</v>
      </c>
      <c r="F136">
        <v>1</v>
      </c>
      <c r="G136" s="15">
        <v>46288.534722222219</v>
      </c>
      <c r="H136" t="s">
        <v>360</v>
      </c>
      <c r="I136" t="s">
        <v>374</v>
      </c>
      <c r="J136" t="s">
        <v>239</v>
      </c>
      <c r="K136" t="s">
        <v>351</v>
      </c>
      <c r="L136" t="s">
        <v>374</v>
      </c>
      <c r="M136" t="s">
        <v>239</v>
      </c>
      <c r="O136" t="s">
        <v>90</v>
      </c>
      <c r="P136" t="s">
        <v>360</v>
      </c>
      <c r="Q136" t="s">
        <v>217</v>
      </c>
    </row>
    <row r="137" spans="1:18" x14ac:dyDescent="0.3">
      <c r="A137" t="s">
        <v>351</v>
      </c>
      <c r="B137" t="s">
        <v>45</v>
      </c>
      <c r="C137" t="s">
        <v>68</v>
      </c>
      <c r="D137" s="15">
        <v>46286.432002314818</v>
      </c>
      <c r="E137" t="s">
        <v>407</v>
      </c>
      <c r="F137">
        <v>7</v>
      </c>
      <c r="G137" s="15">
        <v>46288.541666666664</v>
      </c>
      <c r="H137" t="s">
        <v>358</v>
      </c>
      <c r="I137" t="s">
        <v>373</v>
      </c>
      <c r="J137" t="s">
        <v>239</v>
      </c>
      <c r="K137" t="s">
        <v>351</v>
      </c>
      <c r="L137" t="s">
        <v>374</v>
      </c>
      <c r="M137" t="s">
        <v>239</v>
      </c>
      <c r="N137">
        <v>103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351</v>
      </c>
      <c r="B138" t="s">
        <v>45</v>
      </c>
      <c r="C138" t="s">
        <v>68</v>
      </c>
      <c r="D138" s="15">
        <v>46286.420046296298</v>
      </c>
      <c r="E138" t="s">
        <v>407</v>
      </c>
      <c r="F138">
        <v>3</v>
      </c>
      <c r="G138" s="15">
        <v>46288.541666666664</v>
      </c>
      <c r="H138" t="s">
        <v>358</v>
      </c>
      <c r="I138" t="s">
        <v>373</v>
      </c>
      <c r="J138" t="s">
        <v>239</v>
      </c>
      <c r="K138" t="s">
        <v>351</v>
      </c>
      <c r="L138" t="s">
        <v>374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351</v>
      </c>
      <c r="B139" t="s">
        <v>45</v>
      </c>
      <c r="C139" t="s">
        <v>68</v>
      </c>
      <c r="D139" s="15">
        <v>46286.431493055556</v>
      </c>
      <c r="E139" t="s">
        <v>407</v>
      </c>
      <c r="F139">
        <v>8</v>
      </c>
      <c r="G139" s="15">
        <v>46288.541666666664</v>
      </c>
      <c r="H139" t="s">
        <v>358</v>
      </c>
      <c r="I139" t="s">
        <v>373</v>
      </c>
      <c r="J139" t="s">
        <v>239</v>
      </c>
      <c r="K139" t="s">
        <v>351</v>
      </c>
      <c r="L139" t="s">
        <v>374</v>
      </c>
      <c r="M139" t="s">
        <v>239</v>
      </c>
      <c r="O139" t="s">
        <v>67</v>
      </c>
      <c r="P139" t="s">
        <v>358</v>
      </c>
      <c r="Q139" t="s">
        <v>217</v>
      </c>
    </row>
    <row r="140" spans="1:18" x14ac:dyDescent="0.3">
      <c r="A140" t="s">
        <v>351</v>
      </c>
      <c r="B140" t="s">
        <v>45</v>
      </c>
      <c r="C140" t="s">
        <v>68</v>
      </c>
      <c r="D140" s="15">
        <v>46286.424537037034</v>
      </c>
      <c r="E140" t="s">
        <v>418</v>
      </c>
      <c r="F140">
        <v>5</v>
      </c>
      <c r="G140" s="15">
        <v>46288.541666666664</v>
      </c>
      <c r="H140" t="s">
        <v>358</v>
      </c>
      <c r="I140" t="s">
        <v>373</v>
      </c>
      <c r="J140" t="s">
        <v>239</v>
      </c>
      <c r="K140" t="s">
        <v>351</v>
      </c>
      <c r="L140" t="s">
        <v>374</v>
      </c>
      <c r="M140" t="s">
        <v>239</v>
      </c>
      <c r="N140">
        <v>103</v>
      </c>
      <c r="O140" t="s">
        <v>67</v>
      </c>
      <c r="P140" t="s">
        <v>358</v>
      </c>
      <c r="Q140" t="s">
        <v>217</v>
      </c>
    </row>
    <row r="141" spans="1:18" x14ac:dyDescent="0.3">
      <c r="A141" t="s">
        <v>351</v>
      </c>
      <c r="B141" t="s">
        <v>45</v>
      </c>
      <c r="C141" t="s">
        <v>68</v>
      </c>
      <c r="D141" s="15">
        <v>46286.430648148147</v>
      </c>
      <c r="E141" t="s">
        <v>407</v>
      </c>
      <c r="F141">
        <v>24</v>
      </c>
      <c r="G141" s="15">
        <v>46288.541666666664</v>
      </c>
      <c r="H141" t="s">
        <v>358</v>
      </c>
      <c r="I141" t="s">
        <v>373</v>
      </c>
      <c r="J141" t="s">
        <v>239</v>
      </c>
      <c r="K141" t="s">
        <v>351</v>
      </c>
      <c r="L141" t="s">
        <v>374</v>
      </c>
      <c r="M141" t="s">
        <v>239</v>
      </c>
      <c r="O141" t="s">
        <v>67</v>
      </c>
      <c r="P141" t="s">
        <v>358</v>
      </c>
      <c r="Q141" t="s">
        <v>217</v>
      </c>
    </row>
    <row r="142" spans="1:18" x14ac:dyDescent="0.3">
      <c r="A142" t="s">
        <v>351</v>
      </c>
      <c r="B142" t="s">
        <v>48</v>
      </c>
      <c r="C142" t="s">
        <v>68</v>
      </c>
      <c r="D142" s="15">
        <v>46279.636134259257</v>
      </c>
      <c r="E142" t="s">
        <v>406</v>
      </c>
      <c r="F142">
        <v>1</v>
      </c>
      <c r="G142" s="15">
        <v>46288.555555555555</v>
      </c>
      <c r="H142" t="s">
        <v>362</v>
      </c>
      <c r="I142" t="s">
        <v>374</v>
      </c>
      <c r="J142" t="s">
        <v>239</v>
      </c>
      <c r="K142" t="s">
        <v>351</v>
      </c>
      <c r="L142" t="s">
        <v>374</v>
      </c>
      <c r="M142" t="s">
        <v>239</v>
      </c>
      <c r="N142">
        <v>0</v>
      </c>
      <c r="O142" t="s">
        <v>90</v>
      </c>
      <c r="P142" t="s">
        <v>362</v>
      </c>
      <c r="Q142" t="s">
        <v>217</v>
      </c>
      <c r="R142">
        <v>1</v>
      </c>
    </row>
    <row r="143" spans="1:18" x14ac:dyDescent="0.3">
      <c r="A143" t="s">
        <v>351</v>
      </c>
      <c r="B143" t="s">
        <v>48</v>
      </c>
      <c r="C143" t="s">
        <v>68</v>
      </c>
      <c r="D143" s="15">
        <v>46281.450682870367</v>
      </c>
      <c r="E143" t="s">
        <v>408</v>
      </c>
      <c r="F143">
        <v>2</v>
      </c>
      <c r="G143" s="15">
        <v>46288.619444444441</v>
      </c>
      <c r="H143" t="s">
        <v>361</v>
      </c>
      <c r="I143" t="s">
        <v>374</v>
      </c>
      <c r="J143" t="s">
        <v>239</v>
      </c>
      <c r="K143" t="s">
        <v>351</v>
      </c>
      <c r="L143" t="s">
        <v>374</v>
      </c>
      <c r="M143" t="s">
        <v>239</v>
      </c>
      <c r="N143">
        <v>0</v>
      </c>
      <c r="O143" t="s">
        <v>90</v>
      </c>
      <c r="P143" t="s">
        <v>361</v>
      </c>
      <c r="Q143" t="s">
        <v>217</v>
      </c>
      <c r="R143">
        <v>1</v>
      </c>
    </row>
    <row r="144" spans="1:18" x14ac:dyDescent="0.3">
      <c r="A144" t="s">
        <v>351</v>
      </c>
      <c r="B144" t="s">
        <v>45</v>
      </c>
      <c r="C144" t="s">
        <v>68</v>
      </c>
      <c r="D144" s="15">
        <v>46288.312847222223</v>
      </c>
      <c r="E144" t="s">
        <v>404</v>
      </c>
      <c r="F144">
        <v>3</v>
      </c>
      <c r="G144" s="15">
        <v>46289.408333333333</v>
      </c>
      <c r="H144" t="s">
        <v>359</v>
      </c>
      <c r="I144" t="s">
        <v>374</v>
      </c>
      <c r="J144" t="s">
        <v>239</v>
      </c>
      <c r="K144" t="s">
        <v>351</v>
      </c>
      <c r="L144" t="s">
        <v>374</v>
      </c>
      <c r="M144" t="s">
        <v>239</v>
      </c>
      <c r="N144">
        <v>0</v>
      </c>
      <c r="O144" t="s">
        <v>67</v>
      </c>
      <c r="P144" t="s">
        <v>359</v>
      </c>
      <c r="Q144" t="s">
        <v>217</v>
      </c>
      <c r="R144">
        <v>1</v>
      </c>
    </row>
    <row r="145" spans="1:18" x14ac:dyDescent="0.3">
      <c r="A145" t="s">
        <v>351</v>
      </c>
      <c r="B145" t="s">
        <v>45</v>
      </c>
      <c r="C145" t="s">
        <v>68</v>
      </c>
      <c r="D145" s="15">
        <v>46288.312060185184</v>
      </c>
      <c r="E145" t="s">
        <v>404</v>
      </c>
      <c r="F145">
        <v>5</v>
      </c>
      <c r="G145" s="15">
        <v>46289.408333333333</v>
      </c>
      <c r="H145" t="s">
        <v>359</v>
      </c>
      <c r="I145" t="s">
        <v>374</v>
      </c>
      <c r="J145" t="s">
        <v>239</v>
      </c>
      <c r="K145" t="s">
        <v>351</v>
      </c>
      <c r="L145" t="s">
        <v>374</v>
      </c>
      <c r="M145" t="s">
        <v>239</v>
      </c>
      <c r="O145" t="s">
        <v>67</v>
      </c>
      <c r="P145" t="s">
        <v>359</v>
      </c>
      <c r="Q145" t="s">
        <v>217</v>
      </c>
    </row>
    <row r="146" spans="1:18" x14ac:dyDescent="0.3">
      <c r="A146" t="s">
        <v>351</v>
      </c>
      <c r="B146" t="s">
        <v>48</v>
      </c>
      <c r="C146" t="s">
        <v>68</v>
      </c>
      <c r="D146" s="15">
        <v>46287.523993055554</v>
      </c>
      <c r="E146" t="s">
        <v>407</v>
      </c>
      <c r="F146">
        <v>1</v>
      </c>
      <c r="G146" s="15">
        <v>46289.408333333333</v>
      </c>
      <c r="H146" t="s">
        <v>359</v>
      </c>
      <c r="I146" t="s">
        <v>374</v>
      </c>
      <c r="J146" t="s">
        <v>239</v>
      </c>
      <c r="K146" t="s">
        <v>351</v>
      </c>
      <c r="L146" t="s">
        <v>374</v>
      </c>
      <c r="M146" t="s">
        <v>239</v>
      </c>
      <c r="O146" t="s">
        <v>90</v>
      </c>
      <c r="P146" t="s">
        <v>359</v>
      </c>
      <c r="Q146" t="s">
        <v>217</v>
      </c>
    </row>
    <row r="147" spans="1:18" x14ac:dyDescent="0.3">
      <c r="A147" t="s">
        <v>351</v>
      </c>
      <c r="B147" t="s">
        <v>45</v>
      </c>
      <c r="C147" t="s">
        <v>68</v>
      </c>
      <c r="D147" s="15">
        <v>46275.565486111111</v>
      </c>
      <c r="E147" t="s">
        <v>413</v>
      </c>
      <c r="F147">
        <v>12</v>
      </c>
      <c r="G147" s="15">
        <v>46289.447916666664</v>
      </c>
      <c r="H147" t="s">
        <v>363</v>
      </c>
      <c r="I147" t="s">
        <v>375</v>
      </c>
      <c r="J147" t="s">
        <v>239</v>
      </c>
      <c r="K147" t="s">
        <v>351</v>
      </c>
      <c r="L147" t="s">
        <v>374</v>
      </c>
      <c r="M147" t="s">
        <v>239</v>
      </c>
      <c r="N147">
        <v>0</v>
      </c>
      <c r="O147" t="s">
        <v>67</v>
      </c>
      <c r="P147" t="s">
        <v>363</v>
      </c>
      <c r="Q147" t="s">
        <v>217</v>
      </c>
    </row>
    <row r="148" spans="1:18" x14ac:dyDescent="0.3">
      <c r="A148" t="s">
        <v>351</v>
      </c>
      <c r="B148" t="s">
        <v>45</v>
      </c>
      <c r="C148" t="s">
        <v>68</v>
      </c>
      <c r="D148" s="15">
        <v>46288.374664351853</v>
      </c>
      <c r="E148" t="s">
        <v>409</v>
      </c>
      <c r="F148">
        <v>47</v>
      </c>
      <c r="G148" s="15">
        <v>46289.493055555555</v>
      </c>
      <c r="H148" t="s">
        <v>363</v>
      </c>
      <c r="I148" t="s">
        <v>375</v>
      </c>
      <c r="J148" t="s">
        <v>239</v>
      </c>
      <c r="K148" t="s">
        <v>351</v>
      </c>
      <c r="L148" t="s">
        <v>374</v>
      </c>
      <c r="M148" t="s">
        <v>239</v>
      </c>
      <c r="N148">
        <v>0</v>
      </c>
      <c r="O148" t="s">
        <v>67</v>
      </c>
      <c r="P148" t="s">
        <v>363</v>
      </c>
      <c r="Q148" t="s">
        <v>217</v>
      </c>
      <c r="R148">
        <v>1</v>
      </c>
    </row>
    <row r="149" spans="1:18" x14ac:dyDescent="0.3">
      <c r="A149" t="s">
        <v>351</v>
      </c>
      <c r="B149" t="s">
        <v>45</v>
      </c>
      <c r="C149" t="s">
        <v>68</v>
      </c>
      <c r="D149" s="15">
        <v>46288.517453703702</v>
      </c>
      <c r="E149" t="s">
        <v>403</v>
      </c>
      <c r="F149">
        <v>1</v>
      </c>
      <c r="G149" s="15">
        <v>46290.541666666664</v>
      </c>
      <c r="H149" t="s">
        <v>358</v>
      </c>
      <c r="I149" t="s">
        <v>373</v>
      </c>
      <c r="J149" t="s">
        <v>239</v>
      </c>
      <c r="K149" t="s">
        <v>351</v>
      </c>
      <c r="L149" t="s">
        <v>374</v>
      </c>
      <c r="M149" t="s">
        <v>239</v>
      </c>
      <c r="N149">
        <v>103</v>
      </c>
      <c r="O149" t="s">
        <v>67</v>
      </c>
      <c r="P149" t="s">
        <v>358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9"/>
      <c r="B2" s="262" t="s">
        <v>647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  <c r="Q2" s="1"/>
    </row>
    <row r="3" spans="1:26" ht="15.6" thickTop="1" thickBot="1" x14ac:dyDescent="0.35">
      <c r="B3" s="265" t="s">
        <v>648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7"/>
      <c r="O3" s="264"/>
      <c r="Q3" s="2"/>
      <c r="R3" s="1"/>
    </row>
    <row r="4" spans="1:26" ht="15" thickTop="1" x14ac:dyDescent="0.3">
      <c r="B4" s="282" t="s">
        <v>686</v>
      </c>
      <c r="C4" s="267"/>
      <c r="D4" s="54" t="s">
        <v>719</v>
      </c>
      <c r="E4" s="54"/>
      <c r="F4" s="8"/>
      <c r="G4" s="8"/>
      <c r="H4" s="13"/>
      <c r="I4" s="8" t="s">
        <v>687</v>
      </c>
      <c r="J4" s="136" t="s">
        <v>720</v>
      </c>
      <c r="K4" s="54"/>
      <c r="L4" s="268" t="s">
        <v>650</v>
      </c>
      <c r="M4" s="56" t="s">
        <v>651</v>
      </c>
      <c r="N4" s="197">
        <f>VLOOKUP("PA-LT2", TabelaFDMPorContrato[[Contrato]:[IAPFARQ1]],4,0)</f>
        <v>59.036144578313255</v>
      </c>
      <c r="O4" s="57"/>
      <c r="Q4" s="2"/>
      <c r="R4" s="1"/>
    </row>
    <row r="5" spans="1:26" x14ac:dyDescent="0.3">
      <c r="B5" s="283" t="s">
        <v>689</v>
      </c>
      <c r="C5" s="269"/>
      <c r="D5" s="137">
        <v>4600687006</v>
      </c>
      <c r="E5" s="58"/>
      <c r="F5" s="8"/>
      <c r="G5" s="8"/>
      <c r="H5" s="13"/>
      <c r="I5" s="59" t="s">
        <v>652</v>
      </c>
      <c r="J5" s="58" t="s">
        <v>721</v>
      </c>
      <c r="K5" s="60"/>
      <c r="L5" s="269"/>
      <c r="M5" s="61" t="s">
        <v>653</v>
      </c>
      <c r="N5" s="160">
        <f>VLOOKUP("PA-LT2", TabelaFDMPorContrato[[Contrato]:[FDM1]],6,0)</f>
        <v>0</v>
      </c>
      <c r="O5" s="62"/>
      <c r="Q5" s="2"/>
      <c r="R5" s="1"/>
    </row>
    <row r="6" spans="1:26" x14ac:dyDescent="0.3">
      <c r="B6" s="283" t="s">
        <v>691</v>
      </c>
      <c r="C6" s="269"/>
      <c r="D6" s="271" t="s">
        <v>722</v>
      </c>
      <c r="E6" s="269"/>
      <c r="F6" s="269"/>
      <c r="G6" s="269"/>
      <c r="H6" s="269"/>
      <c r="I6" s="59" t="s">
        <v>654</v>
      </c>
      <c r="J6" s="54" t="s">
        <v>723</v>
      </c>
      <c r="K6" s="58"/>
      <c r="L6" s="273" t="s">
        <v>655</v>
      </c>
      <c r="M6" s="61" t="s">
        <v>651</v>
      </c>
      <c r="N6" s="160">
        <f>VLOOKUP("PA-LT2", TabelaFDMPorContrato[[Contrato]:[IAPFARQ2]],9,0)</f>
        <v>86.274509803921575</v>
      </c>
      <c r="O6" s="63"/>
      <c r="Q6" s="2"/>
      <c r="R6" s="1"/>
    </row>
    <row r="7" spans="1:26" ht="15" thickBot="1" x14ac:dyDescent="0.35">
      <c r="B7" s="284"/>
      <c r="C7" s="272"/>
      <c r="D7" s="272"/>
      <c r="E7" s="272"/>
      <c r="F7" s="272"/>
      <c r="G7" s="272"/>
      <c r="H7" s="272"/>
      <c r="I7" s="64" t="s">
        <v>656</v>
      </c>
      <c r="J7" s="65" t="s">
        <v>724</v>
      </c>
      <c r="K7" s="65"/>
      <c r="L7" s="272"/>
      <c r="M7" s="66" t="s">
        <v>653</v>
      </c>
      <c r="N7" s="196">
        <f>VLOOKUP("PA-LT2", TabelaFDMPorContrato[[Contrato]:[FDM2]],11,0)</f>
        <v>0</v>
      </c>
      <c r="O7" s="68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4"/>
      <c r="K8" s="54"/>
      <c r="L8" s="8"/>
      <c r="M8" s="59"/>
      <c r="N8" s="69"/>
      <c r="Q8" s="1"/>
      <c r="R8" s="1"/>
    </row>
    <row r="9" spans="1:26" ht="8.25" customHeight="1" x14ac:dyDescent="0.3">
      <c r="H9" s="70"/>
      <c r="I9" s="1"/>
      <c r="J9" s="54"/>
      <c r="K9" s="54"/>
      <c r="L9" s="54"/>
      <c r="M9" s="54"/>
      <c r="Q9" s="1"/>
      <c r="R9" s="1"/>
    </row>
    <row r="10" spans="1:26" x14ac:dyDescent="0.3">
      <c r="A10" s="49"/>
      <c r="B10" s="49"/>
      <c r="C10" s="71" t="s">
        <v>2</v>
      </c>
      <c r="D10" s="240" t="s">
        <v>0</v>
      </c>
      <c r="E10" s="245"/>
      <c r="F10" s="245"/>
      <c r="G10" s="245"/>
      <c r="H10" s="241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9"/>
      <c r="B11" s="49"/>
      <c r="C11" s="76">
        <v>1</v>
      </c>
      <c r="D11" s="138" t="s">
        <v>660</v>
      </c>
      <c r="E11" s="80"/>
      <c r="F11" s="80"/>
      <c r="G11" s="80"/>
      <c r="H11" s="81"/>
      <c r="I11" s="80"/>
      <c r="J11" s="80"/>
      <c r="K11" s="80"/>
      <c r="L11" s="80"/>
      <c r="M11" s="81"/>
      <c r="N11" s="8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9"/>
      <c r="B12" s="49"/>
      <c r="C12" s="139"/>
      <c r="D12" s="84" t="s">
        <v>211</v>
      </c>
      <c r="E12" s="256" t="s">
        <v>695</v>
      </c>
      <c r="F12" s="249"/>
      <c r="G12" s="249"/>
      <c r="H12" s="249"/>
      <c r="I12" s="140"/>
      <c r="J12" s="86"/>
      <c r="K12" s="141"/>
      <c r="L12" s="88"/>
      <c r="M12" s="89"/>
      <c r="N12" s="281"/>
      <c r="Q12" s="1"/>
    </row>
    <row r="13" spans="1:26" x14ac:dyDescent="0.3">
      <c r="A13" s="49"/>
      <c r="B13" s="49"/>
      <c r="C13" s="142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15">
        <f>SUMIF(ARM_PA_LT2[Linha de serviço PPU], $D$12,ARM_PA_LT2[QUA])</f>
        <v>103486</v>
      </c>
      <c r="K13" s="143">
        <f>J13*$N$5</f>
        <v>0</v>
      </c>
      <c r="L13" s="96">
        <f>IFERROR( VLOOKUP(D12,PPU_PA_LT2[[Linha de Serviço]:[P. Unitário (R$)]],4,0), "N/A")</f>
        <v>0.9</v>
      </c>
      <c r="M13" s="97">
        <f>K13*L13</f>
        <v>0</v>
      </c>
      <c r="N13" s="258"/>
      <c r="P13" s="98"/>
      <c r="Q13" s="1"/>
    </row>
    <row r="14" spans="1:26" x14ac:dyDescent="0.3">
      <c r="A14" s="49"/>
      <c r="B14" s="49"/>
      <c r="C14" s="144"/>
      <c r="D14" s="99">
        <f>SUMIF(ARM_PA_LT2[Linha de serviço PPU], $D$12, ARM_PA_LT2[QUAm-1])</f>
        <v>102168</v>
      </c>
      <c r="E14" s="100">
        <f>SUMIF(ARM_PA_LT2[Linha de serviço PPU], $D$12, ARM_PA_LT2[QBm])</f>
        <v>0</v>
      </c>
      <c r="F14" s="100">
        <f>SUMIF(ARM_PA_LT2[Linha de serviço PPU], $D$12, ARM_PA_LT2[QDm])</f>
        <v>0</v>
      </c>
      <c r="G14" s="101">
        <f>SUMIF(ARM_PA_LT2[Linha de serviço PPU], $D$12, ARM_PA_LT2[QNm])</f>
        <v>1318</v>
      </c>
      <c r="H14" s="102">
        <f>(D14-E14-F14)+G14</f>
        <v>103486</v>
      </c>
      <c r="I14" s="103"/>
      <c r="J14" s="104"/>
      <c r="K14" s="145"/>
      <c r="L14" s="106"/>
      <c r="M14" s="107"/>
      <c r="N14" s="259"/>
      <c r="Q14" s="1"/>
    </row>
    <row r="15" spans="1:26" ht="15" customHeight="1" x14ac:dyDescent="0.3">
      <c r="A15" s="49"/>
      <c r="B15" s="49"/>
      <c r="C15" s="139"/>
      <c r="D15" s="84" t="s">
        <v>212</v>
      </c>
      <c r="E15" s="256" t="s">
        <v>696</v>
      </c>
      <c r="F15" s="249"/>
      <c r="G15" s="249"/>
      <c r="H15" s="249"/>
      <c r="I15" s="146"/>
      <c r="J15" s="109"/>
      <c r="K15" s="147"/>
      <c r="L15" s="110"/>
      <c r="M15" s="111"/>
      <c r="N15" s="281"/>
      <c r="Q15" s="1"/>
    </row>
    <row r="16" spans="1:26" x14ac:dyDescent="0.3">
      <c r="A16" s="49"/>
      <c r="B16" s="49"/>
      <c r="C16" s="142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15">
        <f>SUMIF(ARM_PA_LT2[Linha de serviço PPU], D15,ARM_PA_LT2[QUA])</f>
        <v>630</v>
      </c>
      <c r="K16" s="143">
        <f>J16*$N$5</f>
        <v>0</v>
      </c>
      <c r="L16" s="96">
        <f>IFERROR( VLOOKUP(D15,PPU_PA_LT2[[Linha de Serviço]:[P. Unitário (R$)]],4,0), "N/A")</f>
        <v>0.9</v>
      </c>
      <c r="M16" s="97">
        <f>K16*L16</f>
        <v>0</v>
      </c>
      <c r="N16" s="258"/>
      <c r="Q16" s="1"/>
    </row>
    <row r="17" spans="1:17" x14ac:dyDescent="0.3">
      <c r="A17" s="49"/>
      <c r="B17" s="49"/>
      <c r="C17" s="144"/>
      <c r="D17" s="99">
        <f>SUMIF(ARM_PA_LT2[Linha de serviço PPU], $D$15, ARM_PA_LT2[QUAm-1])</f>
        <v>0</v>
      </c>
      <c r="E17" s="100">
        <f>SUMIF(ARM_PA_LT2[Linha de serviço PPU], $D$15, ARM_PA_LT2[QBm])</f>
        <v>0</v>
      </c>
      <c r="F17" s="100">
        <f>SUMIF(ARM_PA_LT2[Linha de serviço PPU], $D$15, ARM_PA_LT2[QDm])</f>
        <v>0</v>
      </c>
      <c r="G17" s="101">
        <f>SUMIF(ARM_PA_LT2[Linha de serviço PPU], $D$15, ARM_PA_LT2[QNm])</f>
        <v>630</v>
      </c>
      <c r="H17" s="102">
        <f>(D17-E17-F17)+G17</f>
        <v>630</v>
      </c>
      <c r="I17" s="103"/>
      <c r="J17" s="104"/>
      <c r="K17" s="145"/>
      <c r="L17" s="106"/>
      <c r="M17" s="107"/>
      <c r="N17" s="259"/>
      <c r="Q17" s="1"/>
    </row>
    <row r="18" spans="1:17" ht="15" customHeight="1" x14ac:dyDescent="0.3">
      <c r="A18" s="49"/>
      <c r="B18" s="49"/>
      <c r="C18" s="139"/>
      <c r="D18" s="84" t="s">
        <v>213</v>
      </c>
      <c r="E18" s="256" t="s">
        <v>697</v>
      </c>
      <c r="F18" s="249"/>
      <c r="G18" s="249"/>
      <c r="H18" s="249"/>
      <c r="I18" s="146"/>
      <c r="J18" s="109"/>
      <c r="K18" s="147"/>
      <c r="L18" s="110"/>
      <c r="M18" s="111"/>
      <c r="N18" s="281"/>
      <c r="Q18" s="1"/>
    </row>
    <row r="19" spans="1:17" x14ac:dyDescent="0.3">
      <c r="A19" s="49"/>
      <c r="B19" s="49"/>
      <c r="C19" s="142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15">
        <f>SUMIF(ARM_PA_LT2[Linha de serviço PPU], D18,ARM_PA_LT2[QUA])</f>
        <v>2131</v>
      </c>
      <c r="K19" s="143">
        <f>J19*$N$5</f>
        <v>0</v>
      </c>
      <c r="L19" s="96">
        <f>IFERROR( VLOOKUP(D18,PPU_PA_LT2[[Linha de Serviço]:[P. Unitário (R$)]],4,0), "N/A")</f>
        <v>0.9</v>
      </c>
      <c r="M19" s="97">
        <f>K19*L19</f>
        <v>0</v>
      </c>
      <c r="N19" s="258"/>
      <c r="Q19" s="1"/>
    </row>
    <row r="20" spans="1:17" x14ac:dyDescent="0.3">
      <c r="A20" s="49"/>
      <c r="B20" s="49"/>
      <c r="C20" s="144"/>
      <c r="D20" s="99">
        <f>SUMIF(ARM_PA_LT2[Linha de serviço PPU], D18, ARM_PA_LT2[QUAm-1])</f>
        <v>2</v>
      </c>
      <c r="E20" s="100">
        <f>SUMIF(ARM_PA_LT2[Linha de serviço PPU], D18, ARM_PA_LT2[QBm])</f>
        <v>0</v>
      </c>
      <c r="F20" s="100">
        <f>SUMIF(ARM_PA_LT2[Linha de serviço PPU], D18, ARM_PA_LT2[QDm])</f>
        <v>0</v>
      </c>
      <c r="G20" s="101">
        <f>SUMIF(ARM_PA_LT2[Linha de serviço PPU], D18, ARM_PA_LT2[QNm])</f>
        <v>2129</v>
      </c>
      <c r="H20" s="102">
        <f>(D20-E20-F20)+G20</f>
        <v>2131</v>
      </c>
      <c r="I20" s="103"/>
      <c r="J20" s="104"/>
      <c r="K20" s="145"/>
      <c r="L20" s="106"/>
      <c r="M20" s="107"/>
      <c r="N20" s="259"/>
      <c r="Q20" s="1"/>
    </row>
    <row r="21" spans="1:17" ht="15" customHeight="1" x14ac:dyDescent="0.3">
      <c r="A21" s="49"/>
      <c r="B21" s="49"/>
      <c r="C21" s="139"/>
      <c r="D21" s="84" t="s">
        <v>214</v>
      </c>
      <c r="E21" s="256" t="s">
        <v>698</v>
      </c>
      <c r="F21" s="249"/>
      <c r="G21" s="249"/>
      <c r="H21" s="249"/>
      <c r="I21" s="146"/>
      <c r="J21" s="109"/>
      <c r="K21" s="147"/>
      <c r="L21" s="110"/>
      <c r="M21" s="111"/>
      <c r="N21" s="281"/>
      <c r="Q21" s="1"/>
    </row>
    <row r="22" spans="1:17" ht="15.75" customHeight="1" x14ac:dyDescent="0.3">
      <c r="A22" s="49"/>
      <c r="B22" s="49"/>
      <c r="C22" s="142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15">
        <f>SUMIF(ARM_PA_LT2[Linha de serviço PPU], D21,ARM_PA_LT2[QUA])</f>
        <v>0</v>
      </c>
      <c r="K22" s="143">
        <f>J22*$N$5</f>
        <v>0</v>
      </c>
      <c r="L22" s="96">
        <f>IFERROR( VLOOKUP(D21,PPU_PA_LT2[[Linha de Serviço]:[P. Unitário (R$)]],4,0), "N/A")</f>
        <v>70</v>
      </c>
      <c r="M22" s="97">
        <f>K22*L22</f>
        <v>0</v>
      </c>
      <c r="N22" s="258"/>
      <c r="Q22" s="1"/>
    </row>
    <row r="23" spans="1:17" ht="15.75" customHeight="1" x14ac:dyDescent="0.3">
      <c r="A23" s="49"/>
      <c r="B23" s="49"/>
      <c r="C23" s="144"/>
      <c r="D23" s="99">
        <f>SUMIF(ARM_PA_LT2[Linha de serviço PPU], D21, ARM_PA_LT2[QUAm-1])</f>
        <v>0</v>
      </c>
      <c r="E23" s="100">
        <f>SUMIF(ARM_PA_LT2[Linha de serviço PPU], D21, ARM_PA_LT2[QBm])</f>
        <v>0</v>
      </c>
      <c r="F23" s="100">
        <f>SUMIF(ARM_PA_LT2[Linha de serviço PPU], D21, ARM_PA_LT2[QDm])</f>
        <v>0</v>
      </c>
      <c r="G23" s="101">
        <f>SUMIF(ARM_PA_LT2[Linha de serviço PPU], D21, ARM_PA_LT2[QNm])</f>
        <v>0</v>
      </c>
      <c r="H23" s="102">
        <f>(D23-E23-F23)+G23</f>
        <v>0</v>
      </c>
      <c r="I23" s="103"/>
      <c r="J23" s="104"/>
      <c r="K23" s="145"/>
      <c r="L23" s="106"/>
      <c r="M23" s="107"/>
      <c r="N23" s="259"/>
      <c r="Q23" s="1"/>
    </row>
    <row r="24" spans="1:17" ht="15" customHeight="1" x14ac:dyDescent="0.3">
      <c r="A24" s="49"/>
      <c r="B24" s="49"/>
      <c r="C24" s="139"/>
      <c r="D24" s="84" t="s">
        <v>215</v>
      </c>
      <c r="E24" s="256" t="s">
        <v>699</v>
      </c>
      <c r="F24" s="249"/>
      <c r="G24" s="249"/>
      <c r="H24" s="249"/>
      <c r="I24" s="146"/>
      <c r="J24" s="109"/>
      <c r="K24" s="147"/>
      <c r="L24" s="110"/>
      <c r="M24" s="111"/>
      <c r="N24" s="281"/>
      <c r="Q24" s="1"/>
    </row>
    <row r="25" spans="1:17" ht="15.75" customHeight="1" x14ac:dyDescent="0.3">
      <c r="A25" s="49"/>
      <c r="B25" s="49"/>
      <c r="C25" s="142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15">
        <f>SUMIF(ARM_PA_LT2[Linha de serviço PPU], D24,ARM_PA_LT2[QUA])</f>
        <v>0</v>
      </c>
      <c r="K25" s="143">
        <f>J25*$N$5</f>
        <v>0</v>
      </c>
      <c r="L25" s="96">
        <f>IFERROR( VLOOKUP(D24,PPU_PA_LT2[[Linha de Serviço]:[P. Unitário (R$)]],4,0), "N/A")</f>
        <v>0.1</v>
      </c>
      <c r="M25" s="97">
        <f>K25*L25</f>
        <v>0</v>
      </c>
      <c r="N25" s="258"/>
      <c r="Q25" s="1"/>
    </row>
    <row r="26" spans="1:17" ht="15.75" customHeight="1" x14ac:dyDescent="0.3">
      <c r="A26" s="49"/>
      <c r="B26" s="49"/>
      <c r="C26" s="144"/>
      <c r="D26" s="99">
        <f>SUMIF(ARM_PA_LT2[Linha de serviço PPU], D24, ARM_PA_LT2[QUAm-1])</f>
        <v>0</v>
      </c>
      <c r="E26" s="100">
        <f>SUMIF(ARM_PA_LT2[Linha de serviço PPU], D24, ARM_PA_LT2[QBm])</f>
        <v>0</v>
      </c>
      <c r="F26" s="100">
        <f>SUMIF(ARM_PA_LT2[Linha de serviço PPU], D24, ARM_PA_LT2[QDm])</f>
        <v>0</v>
      </c>
      <c r="G26" s="101">
        <f>SUMIF(ARM_PA_LT2[Linha de serviço PPU], D24, ARM_PA_LT2[QNm])</f>
        <v>0</v>
      </c>
      <c r="H26" s="102">
        <f>(D26-E26-F26)+G26</f>
        <v>0</v>
      </c>
      <c r="I26" s="103"/>
      <c r="J26" s="104"/>
      <c r="K26" s="145"/>
      <c r="L26" s="106"/>
      <c r="M26" s="107"/>
      <c r="N26" s="259"/>
      <c r="Q26" s="1"/>
    </row>
    <row r="27" spans="1:17" ht="15" customHeight="1" x14ac:dyDescent="0.3">
      <c r="A27" s="49"/>
      <c r="B27" s="49"/>
      <c r="C27" s="139"/>
      <c r="D27" s="84" t="s">
        <v>216</v>
      </c>
      <c r="E27" s="256" t="s">
        <v>700</v>
      </c>
      <c r="F27" s="249"/>
      <c r="G27" s="249"/>
      <c r="H27" s="249"/>
      <c r="I27" s="148"/>
      <c r="J27" s="115"/>
      <c r="K27" s="143"/>
      <c r="L27" s="96"/>
      <c r="M27" s="97"/>
      <c r="N27" s="281"/>
      <c r="Q27" s="1"/>
    </row>
    <row r="28" spans="1:17" ht="15.75" customHeight="1" x14ac:dyDescent="0.3">
      <c r="A28" s="49"/>
      <c r="B28" s="49"/>
      <c r="C28" s="142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15">
        <f>SUMIF(ARM_PA_LT2[Linha de serviço PPU], D27,ARM_PA_LT2[QUA])</f>
        <v>0</v>
      </c>
      <c r="K28" s="143">
        <f>J28*$N$5</f>
        <v>0</v>
      </c>
      <c r="L28" s="96">
        <f>IFERROR( VLOOKUP(D27,PPU_PA_LT2[[Linha de Serviço]:[P. Unitário (R$)]],4,0), "N/A")</f>
        <v>0.1</v>
      </c>
      <c r="M28" s="97">
        <f>K28*L28</f>
        <v>0</v>
      </c>
      <c r="N28" s="258"/>
      <c r="Q28" s="1"/>
    </row>
    <row r="29" spans="1:17" ht="15.75" customHeight="1" x14ac:dyDescent="0.3">
      <c r="A29" s="49"/>
      <c r="B29" s="49"/>
      <c r="C29" s="144"/>
      <c r="D29" s="99">
        <f>SUMIF(ARM_PA_LT2[Linha de serviço PPU], D27, ARM_PA_LT2[QUAm-1])</f>
        <v>0</v>
      </c>
      <c r="E29" s="100">
        <f>SUMIF(ARM_PA_LT2[Linha de serviço PPU], D27, ARM_PA_LT2[QBm])</f>
        <v>0</v>
      </c>
      <c r="F29" s="100">
        <f>SUMIF(ARM_PA_LT2[Linha de serviço PPU], D27, ARM_PA_LT2[QDm])</f>
        <v>0</v>
      </c>
      <c r="G29" s="101">
        <f>SUMIF(ARM_PA_LT2[Linha de serviço PPU], D27, ARM_PA_LT2[QNm])</f>
        <v>0</v>
      </c>
      <c r="H29" s="102">
        <f>(D29-E29-F29)+G29</f>
        <v>0</v>
      </c>
      <c r="I29" s="103"/>
      <c r="J29" s="104"/>
      <c r="K29" s="145"/>
      <c r="L29" s="106"/>
      <c r="M29" s="107"/>
      <c r="N29" s="259"/>
      <c r="Q29" s="1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0" t="s">
        <v>701</v>
      </c>
      <c r="F30" s="260"/>
      <c r="G30" s="260"/>
      <c r="H30" s="261"/>
      <c r="I30" s="103" t="s">
        <v>90</v>
      </c>
      <c r="J30" s="149">
        <f>SUMIF(DADOS_PA_LT2[Linha de serviço PPU],D30,DADOS_PA_LT2[QExecAgrupado])</f>
        <v>11.3</v>
      </c>
      <c r="K30" s="145">
        <f>J30*$N$5</f>
        <v>0</v>
      </c>
      <c r="L30" s="150">
        <f>IFERROR( VLOOKUP(D30,PPU_PA_LT2[[Linha de Serviço]:[P. Unitário (R$)]],4,0), "N/A")</f>
        <v>50</v>
      </c>
      <c r="M30" s="107">
        <f t="shared" ref="M30:M36" si="0">K30*L30</f>
        <v>0</v>
      </c>
      <c r="N30" s="151"/>
      <c r="Q30" s="1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9" t="s">
        <v>702</v>
      </c>
      <c r="F31" s="249"/>
      <c r="G31" s="249"/>
      <c r="H31" s="249"/>
      <c r="I31" s="121" t="s">
        <v>90</v>
      </c>
      <c r="J31" s="149">
        <f>SUMIF(DADOS_PA_LT2[Linha de serviço PPU],D31,DADOS_PA_LT2[QExecAgrupado])</f>
        <v>0</v>
      </c>
      <c r="K31" s="145">
        <f t="shared" ref="K31:K35" si="1">J31*$N$5</f>
        <v>0</v>
      </c>
      <c r="L31" s="150">
        <f>IFERROR( VLOOKUP(D31,PPU_PA_LT2[[Linha de Serviço]:[P. Unitário (R$)]],4,0), "N/A")</f>
        <v>100</v>
      </c>
      <c r="M31" s="126">
        <f t="shared" si="0"/>
        <v>0</v>
      </c>
      <c r="N31" s="151"/>
      <c r="Q31" s="1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49" t="s">
        <v>704</v>
      </c>
      <c r="F32" s="249"/>
      <c r="G32" s="249"/>
      <c r="H32" s="249"/>
      <c r="I32" s="121" t="s">
        <v>662</v>
      </c>
      <c r="J32" s="149">
        <f>SUM(DADOS_PA_LT2[KM Adicional])</f>
        <v>678</v>
      </c>
      <c r="K32" s="145">
        <f t="shared" si="1"/>
        <v>0</v>
      </c>
      <c r="L32" s="150">
        <f>IFERROR( VLOOKUP(D32,PPU_PA_LT2[[Linha de Serviço]:[P. Unitário (R$)]],4,0), "N/A")</f>
        <v>1</v>
      </c>
      <c r="M32" s="126">
        <f t="shared" si="0"/>
        <v>0</v>
      </c>
      <c r="N32" s="151"/>
      <c r="Q32" s="1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0" t="s">
        <v>13</v>
      </c>
      <c r="F33" s="251"/>
      <c r="G33" s="251"/>
      <c r="H33" s="252"/>
      <c r="I33" s="121" t="s">
        <v>663</v>
      </c>
      <c r="J33" s="149">
        <f>SUMIF(DADOS_PA_LT2[Linha de serviço PPU],D33,DADOS_PA_LT2[QExecAgrupado])</f>
        <v>116.9</v>
      </c>
      <c r="K33" s="145">
        <f t="shared" si="1"/>
        <v>0</v>
      </c>
      <c r="L33" s="150">
        <f>IFERROR( VLOOKUP(D33,PPU_PA_LT2[[Linha de Serviço]:[P. Unitário (R$)]],4,0), "N/A")</f>
        <v>3</v>
      </c>
      <c r="M33" s="126">
        <f t="shared" si="0"/>
        <v>0</v>
      </c>
      <c r="N33" s="151"/>
      <c r="Q33" s="1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0" t="s">
        <v>15</v>
      </c>
      <c r="F34" s="251"/>
      <c r="G34" s="251"/>
      <c r="H34" s="252"/>
      <c r="I34" s="121" t="s">
        <v>663</v>
      </c>
      <c r="J34" s="149">
        <f>SUMIF(DADOS_PA_LT2[Linha de serviço PPU],D34,DADOS_PA_LT2[QExecAgrupado])</f>
        <v>0</v>
      </c>
      <c r="K34" s="145">
        <f t="shared" si="1"/>
        <v>0</v>
      </c>
      <c r="L34" s="150">
        <f>IFERROR( VLOOKUP(D34,PPU_PA_LT2[[Linha de Serviço]:[P. Unitário (R$)]],4,0), "N/A")</f>
        <v>3</v>
      </c>
      <c r="M34" s="126">
        <f>K34*L35</f>
        <v>0</v>
      </c>
      <c r="N34" s="122"/>
      <c r="Q34" s="1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0" t="s">
        <v>705</v>
      </c>
      <c r="F35" s="251"/>
      <c r="G35" s="251"/>
      <c r="H35" s="252"/>
      <c r="I35" s="121" t="s">
        <v>108</v>
      </c>
      <c r="J35" s="149">
        <f>SUMIF(DADOS_PA_LT2[Linha de serviço PPU],D35,DADOS_PA_LT2[QExecAgrupado])</f>
        <v>0</v>
      </c>
      <c r="K35" s="145">
        <f t="shared" si="1"/>
        <v>0</v>
      </c>
      <c r="L35" s="150">
        <f>IFERROR( VLOOKUP(D35,PPU_PA_LT2[[Linha de Serviço]:[P. Unitário (R$)]],4,0), "N/A")</f>
        <v>100000</v>
      </c>
      <c r="M35" s="126">
        <v>0</v>
      </c>
      <c r="N35" s="151"/>
      <c r="Q35" s="1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0" t="s">
        <v>706</v>
      </c>
      <c r="F36" s="251"/>
      <c r="G36" s="251"/>
      <c r="H36" s="252"/>
      <c r="I36" s="121" t="s">
        <v>67</v>
      </c>
      <c r="J36" s="149">
        <f>SUMIF(DADOS_PA_LT2[Linha de serviço PPU],D36,DADOS_PA_LT2[QExecAgrupado])</f>
        <v>0</v>
      </c>
      <c r="K36" s="145">
        <f>J36*$N$5</f>
        <v>0</v>
      </c>
      <c r="L36" s="150">
        <f>IFERROR( VLOOKUP(D36,PPU_PA_LT2[[Linha de Serviço]:[P. Unitário (R$)]],4,0), "N/A")</f>
        <v>7.5</v>
      </c>
      <c r="M36" s="126">
        <f t="shared" si="0"/>
        <v>0</v>
      </c>
      <c r="N36" s="151"/>
      <c r="Q36" s="1"/>
    </row>
    <row r="37" spans="1:17" ht="15" customHeight="1" x14ac:dyDescent="0.3">
      <c r="A37" s="49"/>
      <c r="B37" s="49"/>
      <c r="C37" s="76">
        <v>2</v>
      </c>
      <c r="D37" s="280" t="s">
        <v>664</v>
      </c>
      <c r="E37" s="245"/>
      <c r="F37" s="245"/>
      <c r="G37" s="245"/>
      <c r="H37" s="245"/>
      <c r="I37" s="123"/>
      <c r="J37" s="123"/>
      <c r="K37" s="123"/>
      <c r="L37" s="123"/>
      <c r="M37" s="123"/>
      <c r="N37" s="81"/>
      <c r="Q37" s="1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9" t="s">
        <v>707</v>
      </c>
      <c r="F38" s="249"/>
      <c r="G38" s="249"/>
      <c r="H38" s="249"/>
      <c r="I38" s="121" t="s">
        <v>708</v>
      </c>
      <c r="J38" s="149">
        <f>SUMIF(DADOS_PA_LT2[Linha de serviço PPU],D38,DADOS_PA_LT2[QExec])</f>
        <v>8</v>
      </c>
      <c r="K38" s="152">
        <f t="shared" ref="K38:K45" si="2">J38*$N$7</f>
        <v>0</v>
      </c>
      <c r="L38" s="150">
        <f>IFERROR( VLOOKUP(D38,PPU_PA_LT2[[Linha de Serviço]:[P. Unitário (R$)]],4,0), "N/A")</f>
        <v>0.2</v>
      </c>
      <c r="M38" s="126">
        <f t="shared" ref="M38:M46" si="3">K38*L38</f>
        <v>0</v>
      </c>
      <c r="N38" s="151"/>
      <c r="Q38" s="1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5" t="s">
        <v>709</v>
      </c>
      <c r="F39" s="255"/>
      <c r="G39" s="255"/>
      <c r="H39" s="255"/>
      <c r="I39" s="121" t="s">
        <v>67</v>
      </c>
      <c r="J39" s="149">
        <f>SUMIF(DADOS_PA_LT2[Linha de serviço PPU],D39,DADOS_PA_LT2[QExec])</f>
        <v>0</v>
      </c>
      <c r="K39" s="152">
        <f t="shared" si="2"/>
        <v>0</v>
      </c>
      <c r="L39" s="150">
        <f>IFERROR( VLOOKUP(D39,PPU_PA_LT2[[Linha de Serviço]:[P. Unitário (R$)]],4,0), "N/A")</f>
        <v>10</v>
      </c>
      <c r="M39" s="126">
        <f t="shared" si="3"/>
        <v>0</v>
      </c>
      <c r="N39" s="151"/>
      <c r="Q39" s="1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9" t="s">
        <v>710</v>
      </c>
      <c r="F40" s="249"/>
      <c r="G40" s="249"/>
      <c r="H40" s="249"/>
      <c r="I40" s="121" t="s">
        <v>122</v>
      </c>
      <c r="J40" s="149">
        <f>SUMIF(DADOS_PA_LT2[Linha de serviço PPU],D40,DADOS_PA_LT2[QExec])</f>
        <v>0</v>
      </c>
      <c r="K40" s="152">
        <f t="shared" si="2"/>
        <v>0</v>
      </c>
      <c r="L40" s="150">
        <f>IFERROR( VLOOKUP(D40,PPU_PA_LT2[[Linha de Serviço]:[P. Unitário (R$)]],4,0), "N/A")</f>
        <v>0.05</v>
      </c>
      <c r="M40" s="126">
        <f t="shared" si="3"/>
        <v>0</v>
      </c>
      <c r="N40" s="151"/>
      <c r="Q40" s="1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9" t="s">
        <v>711</v>
      </c>
      <c r="F41" s="249"/>
      <c r="G41" s="249"/>
      <c r="H41" s="249"/>
      <c r="I41" s="121" t="s">
        <v>122</v>
      </c>
      <c r="J41" s="149">
        <f>SUMIF(DADOS_PA_LT2[Linha de serviço PPU],D41,DADOS_PA_LT2[QExec])</f>
        <v>0</v>
      </c>
      <c r="K41" s="152">
        <f t="shared" si="2"/>
        <v>0</v>
      </c>
      <c r="L41" s="150">
        <f>IFERROR( VLOOKUP(D41,PPU_PA_LT2[[Linha de Serviço]:[P. Unitário (R$)]],4,0), "N/A")</f>
        <v>0.05</v>
      </c>
      <c r="M41" s="126">
        <f t="shared" si="3"/>
        <v>0</v>
      </c>
      <c r="N41" s="151"/>
      <c r="Q41" s="1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9" t="s">
        <v>24</v>
      </c>
      <c r="F42" s="249"/>
      <c r="G42" s="249"/>
      <c r="H42" s="249"/>
      <c r="I42" s="121" t="s">
        <v>122</v>
      </c>
      <c r="J42" s="149">
        <f>SUMIF(DADOS_PA_LT2[Linha de serviço PPU],D42,DADOS_PA_LT2[QExec])</f>
        <v>67691</v>
      </c>
      <c r="K42" s="152">
        <f t="shared" si="2"/>
        <v>0</v>
      </c>
      <c r="L42" s="150">
        <f>IFERROR( VLOOKUP(D42,PPU_PA_LT2[[Linha de Serviço]:[P. Unitário (R$)]],4,0), "N/A")</f>
        <v>0.11</v>
      </c>
      <c r="M42" s="126">
        <f t="shared" si="3"/>
        <v>0</v>
      </c>
      <c r="N42" s="151"/>
      <c r="Q42" s="1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9" t="s">
        <v>712</v>
      </c>
      <c r="F43" s="249"/>
      <c r="G43" s="249"/>
      <c r="H43" s="249"/>
      <c r="I43" s="121" t="s">
        <v>713</v>
      </c>
      <c r="J43" s="149">
        <f>SUMIF(DADOS_PA_LT2[Linha de serviço PPU],D43,DADOS_PA_LT2[QExec])</f>
        <v>120.49999999999999</v>
      </c>
      <c r="K43" s="152">
        <f t="shared" si="2"/>
        <v>0</v>
      </c>
      <c r="L43" s="150">
        <f>IFERROR( VLOOKUP(D43,PPU_PA_LT2[[Linha de Serviço]:[P. Unitário (R$)]],4,0), "N/A")</f>
        <v>0.1</v>
      </c>
      <c r="M43" s="126">
        <f t="shared" si="3"/>
        <v>0</v>
      </c>
      <c r="N43" s="151"/>
      <c r="Q43" s="1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9" t="s">
        <v>28</v>
      </c>
      <c r="F44" s="249"/>
      <c r="G44" s="249"/>
      <c r="H44" s="249"/>
      <c r="I44" s="121" t="s">
        <v>92</v>
      </c>
      <c r="J44" s="149">
        <f>SUMIF(DADOS_PA_LT2[Linha de serviço PPU],D44,DADOS_PA_LT2[QExec])</f>
        <v>0</v>
      </c>
      <c r="K44" s="152">
        <f t="shared" si="2"/>
        <v>0</v>
      </c>
      <c r="L44" s="150">
        <f>IFERROR( VLOOKUP(D44,PPU_PA_LT2[[Linha de Serviço]:[P. Unitário (R$)]],4,0), "N/A")</f>
        <v>40</v>
      </c>
      <c r="M44" s="126">
        <f t="shared" si="3"/>
        <v>0</v>
      </c>
      <c r="N44" s="151"/>
      <c r="Q44" s="1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9" t="s">
        <v>30</v>
      </c>
      <c r="F45" s="249"/>
      <c r="G45" s="249"/>
      <c r="H45" s="249"/>
      <c r="I45" s="121" t="s">
        <v>92</v>
      </c>
      <c r="J45" s="149">
        <f>SUMIF(DADOS_PA_LT2[Linha de serviço PPU],D45,DADOS_PA_LT2[QExec])</f>
        <v>0</v>
      </c>
      <c r="K45" s="152">
        <f t="shared" si="2"/>
        <v>0</v>
      </c>
      <c r="L45" s="150">
        <f>IFERROR( VLOOKUP(D45,PPU_PA_LT2[[Linha de Serviço]:[P. Unitário (R$)]],4,0), "N/A")</f>
        <v>40</v>
      </c>
      <c r="M45" s="126">
        <f t="shared" si="3"/>
        <v>0</v>
      </c>
      <c r="N45" s="151"/>
      <c r="Q45" s="1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9" t="s">
        <v>32</v>
      </c>
      <c r="F46" s="249"/>
      <c r="G46" s="249"/>
      <c r="H46" s="249"/>
      <c r="I46" s="121" t="s">
        <v>92</v>
      </c>
      <c r="J46" s="149">
        <f>SUMIF(DADOS_PA_LT2[Linha de serviço PPU],D46,DADOS_PA_LT2[QExec])</f>
        <v>0</v>
      </c>
      <c r="K46" s="152">
        <f>J46*$N$7</f>
        <v>0</v>
      </c>
      <c r="L46" s="150">
        <f>IFERROR( VLOOKUP(D46,PPU_PA_LT2[[Linha de Serviço]:[P. Unitário (R$)]],4,0), "N/A")</f>
        <v>5</v>
      </c>
      <c r="M46" s="126">
        <f t="shared" si="3"/>
        <v>0</v>
      </c>
      <c r="N46" s="151"/>
      <c r="Q46" s="1"/>
    </row>
    <row r="47" spans="1:17" ht="30" customHeight="1" x14ac:dyDescent="0.3">
      <c r="A47" s="49"/>
      <c r="B47" s="49"/>
      <c r="C47" s="242" t="s">
        <v>665</v>
      </c>
      <c r="D47" s="275"/>
      <c r="E47" s="275"/>
      <c r="F47" s="275"/>
      <c r="G47" s="275"/>
      <c r="H47" s="275"/>
      <c r="I47" s="276"/>
      <c r="J47" s="153"/>
      <c r="K47" s="153"/>
      <c r="L47" s="153"/>
      <c r="M47" s="129">
        <f>SUM(M12:M46)</f>
        <v>0</v>
      </c>
      <c r="N47" s="151"/>
      <c r="Q47" s="1"/>
    </row>
    <row r="48" spans="1:17" ht="14.25" customHeight="1" x14ac:dyDescent="0.3">
      <c r="A48" s="49"/>
      <c r="B48" s="49"/>
      <c r="C48" s="277" t="s">
        <v>666</v>
      </c>
      <c r="D48" s="245"/>
      <c r="E48" s="245"/>
      <c r="F48" s="245"/>
      <c r="G48" s="245"/>
      <c r="H48" s="245"/>
      <c r="I48" s="241"/>
      <c r="J48" s="278" t="s">
        <v>667</v>
      </c>
      <c r="K48" s="245"/>
      <c r="L48" s="245"/>
      <c r="M48" s="245"/>
      <c r="N48" s="241"/>
      <c r="Q48" s="1"/>
    </row>
    <row r="49" spans="1:17" ht="45" customHeight="1" x14ac:dyDescent="0.3">
      <c r="A49" s="49"/>
      <c r="B49" s="49"/>
      <c r="C49" s="154"/>
      <c r="D49" s="155"/>
      <c r="E49" s="155"/>
      <c r="F49" s="155"/>
      <c r="G49" s="155"/>
      <c r="H49" s="156"/>
      <c r="I49" s="157"/>
      <c r="J49" s="246" t="s">
        <v>725</v>
      </c>
      <c r="K49" s="245"/>
      <c r="L49" s="245"/>
      <c r="M49" s="245"/>
      <c r="N49" s="241"/>
      <c r="Q49" s="1"/>
    </row>
    <row r="50" spans="1:17" ht="16.5" customHeight="1" x14ac:dyDescent="0.3">
      <c r="A50" s="49"/>
      <c r="B50" s="49"/>
      <c r="C50" s="247" t="s">
        <v>668</v>
      </c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1"/>
      <c r="Q50" s="1"/>
    </row>
    <row r="51" spans="1:17" ht="60" customHeight="1" x14ac:dyDescent="0.3">
      <c r="A51" s="49"/>
      <c r="B51" s="49"/>
      <c r="C51" s="279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1"/>
      <c r="Q51" s="1"/>
    </row>
    <row r="52" spans="1:17" ht="15.75" customHeight="1" x14ac:dyDescent="0.3">
      <c r="A52" s="49"/>
      <c r="B52" s="49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8"/>
      <c r="N52" s="8"/>
      <c r="Q52" s="1"/>
    </row>
    <row r="53" spans="1:17" ht="15.75" customHeight="1" x14ac:dyDescent="0.3">
      <c r="A53" s="49"/>
      <c r="B53" s="49"/>
      <c r="C53" s="13"/>
      <c r="D53" s="71" t="s">
        <v>669</v>
      </c>
      <c r="E53" s="71" t="s">
        <v>670</v>
      </c>
      <c r="F53" s="71" t="s">
        <v>671</v>
      </c>
      <c r="G53" s="71" t="s">
        <v>672</v>
      </c>
      <c r="H53" s="71"/>
      <c r="I53" s="71" t="s">
        <v>673</v>
      </c>
      <c r="J53" s="240" t="s">
        <v>674</v>
      </c>
      <c r="K53" s="241"/>
      <c r="L53" s="135"/>
      <c r="M53" s="158"/>
      <c r="N53" s="135"/>
      <c r="Q53" s="1"/>
    </row>
    <row r="54" spans="1:17" ht="15.75" customHeight="1" x14ac:dyDescent="0.3">
      <c r="A54" s="49"/>
      <c r="B54" s="49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8"/>
      <c r="N54" s="8"/>
      <c r="Q54" s="1"/>
    </row>
    <row r="55" spans="1:17" ht="15.75" customHeight="1" x14ac:dyDescent="0.3">
      <c r="A55" s="49"/>
      <c r="B55" s="49"/>
      <c r="C55" s="13"/>
      <c r="D55" s="13"/>
      <c r="E55" s="13"/>
      <c r="F55" s="13"/>
      <c r="G55" s="13"/>
      <c r="H55" s="13"/>
      <c r="I55" s="13"/>
      <c r="J55" s="13"/>
      <c r="K55" s="13"/>
      <c r="L55" s="159"/>
      <c r="M55" s="48"/>
      <c r="N55" s="8"/>
      <c r="Q55" s="1"/>
    </row>
    <row r="56" spans="1:17" ht="15.75" customHeight="1" x14ac:dyDescent="0.3">
      <c r="A56" s="49"/>
      <c r="B56" s="49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8"/>
      <c r="N56" s="8"/>
      <c r="Q56" s="1"/>
    </row>
    <row r="57" spans="1:17" ht="15.75" customHeight="1" x14ac:dyDescent="0.3">
      <c r="A57" s="49"/>
      <c r="B57" s="49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8"/>
      <c r="N57" s="8"/>
      <c r="Q57" s="1"/>
    </row>
    <row r="58" spans="1:17" ht="15.75" customHeight="1" x14ac:dyDescent="0.3">
      <c r="A58" s="49"/>
      <c r="B58" s="49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8"/>
      <c r="N58" s="8"/>
      <c r="Q58" s="1"/>
    </row>
    <row r="59" spans="1:17" ht="15.75" customHeight="1" x14ac:dyDescent="0.3">
      <c r="A59" s="49"/>
      <c r="B59" s="49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8"/>
      <c r="N59" s="8"/>
      <c r="Q59" s="1"/>
    </row>
    <row r="60" spans="1:17" ht="15.75" customHeight="1" x14ac:dyDescent="0.3">
      <c r="A60" s="49"/>
      <c r="B60" s="49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8"/>
      <c r="N60" s="8"/>
      <c r="Q60" s="1"/>
    </row>
    <row r="61" spans="1:17" ht="15.75" customHeight="1" x14ac:dyDescent="0.3">
      <c r="A61" s="49"/>
      <c r="B61" s="49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8"/>
      <c r="N61" s="8"/>
      <c r="Q61" s="1"/>
    </row>
    <row r="62" spans="1:17" ht="15.75" customHeight="1" x14ac:dyDescent="0.3">
      <c r="A62" s="49"/>
      <c r="B62" s="49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8"/>
      <c r="N62" s="8"/>
      <c r="Q62" s="1"/>
    </row>
    <row r="63" spans="1:17" ht="15.75" customHeight="1" x14ac:dyDescent="0.3">
      <c r="A63" s="49"/>
      <c r="B63" s="49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8"/>
      <c r="N63" s="8"/>
      <c r="Q63" s="1"/>
    </row>
    <row r="64" spans="1:17" ht="15.75" customHeight="1" x14ac:dyDescent="0.3">
      <c r="A64" s="49"/>
      <c r="B64" s="49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8"/>
      <c r="N64" s="8"/>
      <c r="Q64" s="1"/>
    </row>
    <row r="65" spans="1:17" ht="15.75" customHeight="1" x14ac:dyDescent="0.3">
      <c r="A65" s="49"/>
      <c r="B65" s="49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8"/>
      <c r="N65" s="8"/>
      <c r="Q65" s="1"/>
    </row>
    <row r="66" spans="1:17" ht="15.75" customHeight="1" x14ac:dyDescent="0.3">
      <c r="A66" s="49"/>
      <c r="B66" s="49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8"/>
      <c r="N66" s="8"/>
      <c r="Q66" s="1"/>
    </row>
    <row r="67" spans="1:17" ht="15.75" customHeight="1" x14ac:dyDescent="0.3">
      <c r="A67" s="49"/>
      <c r="B67" s="49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8"/>
      <c r="N67" s="8"/>
      <c r="Q67" s="1"/>
    </row>
    <row r="68" spans="1:17" ht="15.75" customHeight="1" x14ac:dyDescent="0.3">
      <c r="A68" s="49"/>
      <c r="B68" s="49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8"/>
      <c r="N68" s="8"/>
      <c r="Q68" s="1"/>
    </row>
    <row r="69" spans="1:17" ht="15.75" customHeight="1" x14ac:dyDescent="0.3">
      <c r="A69" s="49"/>
      <c r="B69" s="49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8"/>
      <c r="N69" s="8"/>
      <c r="Q69" s="1"/>
    </row>
    <row r="70" spans="1:17" ht="15.75" customHeight="1" x14ac:dyDescent="0.3">
      <c r="A70" s="49"/>
      <c r="B70" s="49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8"/>
      <c r="N70" s="8"/>
      <c r="Q70" s="1"/>
    </row>
    <row r="71" spans="1:17" ht="15.75" customHeight="1" x14ac:dyDescent="0.3">
      <c r="A71" s="49"/>
      <c r="B71" s="49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8"/>
      <c r="N71" s="8"/>
      <c r="Q71" s="1"/>
    </row>
    <row r="72" spans="1:17" ht="15.75" customHeight="1" x14ac:dyDescent="0.3">
      <c r="A72" s="49"/>
      <c r="B72" s="49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8"/>
      <c r="N72" s="8"/>
      <c r="Q72" s="1"/>
    </row>
    <row r="73" spans="1:17" ht="15.75" customHeight="1" x14ac:dyDescent="0.3">
      <c r="A73" s="49"/>
      <c r="B73" s="49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8"/>
      <c r="N73" s="8"/>
      <c r="Q73" s="1"/>
    </row>
    <row r="74" spans="1:17" ht="15.75" customHeight="1" x14ac:dyDescent="0.3">
      <c r="A74" s="49"/>
      <c r="B74" s="49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8"/>
      <c r="N74" s="8"/>
      <c r="Q74" s="1"/>
    </row>
    <row r="75" spans="1:17" ht="15.75" customHeight="1" x14ac:dyDescent="0.3">
      <c r="A75" s="49"/>
      <c r="B75" s="49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8"/>
      <c r="N75" s="8"/>
      <c r="Q75" s="1"/>
    </row>
    <row r="76" spans="1:17" ht="15.75" customHeight="1" x14ac:dyDescent="0.3">
      <c r="A76" s="49"/>
      <c r="B76" s="49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8"/>
      <c r="N76" s="8"/>
      <c r="Q76" s="1"/>
    </row>
    <row r="77" spans="1:17" ht="15.75" customHeight="1" x14ac:dyDescent="0.3">
      <c r="A77" s="49"/>
      <c r="B77" s="49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8"/>
      <c r="N77" s="8"/>
      <c r="Q77" s="1"/>
    </row>
    <row r="78" spans="1:17" ht="15.75" customHeight="1" x14ac:dyDescent="0.3">
      <c r="A78" s="49"/>
      <c r="B78" s="49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8"/>
      <c r="N78" s="8"/>
      <c r="Q78" s="1"/>
    </row>
    <row r="79" spans="1:17" ht="15.75" customHeight="1" x14ac:dyDescent="0.3">
      <c r="A79" s="49"/>
      <c r="B79" s="49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8"/>
      <c r="N79" s="8"/>
      <c r="Q79" s="1"/>
    </row>
    <row r="80" spans="1:17" ht="15.75" customHeight="1" x14ac:dyDescent="0.3">
      <c r="A80" s="49"/>
      <c r="B80" s="49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8"/>
      <c r="N80" s="8"/>
      <c r="Q80" s="1"/>
    </row>
    <row r="81" spans="1:17" ht="15.75" customHeight="1" x14ac:dyDescent="0.3">
      <c r="A81" s="49"/>
      <c r="B81" s="49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8"/>
      <c r="N81" s="8"/>
      <c r="Q81" s="1"/>
    </row>
    <row r="82" spans="1:17" ht="15.75" customHeight="1" x14ac:dyDescent="0.3">
      <c r="A82" s="49"/>
      <c r="B82" s="49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8"/>
      <c r="N82" s="8"/>
      <c r="Q82" s="1"/>
    </row>
    <row r="83" spans="1:17" ht="15.75" customHeight="1" x14ac:dyDescent="0.3">
      <c r="A83" s="49"/>
      <c r="B83" s="49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8"/>
      <c r="N83" s="8"/>
      <c r="Q83" s="1"/>
    </row>
    <row r="84" spans="1:17" ht="15.75" customHeight="1" x14ac:dyDescent="0.3">
      <c r="A84" s="49"/>
      <c r="B84" s="49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8"/>
      <c r="N84" s="8"/>
      <c r="Q84" s="1"/>
    </row>
    <row r="85" spans="1:17" ht="15.75" customHeight="1" x14ac:dyDescent="0.3">
      <c r="A85" s="49"/>
      <c r="B85" s="49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8"/>
      <c r="N85" s="8"/>
      <c r="Q85" s="1"/>
    </row>
    <row r="86" spans="1:17" ht="15.75" customHeight="1" x14ac:dyDescent="0.3">
      <c r="A86" s="49"/>
      <c r="B86" s="49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8"/>
      <c r="N86" s="8"/>
      <c r="Q86" s="1"/>
    </row>
    <row r="87" spans="1:17" ht="15.75" customHeight="1" x14ac:dyDescent="0.3">
      <c r="A87" s="49"/>
      <c r="B87" s="49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8"/>
      <c r="N87" s="8"/>
      <c r="Q87" s="1"/>
    </row>
    <row r="88" spans="1:17" ht="15.75" customHeight="1" x14ac:dyDescent="0.3">
      <c r="A88" s="49"/>
      <c r="B88" s="49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8"/>
      <c r="N88" s="8"/>
      <c r="Q88" s="1"/>
    </row>
    <row r="89" spans="1:17" ht="15.75" customHeight="1" x14ac:dyDescent="0.3">
      <c r="A89" s="49"/>
      <c r="B89" s="49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8"/>
      <c r="N89" s="8"/>
      <c r="Q89" s="1"/>
    </row>
    <row r="90" spans="1:17" ht="15.75" customHeight="1" x14ac:dyDescent="0.3">
      <c r="A90" s="49"/>
      <c r="B90" s="49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8"/>
      <c r="N90" s="8"/>
      <c r="Q90" s="1"/>
    </row>
    <row r="91" spans="1:17" ht="15.75" customHeight="1" x14ac:dyDescent="0.3">
      <c r="A91" s="49"/>
      <c r="B91" s="49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8"/>
      <c r="N91" s="8"/>
      <c r="Q91" s="1"/>
    </row>
    <row r="92" spans="1:17" ht="15.75" customHeight="1" x14ac:dyDescent="0.3">
      <c r="A92" s="49"/>
      <c r="B92" s="49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8"/>
      <c r="N92" s="8"/>
      <c r="Q92" s="1"/>
    </row>
    <row r="93" spans="1:17" ht="15.75" customHeight="1" x14ac:dyDescent="0.3">
      <c r="A93" s="49"/>
      <c r="B93" s="49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8"/>
      <c r="N93" s="8"/>
      <c r="Q93" s="1"/>
    </row>
    <row r="94" spans="1:17" ht="15.75" customHeight="1" x14ac:dyDescent="0.3">
      <c r="A94" s="49"/>
      <c r="B94" s="49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8"/>
      <c r="N94" s="8"/>
      <c r="Q94" s="1"/>
    </row>
    <row r="95" spans="1:17" ht="15.75" customHeight="1" x14ac:dyDescent="0.3">
      <c r="A95" s="49"/>
      <c r="B95" s="49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8"/>
      <c r="N95" s="8"/>
      <c r="Q95" s="1"/>
    </row>
    <row r="96" spans="1:17" ht="15.75" customHeight="1" x14ac:dyDescent="0.3">
      <c r="A96" s="49"/>
      <c r="B96" s="49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8"/>
      <c r="N96" s="8"/>
      <c r="Q96" s="1"/>
    </row>
    <row r="97" spans="1:17" ht="15.75" customHeight="1" x14ac:dyDescent="0.3">
      <c r="A97" s="49"/>
      <c r="B97" s="49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8"/>
      <c r="N97" s="8"/>
      <c r="Q97" s="1"/>
    </row>
    <row r="98" spans="1:17" ht="15.75" customHeight="1" x14ac:dyDescent="0.3">
      <c r="A98" s="49"/>
      <c r="B98" s="49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8"/>
      <c r="N98" s="8"/>
      <c r="Q98" s="1"/>
    </row>
    <row r="99" spans="1:17" ht="15.75" customHeight="1" x14ac:dyDescent="0.3">
      <c r="A99" s="49"/>
      <c r="B99" s="49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8"/>
      <c r="N99" s="8"/>
      <c r="Q99" s="1"/>
    </row>
    <row r="100" spans="1:17" ht="15.75" customHeight="1" x14ac:dyDescent="0.3">
      <c r="A100" s="49"/>
      <c r="B100" s="49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9"/>
      <c r="B101" s="49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9"/>
      <c r="B102" s="49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9"/>
      <c r="B103" s="49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9"/>
      <c r="B104" s="49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9"/>
      <c r="B105" s="49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9"/>
      <c r="B106" s="49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9"/>
      <c r="B107" s="49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9"/>
      <c r="B108" s="49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9"/>
      <c r="B109" s="49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9"/>
      <c r="B110" s="4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9"/>
      <c r="B111" s="49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9"/>
      <c r="B112" s="49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9"/>
      <c r="B113" s="49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9"/>
      <c r="B114" s="49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9"/>
      <c r="B115" s="49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9"/>
      <c r="B116" s="49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9"/>
      <c r="B117" s="49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9"/>
      <c r="B118" s="49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9"/>
      <c r="B119" s="49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9"/>
      <c r="B120" s="49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9"/>
      <c r="B121" s="49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9"/>
      <c r="B122" s="49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9"/>
      <c r="B123" s="49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9"/>
      <c r="B124" s="49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9"/>
      <c r="B125" s="49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9"/>
      <c r="B126" s="49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9"/>
      <c r="B127" s="49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9"/>
      <c r="B128" s="49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9"/>
      <c r="B129" s="49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9"/>
      <c r="B130" s="49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9"/>
      <c r="B131" s="49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9"/>
      <c r="B132" s="49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9"/>
      <c r="B133" s="49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9"/>
      <c r="B134" s="49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9"/>
      <c r="B135" s="49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9"/>
      <c r="B136" s="49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9"/>
      <c r="B137" s="49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9"/>
      <c r="B138" s="49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9"/>
      <c r="B139" s="49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9"/>
      <c r="B140" s="49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9"/>
      <c r="B141" s="49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9"/>
      <c r="B142" s="49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9"/>
      <c r="B143" s="49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9"/>
      <c r="B144" s="49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9"/>
      <c r="B145" s="49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9"/>
      <c r="B146" s="49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9"/>
      <c r="B147" s="49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9"/>
      <c r="B148" s="49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9"/>
      <c r="B149" s="49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9"/>
      <c r="B150" s="49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9"/>
      <c r="B151" s="49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9"/>
      <c r="B152" s="49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9"/>
      <c r="B153" s="49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9"/>
      <c r="B154" s="49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9"/>
      <c r="B155" s="49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9"/>
      <c r="B156" s="49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9"/>
      <c r="B157" s="49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9"/>
      <c r="B158" s="49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9"/>
      <c r="B159" s="49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9"/>
      <c r="B160" s="49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9"/>
      <c r="B161" s="49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9"/>
      <c r="B162" s="49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9"/>
      <c r="B163" s="49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9"/>
      <c r="B164" s="49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9"/>
      <c r="B165" s="49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9"/>
      <c r="B166" s="49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9"/>
      <c r="B167" s="49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9"/>
      <c r="B168" s="49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9"/>
      <c r="B169" s="49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9"/>
      <c r="B170" s="49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9"/>
      <c r="B171" s="49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9"/>
      <c r="B172" s="49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9"/>
      <c r="B173" s="49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9"/>
      <c r="B174" s="49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9"/>
      <c r="B175" s="49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9"/>
      <c r="B176" s="49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9"/>
      <c r="B177" s="49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9"/>
      <c r="B178" s="49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9"/>
      <c r="B179" s="49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9"/>
      <c r="B180" s="49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9"/>
      <c r="B181" s="49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9"/>
      <c r="B182" s="49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9"/>
      <c r="B183" s="49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9"/>
      <c r="B184" s="49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9"/>
      <c r="B185" s="49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9"/>
      <c r="B186" s="49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9"/>
      <c r="B187" s="49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9"/>
      <c r="B188" s="49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9"/>
      <c r="B189" s="49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9"/>
      <c r="B190" s="49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9"/>
      <c r="B191" s="49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9"/>
      <c r="B192" s="49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9"/>
      <c r="B193" s="49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9"/>
      <c r="B194" s="49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9"/>
      <c r="B195" s="49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9"/>
      <c r="B196" s="49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9"/>
      <c r="B197" s="49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9"/>
      <c r="B198" s="49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9"/>
      <c r="B199" s="49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9"/>
      <c r="B200" s="49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9"/>
      <c r="B201" s="49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9"/>
      <c r="B202" s="49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9"/>
      <c r="B203" s="49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9"/>
      <c r="B204" s="49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9"/>
      <c r="B205" s="49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9"/>
      <c r="B206" s="49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9"/>
      <c r="B207" s="49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9"/>
      <c r="B208" s="49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9"/>
      <c r="B209" s="49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9"/>
      <c r="B210" s="49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9"/>
      <c r="B211" s="49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9"/>
      <c r="B212" s="49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9"/>
      <c r="B213" s="49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9"/>
      <c r="B214" s="49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9"/>
      <c r="B215" s="49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9"/>
      <c r="B216" s="49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9"/>
      <c r="B217" s="49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9"/>
      <c r="B218" s="49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9"/>
      <c r="B219" s="49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9"/>
      <c r="B220" s="49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9"/>
      <c r="B221" s="49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9"/>
      <c r="B222" s="49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9"/>
      <c r="B223" s="49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9"/>
      <c r="B224" s="49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9"/>
      <c r="B225" s="49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9"/>
      <c r="B226" s="49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9"/>
      <c r="B227" s="49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9"/>
      <c r="B228" s="49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9"/>
      <c r="B229" s="49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9"/>
      <c r="B230" s="49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9"/>
      <c r="B231" s="49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9"/>
      <c r="B232" s="49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9"/>
      <c r="B233" s="49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9"/>
      <c r="B234" s="49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9"/>
      <c r="B235" s="49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9"/>
      <c r="B236" s="49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9"/>
      <c r="B237" s="49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9"/>
      <c r="B238" s="49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9"/>
      <c r="B239" s="49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9"/>
      <c r="B240" s="49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9"/>
      <c r="B241" s="49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9"/>
      <c r="B242" s="49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9"/>
      <c r="B243" s="49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9"/>
      <c r="B244" s="49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9"/>
      <c r="B245" s="49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9"/>
      <c r="B246" s="49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9"/>
      <c r="B247" s="49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9"/>
      <c r="B248" s="49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9"/>
      <c r="B249" s="49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9"/>
      <c r="B250" s="49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9"/>
      <c r="B251" s="49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9"/>
      <c r="B252" s="49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9"/>
      <c r="B253" s="49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9"/>
      <c r="B254" s="49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9"/>
      <c r="B255" s="49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9"/>
      <c r="B256" s="49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9"/>
      <c r="B257" s="49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9"/>
      <c r="B258" s="49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9"/>
      <c r="B259" s="49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9"/>
      <c r="B260" s="49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9"/>
      <c r="B261" s="49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9"/>
      <c r="B262" s="49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9"/>
      <c r="B263" s="49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9"/>
      <c r="B264" s="49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9"/>
      <c r="B265" s="49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9"/>
      <c r="B266" s="49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9"/>
      <c r="B267" s="49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9"/>
      <c r="B268" s="49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9"/>
      <c r="B269" s="49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9"/>
      <c r="B270" s="49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9"/>
      <c r="B271" s="49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9"/>
      <c r="B272" s="49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9"/>
      <c r="B273" s="49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9"/>
      <c r="B274" s="49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9"/>
      <c r="B275" s="49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9"/>
      <c r="B276" s="49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9"/>
      <c r="B277" s="49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9"/>
      <c r="B278" s="49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9"/>
      <c r="B279" s="49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9"/>
      <c r="B280" s="49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9"/>
      <c r="B281" s="49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9"/>
      <c r="B282" s="49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9"/>
      <c r="B283" s="49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9"/>
      <c r="B284" s="49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9"/>
      <c r="B285" s="49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9"/>
      <c r="B286" s="49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9"/>
      <c r="B287" s="49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9"/>
      <c r="B288" s="49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9"/>
      <c r="B289" s="49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9"/>
      <c r="B290" s="49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9"/>
      <c r="B291" s="49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9"/>
      <c r="B292" s="49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9"/>
      <c r="B293" s="49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9"/>
      <c r="B294" s="49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9"/>
      <c r="B295" s="49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9"/>
      <c r="B296" s="49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9"/>
      <c r="B297" s="49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9"/>
      <c r="B298" s="49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9"/>
      <c r="B299" s="49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9"/>
      <c r="B300" s="49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9"/>
      <c r="B301" s="49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9"/>
      <c r="B302" s="49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9"/>
      <c r="B303" s="49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9"/>
      <c r="B304" s="49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9"/>
      <c r="B305" s="49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9"/>
      <c r="B306" s="49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9"/>
      <c r="B307" s="49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9"/>
      <c r="B308" s="49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9"/>
      <c r="B309" s="49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9"/>
      <c r="B310" s="49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9"/>
      <c r="B311" s="49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9"/>
      <c r="B312" s="49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9"/>
      <c r="B313" s="49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9"/>
      <c r="B314" s="49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9"/>
      <c r="B315" s="49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9"/>
      <c r="B316" s="49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9"/>
      <c r="B317" s="49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9"/>
      <c r="B318" s="49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9"/>
      <c r="B319" s="49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9"/>
      <c r="B320" s="49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9"/>
      <c r="B321" s="49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9"/>
      <c r="B322" s="49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9"/>
      <c r="B323" s="49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9"/>
      <c r="B324" s="49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9"/>
      <c r="B325" s="49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9"/>
      <c r="B326" s="49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9"/>
      <c r="B327" s="49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9"/>
      <c r="B328" s="49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9"/>
      <c r="B329" s="49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9"/>
      <c r="B330" s="49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9"/>
      <c r="B331" s="49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9"/>
      <c r="B332" s="49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9"/>
      <c r="B333" s="49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9"/>
      <c r="B334" s="49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9"/>
      <c r="B335" s="49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9"/>
      <c r="B336" s="49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9"/>
      <c r="B337" s="49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9"/>
      <c r="B338" s="49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9"/>
      <c r="B339" s="49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9"/>
      <c r="B340" s="49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9"/>
      <c r="B341" s="49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9"/>
      <c r="B342" s="49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9"/>
      <c r="B343" s="49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9"/>
      <c r="B344" s="49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9"/>
      <c r="B345" s="49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9"/>
      <c r="B346" s="49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9"/>
      <c r="B347" s="49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9"/>
      <c r="B348" s="49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9"/>
      <c r="B349" s="49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9"/>
      <c r="B350" s="49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9"/>
      <c r="B351" s="49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9"/>
      <c r="B352" s="49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9"/>
      <c r="B353" s="49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9"/>
      <c r="B354" s="49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9"/>
      <c r="B355" s="49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9"/>
      <c r="B356" s="49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9"/>
      <c r="B357" s="49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9"/>
      <c r="B358" s="49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9"/>
      <c r="B359" s="49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9"/>
      <c r="B360" s="49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9"/>
      <c r="B361" s="49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9"/>
      <c r="B362" s="49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9"/>
      <c r="B363" s="49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9"/>
      <c r="B364" s="49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9"/>
      <c r="B365" s="49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9"/>
      <c r="B366" s="49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9"/>
      <c r="B367" s="49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9"/>
      <c r="B368" s="49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9"/>
      <c r="B369" s="49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9"/>
      <c r="B370" s="49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9"/>
      <c r="B371" s="49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9"/>
      <c r="B372" s="49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9"/>
      <c r="B373" s="49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9"/>
      <c r="B374" s="49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9"/>
      <c r="B375" s="49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9"/>
      <c r="B376" s="49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9"/>
      <c r="B377" s="49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9"/>
      <c r="B378" s="49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9"/>
      <c r="B379" s="49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9"/>
      <c r="B380" s="49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9"/>
      <c r="B381" s="49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9"/>
      <c r="B382" s="49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9"/>
      <c r="B383" s="49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9"/>
      <c r="B384" s="49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9"/>
      <c r="B385" s="49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9"/>
      <c r="B386" s="49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9"/>
      <c r="B387" s="49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9"/>
      <c r="B388" s="49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9"/>
      <c r="B389" s="49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9"/>
      <c r="B390" s="49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9"/>
      <c r="B391" s="49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9"/>
      <c r="B392" s="49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9"/>
      <c r="B393" s="49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9"/>
      <c r="B394" s="49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9"/>
      <c r="B395" s="49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9"/>
      <c r="B396" s="49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9"/>
      <c r="B397" s="49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9"/>
      <c r="B398" s="49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9"/>
      <c r="B399" s="49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9"/>
      <c r="B400" s="49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9"/>
      <c r="B401" s="49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9"/>
      <c r="B402" s="49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9"/>
      <c r="B403" s="49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9"/>
      <c r="B404" s="49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9"/>
      <c r="B405" s="49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9"/>
      <c r="B406" s="49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9"/>
      <c r="B407" s="49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9"/>
      <c r="B408" s="49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9"/>
      <c r="B409" s="49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9"/>
      <c r="B410" s="49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9"/>
      <c r="B411" s="49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9"/>
      <c r="B412" s="49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9"/>
      <c r="B413" s="49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9"/>
      <c r="B414" s="49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9"/>
      <c r="B415" s="49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9"/>
      <c r="B416" s="49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9"/>
      <c r="B417" s="49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9"/>
      <c r="B418" s="49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9"/>
      <c r="B419" s="49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9"/>
      <c r="B420" s="49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9"/>
      <c r="B421" s="49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9"/>
      <c r="B422" s="49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9"/>
      <c r="B423" s="49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9"/>
      <c r="B424" s="49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9"/>
      <c r="B425" s="49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9"/>
      <c r="B426" s="49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9"/>
      <c r="B427" s="49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9"/>
      <c r="B428" s="49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9"/>
      <c r="B429" s="49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9"/>
      <c r="B430" s="49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9"/>
      <c r="B431" s="49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9"/>
      <c r="B432" s="49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9"/>
      <c r="B433" s="49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9"/>
      <c r="B434" s="49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9"/>
      <c r="B435" s="49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9"/>
      <c r="B436" s="49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9"/>
      <c r="B437" s="49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9"/>
      <c r="B438" s="49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9"/>
      <c r="B439" s="49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9"/>
      <c r="B440" s="49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9"/>
      <c r="B441" s="49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9"/>
      <c r="B442" s="49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9"/>
      <c r="B443" s="49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9"/>
      <c r="B444" s="49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9"/>
      <c r="B445" s="49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9"/>
      <c r="B446" s="49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9"/>
      <c r="B447" s="49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9"/>
      <c r="B448" s="49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9"/>
      <c r="B449" s="49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9"/>
      <c r="B450" s="49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9"/>
      <c r="B451" s="49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9"/>
      <c r="B452" s="49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9"/>
      <c r="B453" s="49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9"/>
      <c r="B454" s="49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9"/>
      <c r="B455" s="49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9"/>
      <c r="B456" s="49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9"/>
      <c r="B457" s="49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9"/>
      <c r="B458" s="49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9"/>
      <c r="B459" s="49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9"/>
      <c r="B460" s="49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9"/>
      <c r="B461" s="49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9"/>
      <c r="B462" s="49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9"/>
      <c r="B463" s="49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9"/>
      <c r="B464" s="49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9"/>
      <c r="B465" s="49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9"/>
      <c r="B466" s="49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9"/>
      <c r="B467" s="49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9"/>
      <c r="B468" s="49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9"/>
      <c r="B469" s="49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9"/>
      <c r="B470" s="49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9"/>
      <c r="B471" s="49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9"/>
      <c r="B472" s="49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9"/>
      <c r="B473" s="49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9"/>
      <c r="B474" s="49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9"/>
      <c r="B475" s="49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9"/>
      <c r="B476" s="49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9"/>
      <c r="B477" s="49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9"/>
      <c r="B478" s="49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9"/>
      <c r="B479" s="49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9"/>
      <c r="B480" s="49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9"/>
      <c r="B481" s="49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9"/>
      <c r="B482" s="49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9"/>
      <c r="B483" s="49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9"/>
      <c r="B484" s="49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9"/>
      <c r="B485" s="49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9"/>
      <c r="B486" s="49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9"/>
      <c r="B487" s="49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9"/>
      <c r="B488" s="49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9"/>
      <c r="B489" s="49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9"/>
      <c r="B490" s="49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9"/>
      <c r="B491" s="49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9"/>
      <c r="B492" s="49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9"/>
      <c r="B493" s="49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9"/>
      <c r="B494" s="49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9"/>
      <c r="B495" s="49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9"/>
      <c r="B496" s="49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9"/>
      <c r="B497" s="49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9"/>
      <c r="B498" s="49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9"/>
      <c r="B499" s="49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9"/>
      <c r="B500" s="49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9"/>
      <c r="B501" s="49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9"/>
      <c r="B502" s="49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9"/>
      <c r="B503" s="49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9"/>
      <c r="B504" s="49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9"/>
      <c r="B505" s="49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9"/>
      <c r="B506" s="49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9"/>
      <c r="B507" s="49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9"/>
      <c r="B508" s="49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9"/>
      <c r="B509" s="49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9"/>
      <c r="B510" s="49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9"/>
      <c r="B511" s="49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9"/>
      <c r="B512" s="49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9"/>
      <c r="B513" s="49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9"/>
      <c r="B514" s="49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9"/>
      <c r="B515" s="49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9"/>
      <c r="B516" s="49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9"/>
      <c r="B517" s="49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9"/>
      <c r="B518" s="49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9"/>
      <c r="B519" s="49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9"/>
      <c r="B520" s="49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9"/>
      <c r="B521" s="49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9"/>
      <c r="B522" s="49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9"/>
      <c r="B523" s="49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9"/>
      <c r="B524" s="49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9"/>
      <c r="B525" s="49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9"/>
      <c r="B526" s="49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9"/>
      <c r="B527" s="49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9"/>
      <c r="B528" s="49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9"/>
      <c r="B529" s="49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9"/>
      <c r="B530" s="49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9"/>
      <c r="B531" s="49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9"/>
      <c r="B532" s="49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9"/>
      <c r="B533" s="49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9"/>
      <c r="B534" s="49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9"/>
      <c r="B535" s="49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9"/>
      <c r="B536" s="49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9"/>
      <c r="B537" s="49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9"/>
      <c r="B538" s="49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9"/>
      <c r="B539" s="49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9"/>
      <c r="B540" s="49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9"/>
      <c r="B541" s="49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9"/>
      <c r="B542" s="49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9"/>
      <c r="B543" s="49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9"/>
      <c r="B544" s="49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9"/>
      <c r="B545" s="49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9"/>
      <c r="B546" s="49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9"/>
      <c r="B547" s="49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9"/>
      <c r="B548" s="49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9"/>
      <c r="B549" s="49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9"/>
      <c r="B550" s="49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9"/>
      <c r="B551" s="49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9"/>
      <c r="B552" s="49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9"/>
      <c r="B553" s="49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9"/>
      <c r="B554" s="49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9"/>
      <c r="B555" s="49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9"/>
      <c r="B556" s="49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9"/>
      <c r="B557" s="49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9"/>
      <c r="B558" s="49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9"/>
      <c r="B559" s="49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9"/>
      <c r="B560" s="49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9"/>
      <c r="B561" s="49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9"/>
      <c r="B562" s="49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9"/>
      <c r="B563" s="49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9"/>
      <c r="B564" s="49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9"/>
      <c r="B565" s="49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9"/>
      <c r="B566" s="49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9"/>
      <c r="B567" s="49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9"/>
      <c r="B568" s="49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9"/>
      <c r="B569" s="49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9"/>
      <c r="B570" s="49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9"/>
      <c r="B571" s="49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9"/>
      <c r="B572" s="49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9"/>
      <c r="B573" s="49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9"/>
      <c r="B574" s="49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9"/>
      <c r="B575" s="49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9"/>
      <c r="B576" s="49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9"/>
      <c r="B577" s="49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9"/>
      <c r="B578" s="49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9"/>
      <c r="B579" s="49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9"/>
      <c r="B580" s="49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9"/>
      <c r="B581" s="49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9"/>
      <c r="B582" s="49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9"/>
      <c r="B583" s="49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9"/>
      <c r="B584" s="49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9"/>
      <c r="B585" s="49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9"/>
      <c r="B586" s="49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9"/>
      <c r="B587" s="49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9"/>
      <c r="B588" s="49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9"/>
      <c r="B589" s="49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9"/>
      <c r="B590" s="49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9"/>
      <c r="B591" s="49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9"/>
      <c r="B592" s="49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9"/>
      <c r="B593" s="49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9"/>
      <c r="B594" s="49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9"/>
      <c r="B595" s="49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9"/>
      <c r="B596" s="49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9"/>
      <c r="B597" s="49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9"/>
      <c r="B598" s="49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9"/>
      <c r="B599" s="49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9"/>
      <c r="B600" s="49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9"/>
      <c r="B601" s="49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9"/>
      <c r="B602" s="49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9"/>
      <c r="B603" s="49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9"/>
      <c r="B604" s="49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9"/>
      <c r="B605" s="49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9"/>
      <c r="B606" s="49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9"/>
      <c r="B607" s="49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9"/>
      <c r="B608" s="49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9"/>
      <c r="B609" s="49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9"/>
      <c r="B610" s="49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9"/>
      <c r="B611" s="49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9"/>
      <c r="B612" s="49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9"/>
      <c r="B613" s="49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9"/>
      <c r="B614" s="49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9"/>
      <c r="B615" s="49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9"/>
      <c r="B616" s="49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9"/>
      <c r="B617" s="49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9"/>
      <c r="B618" s="49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9"/>
      <c r="B619" s="49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9"/>
      <c r="B620" s="49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9"/>
      <c r="B621" s="49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9"/>
      <c r="B622" s="49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9"/>
      <c r="B623" s="49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9"/>
      <c r="B624" s="49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9"/>
      <c r="B625" s="49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9"/>
      <c r="B626" s="49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9"/>
      <c r="B627" s="49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9"/>
      <c r="B628" s="49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9"/>
      <c r="B629" s="49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9"/>
      <c r="B630" s="49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9"/>
      <c r="B631" s="49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9"/>
      <c r="B632" s="49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9"/>
      <c r="B633" s="49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9"/>
      <c r="B634" s="49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9"/>
      <c r="B635" s="49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9"/>
      <c r="B636" s="49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9"/>
      <c r="B637" s="49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9"/>
      <c r="B638" s="49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9"/>
      <c r="B639" s="49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9"/>
      <c r="B640" s="49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9"/>
      <c r="B641" s="49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9"/>
      <c r="B642" s="49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9"/>
      <c r="B643" s="49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9"/>
      <c r="B644" s="49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9"/>
      <c r="B645" s="49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9"/>
      <c r="B646" s="49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9"/>
      <c r="B647" s="49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9"/>
      <c r="B648" s="49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9"/>
      <c r="B649" s="49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9"/>
      <c r="B650" s="49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9"/>
      <c r="B651" s="49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9"/>
      <c r="B652" s="49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9"/>
      <c r="B653" s="49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9"/>
      <c r="B654" s="49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9"/>
      <c r="B655" s="49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9"/>
      <c r="B656" s="49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9"/>
      <c r="B657" s="49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9"/>
      <c r="B658" s="49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9"/>
      <c r="B659" s="49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9"/>
      <c r="B660" s="49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9"/>
      <c r="B661" s="49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9"/>
      <c r="B662" s="49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9"/>
      <c r="B663" s="49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9"/>
      <c r="B664" s="49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9"/>
      <c r="B665" s="49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9"/>
      <c r="B666" s="49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9"/>
      <c r="B667" s="49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9"/>
      <c r="B668" s="49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9"/>
      <c r="B669" s="49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9"/>
      <c r="B670" s="49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9"/>
      <c r="B671" s="49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9"/>
      <c r="B672" s="49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9"/>
      <c r="B673" s="49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9"/>
      <c r="B674" s="49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9"/>
      <c r="B675" s="49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9"/>
      <c r="B676" s="49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9"/>
      <c r="B677" s="49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9"/>
      <c r="B678" s="49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9"/>
      <c r="B679" s="49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9"/>
      <c r="B680" s="49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9"/>
      <c r="B681" s="49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9"/>
      <c r="B682" s="49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9"/>
      <c r="B683" s="49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9"/>
      <c r="B684" s="49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9"/>
      <c r="B685" s="49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9"/>
      <c r="B686" s="49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9"/>
      <c r="B687" s="49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9"/>
      <c r="B688" s="49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9"/>
      <c r="B689" s="49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9"/>
      <c r="B690" s="49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9"/>
      <c r="B691" s="49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9"/>
      <c r="B692" s="49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9"/>
      <c r="B693" s="49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9"/>
      <c r="B694" s="49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9"/>
      <c r="B695" s="49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9"/>
      <c r="B696" s="49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9"/>
      <c r="B697" s="49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9"/>
      <c r="B698" s="49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9"/>
      <c r="B699" s="49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9"/>
      <c r="B700" s="49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9"/>
      <c r="B701" s="49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9"/>
      <c r="B702" s="49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9"/>
      <c r="B703" s="49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9"/>
      <c r="B704" s="49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9"/>
      <c r="B705" s="49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9"/>
      <c r="B706" s="49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9"/>
      <c r="B707" s="49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9"/>
      <c r="B708" s="49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9"/>
      <c r="B709" s="49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9"/>
      <c r="B710" s="49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9"/>
      <c r="B711" s="49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9"/>
      <c r="B712" s="49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9"/>
      <c r="B713" s="49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9"/>
      <c r="B714" s="49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9"/>
      <c r="B715" s="49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9"/>
      <c r="B716" s="49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9"/>
      <c r="B717" s="49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9"/>
      <c r="B718" s="49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9"/>
      <c r="B719" s="49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9"/>
      <c r="B720" s="49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9"/>
      <c r="B721" s="49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9"/>
      <c r="B722" s="49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9"/>
      <c r="B723" s="49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9"/>
      <c r="B724" s="49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9"/>
      <c r="B725" s="49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9"/>
      <c r="B726" s="49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9"/>
      <c r="B727" s="49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9"/>
      <c r="B728" s="49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9"/>
      <c r="B729" s="49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9"/>
      <c r="B730" s="49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9"/>
      <c r="B731" s="49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9"/>
      <c r="B732" s="49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9"/>
      <c r="B733" s="49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9"/>
      <c r="B734" s="49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9"/>
      <c r="B735" s="49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9"/>
      <c r="B736" s="49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9"/>
      <c r="B737" s="49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9"/>
      <c r="B738" s="49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9"/>
      <c r="B739" s="49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9"/>
      <c r="B740" s="49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9"/>
      <c r="B741" s="49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9"/>
      <c r="B742" s="49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9"/>
      <c r="B743" s="49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9"/>
      <c r="B744" s="49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9"/>
      <c r="B745" s="49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9"/>
      <c r="B746" s="49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9"/>
      <c r="B747" s="49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9"/>
      <c r="B748" s="49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9"/>
      <c r="B749" s="49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9"/>
      <c r="B750" s="49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9"/>
      <c r="B751" s="49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9"/>
      <c r="B752" s="49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9"/>
      <c r="B753" s="49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9"/>
      <c r="B754" s="49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9"/>
      <c r="B755" s="49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9"/>
      <c r="B756" s="49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9"/>
      <c r="B757" s="49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9"/>
      <c r="B758" s="49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9"/>
      <c r="B759" s="49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9"/>
      <c r="B760" s="49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9"/>
      <c r="B761" s="49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9"/>
      <c r="B762" s="49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9"/>
      <c r="B763" s="49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9"/>
      <c r="B764" s="49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9"/>
      <c r="B765" s="49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9"/>
      <c r="B766" s="49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9"/>
      <c r="B767" s="49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9"/>
      <c r="B768" s="49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9"/>
      <c r="B769" s="49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9"/>
      <c r="B770" s="49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9"/>
      <c r="B771" s="49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9"/>
      <c r="B772" s="49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9"/>
      <c r="B773" s="49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9"/>
      <c r="B774" s="49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9"/>
      <c r="B775" s="49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9"/>
      <c r="B776" s="49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9"/>
      <c r="B777" s="49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9"/>
      <c r="B778" s="49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9"/>
      <c r="B779" s="49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9"/>
      <c r="B780" s="49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9"/>
      <c r="B781" s="49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9"/>
      <c r="B782" s="49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9"/>
      <c r="B783" s="49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9"/>
      <c r="B784" s="49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9"/>
      <c r="B785" s="49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9"/>
      <c r="B786" s="49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9"/>
      <c r="B787" s="49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9"/>
      <c r="B788" s="49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9"/>
      <c r="B789" s="49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9"/>
      <c r="B790" s="49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9"/>
      <c r="B791" s="49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9"/>
      <c r="B792" s="49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9"/>
      <c r="B793" s="49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9"/>
      <c r="B794" s="49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9"/>
      <c r="B795" s="49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9"/>
      <c r="B796" s="49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9"/>
      <c r="B797" s="49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9"/>
      <c r="B798" s="49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9"/>
      <c r="B799" s="49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9"/>
      <c r="B800" s="49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9"/>
      <c r="B801" s="49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9"/>
      <c r="B802" s="49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9"/>
      <c r="B803" s="49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9"/>
      <c r="B804" s="49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9"/>
      <c r="B805" s="49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9"/>
      <c r="B806" s="49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9"/>
      <c r="B807" s="49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9"/>
      <c r="B808" s="49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9"/>
      <c r="B809" s="49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9"/>
      <c r="B810" s="49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9"/>
      <c r="B811" s="49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9"/>
      <c r="B812" s="49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9"/>
      <c r="B813" s="49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9"/>
      <c r="B814" s="49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9"/>
      <c r="B815" s="49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9"/>
      <c r="B816" s="49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9"/>
      <c r="B817" s="49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9"/>
      <c r="B818" s="49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9"/>
      <c r="B819" s="49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9"/>
      <c r="B820" s="49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9"/>
      <c r="B821" s="49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9"/>
      <c r="B822" s="49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9"/>
      <c r="B823" s="49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9"/>
      <c r="B824" s="49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9"/>
      <c r="B825" s="49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9"/>
      <c r="B826" s="49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9"/>
      <c r="B827" s="49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9"/>
      <c r="B828" s="49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9"/>
      <c r="B829" s="49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9"/>
      <c r="B830" s="49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9"/>
      <c r="B831" s="49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9"/>
      <c r="B832" s="49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9"/>
      <c r="B833" s="49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9"/>
      <c r="B834" s="49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9"/>
      <c r="B835" s="49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9"/>
      <c r="B836" s="49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9"/>
      <c r="B837" s="49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9"/>
      <c r="B838" s="49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9"/>
      <c r="B839" s="49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9"/>
      <c r="B840" s="49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9"/>
      <c r="B841" s="49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9"/>
      <c r="B842" s="49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9"/>
      <c r="B843" s="49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9"/>
      <c r="B844" s="49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9"/>
      <c r="B845" s="49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9"/>
      <c r="B846" s="49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9"/>
      <c r="B847" s="49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9"/>
      <c r="B848" s="49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9"/>
      <c r="B849" s="49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9"/>
      <c r="B850" s="49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9"/>
      <c r="B851" s="49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9"/>
      <c r="B852" s="49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9"/>
      <c r="B853" s="49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9"/>
      <c r="B854" s="49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9"/>
      <c r="B855" s="49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9"/>
      <c r="B856" s="49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9"/>
      <c r="B857" s="49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9"/>
      <c r="B858" s="49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9"/>
      <c r="B859" s="49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9"/>
      <c r="B860" s="49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9"/>
      <c r="B861" s="49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9"/>
      <c r="B862" s="49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9"/>
      <c r="B863" s="49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9"/>
      <c r="B864" s="49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9"/>
      <c r="B865" s="49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9"/>
      <c r="B866" s="49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9"/>
      <c r="B867" s="49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9"/>
      <c r="B868" s="49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9"/>
      <c r="B869" s="49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9"/>
      <c r="B870" s="49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9"/>
      <c r="B871" s="49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9"/>
      <c r="B872" s="49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9"/>
      <c r="B873" s="49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9"/>
      <c r="B874" s="49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9"/>
      <c r="B875" s="49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9"/>
      <c r="B876" s="49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9"/>
      <c r="B877" s="49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9"/>
      <c r="B878" s="49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9"/>
      <c r="B879" s="49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9"/>
      <c r="B880" s="49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9"/>
      <c r="B881" s="49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9"/>
      <c r="B882" s="49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9"/>
      <c r="B883" s="49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9"/>
      <c r="B884" s="49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9"/>
      <c r="B885" s="49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9"/>
      <c r="B886" s="49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9"/>
      <c r="B887" s="49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9"/>
      <c r="B888" s="49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9"/>
      <c r="B889" s="49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9"/>
      <c r="B890" s="49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9"/>
      <c r="B891" s="49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9"/>
      <c r="B892" s="49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9"/>
      <c r="B893" s="49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9"/>
      <c r="B894" s="49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9"/>
      <c r="B895" s="49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9"/>
      <c r="B896" s="49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9"/>
      <c r="B897" s="49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9"/>
      <c r="B898" s="49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9"/>
      <c r="B899" s="49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9"/>
      <c r="B900" s="49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9"/>
      <c r="B901" s="49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9"/>
      <c r="B902" s="49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9"/>
      <c r="B903" s="49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9"/>
      <c r="B904" s="49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9"/>
      <c r="B905" s="49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9"/>
      <c r="B906" s="49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9"/>
      <c r="B907" s="49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9"/>
      <c r="B908" s="49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9"/>
      <c r="B909" s="49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9"/>
      <c r="B910" s="49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9"/>
      <c r="B911" s="49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9"/>
      <c r="B912" s="49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9"/>
      <c r="B913" s="49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9"/>
      <c r="B914" s="49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9"/>
      <c r="B915" s="49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9"/>
      <c r="B916" s="49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9"/>
      <c r="B917" s="49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9"/>
      <c r="B918" s="49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9"/>
      <c r="B919" s="49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9"/>
      <c r="B920" s="49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9"/>
      <c r="B921" s="49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9"/>
      <c r="B922" s="49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9"/>
      <c r="B923" s="49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9"/>
      <c r="B924" s="49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9"/>
      <c r="B925" s="49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9"/>
      <c r="B926" s="49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9"/>
      <c r="B927" s="49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9"/>
      <c r="B928" s="49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9"/>
      <c r="B929" s="49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9"/>
      <c r="B930" s="49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9"/>
      <c r="B931" s="49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9"/>
      <c r="B932" s="49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9"/>
      <c r="B933" s="49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9"/>
      <c r="B934" s="49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9"/>
      <c r="B935" s="49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9"/>
      <c r="B936" s="49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9"/>
      <c r="B937" s="49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9"/>
      <c r="B938" s="49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9"/>
      <c r="B939" s="49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9"/>
      <c r="B940" s="49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9"/>
      <c r="B941" s="49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9"/>
      <c r="B942" s="49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9"/>
      <c r="B943" s="49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9"/>
      <c r="B944" s="49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9"/>
      <c r="B945" s="49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9"/>
      <c r="B946" s="49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9"/>
      <c r="B947" s="49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9"/>
      <c r="B948" s="49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9"/>
      <c r="B949" s="49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9"/>
      <c r="B950" s="49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9"/>
      <c r="B951" s="49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9"/>
      <c r="B952" s="49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9"/>
      <c r="B953" s="49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9"/>
      <c r="B954" s="49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9"/>
      <c r="B955" s="49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9"/>
      <c r="B956" s="49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9"/>
      <c r="B957" s="49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9"/>
      <c r="B958" s="49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9"/>
      <c r="B959" s="49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9"/>
      <c r="B960" s="49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9"/>
      <c r="B961" s="49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9"/>
      <c r="B962" s="49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9"/>
      <c r="B963" s="49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9"/>
      <c r="B964" s="49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9"/>
      <c r="B965" s="49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9"/>
      <c r="B966" s="49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9"/>
      <c r="B967" s="49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9"/>
      <c r="B968" s="49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9"/>
      <c r="B969" s="49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9"/>
      <c r="B970" s="49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9"/>
      <c r="B971" s="49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9"/>
      <c r="B972" s="49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9"/>
      <c r="B973" s="49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9"/>
      <c r="B974" s="49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9"/>
      <c r="B975" s="49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9"/>
      <c r="B976" s="49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9"/>
      <c r="B977" s="49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9"/>
      <c r="B978" s="49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9"/>
      <c r="B979" s="49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9"/>
      <c r="B980" s="49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9"/>
      <c r="B981" s="49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9"/>
      <c r="B982" s="49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9"/>
      <c r="B983" s="49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9"/>
      <c r="B984" s="49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9"/>
      <c r="B985" s="49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9"/>
      <c r="B986" s="49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9"/>
      <c r="B987" s="49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9"/>
      <c r="B988" s="49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9"/>
      <c r="B989" s="49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9"/>
      <c r="B990" s="49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9"/>
      <c r="B991" s="49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9"/>
      <c r="B992" s="49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9"/>
      <c r="B993" s="49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9"/>
      <c r="B994" s="49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9"/>
      <c r="B995" s="49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515</v>
      </c>
      <c r="B1" t="s">
        <v>2</v>
      </c>
      <c r="C1" t="s">
        <v>516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638</v>
      </c>
      <c r="J1" t="s">
        <v>210</v>
      </c>
    </row>
    <row r="2" spans="1:10" x14ac:dyDescent="0.3">
      <c r="A2" t="s">
        <v>440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60">
        <v>1.1319999999999999</v>
      </c>
      <c r="I2">
        <v>5</v>
      </c>
      <c r="J2" t="s">
        <v>211</v>
      </c>
    </row>
    <row r="3" spans="1:10" x14ac:dyDescent="0.3">
      <c r="A3" t="s">
        <v>441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60">
        <v>1.0780000000000001</v>
      </c>
      <c r="I3">
        <v>9</v>
      </c>
      <c r="J3" t="s">
        <v>211</v>
      </c>
    </row>
    <row r="4" spans="1:10" x14ac:dyDescent="0.3">
      <c r="A4" t="s">
        <v>442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60">
        <v>1.181</v>
      </c>
      <c r="I4">
        <v>20</v>
      </c>
      <c r="J4" t="s">
        <v>211</v>
      </c>
    </row>
    <row r="5" spans="1:10" x14ac:dyDescent="0.3">
      <c r="A5" t="s">
        <v>443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60">
        <v>1.1339999999999999</v>
      </c>
      <c r="I5">
        <v>11120</v>
      </c>
      <c r="J5" t="s">
        <v>211</v>
      </c>
    </row>
    <row r="6" spans="1:10" x14ac:dyDescent="0.3">
      <c r="A6" t="s">
        <v>444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60">
        <v>1.1419999999999999</v>
      </c>
      <c r="I6">
        <v>2561</v>
      </c>
      <c r="J6" t="s">
        <v>211</v>
      </c>
    </row>
    <row r="7" spans="1:10" x14ac:dyDescent="0.3">
      <c r="A7" t="s">
        <v>445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60">
        <v>1.2030000000000001</v>
      </c>
      <c r="I7">
        <v>89769</v>
      </c>
      <c r="J7" t="s">
        <v>211</v>
      </c>
    </row>
    <row r="8" spans="1:10" x14ac:dyDescent="0.3">
      <c r="A8" t="s">
        <v>446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60">
        <v>1.2030000000000001</v>
      </c>
      <c r="I8">
        <v>2</v>
      </c>
      <c r="J8" t="s">
        <v>211</v>
      </c>
    </row>
    <row r="9" spans="1:10" x14ac:dyDescent="0.3">
      <c r="A9" t="s">
        <v>447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60">
        <v>1</v>
      </c>
      <c r="I9">
        <v>630</v>
      </c>
      <c r="J9" t="s">
        <v>212</v>
      </c>
    </row>
    <row r="10" spans="1:10" x14ac:dyDescent="0.3">
      <c r="A10" t="s">
        <v>448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0">
        <v>0.93014705882352944</v>
      </c>
      <c r="I10">
        <v>0</v>
      </c>
      <c r="J10" t="s">
        <v>212</v>
      </c>
    </row>
    <row r="11" spans="1:10" x14ac:dyDescent="0.3">
      <c r="A11" t="s">
        <v>449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60">
        <v>0.24999411036523553</v>
      </c>
      <c r="I11">
        <v>1135</v>
      </c>
      <c r="J11" t="s">
        <v>213</v>
      </c>
    </row>
    <row r="12" spans="1:10" x14ac:dyDescent="0.3">
      <c r="A12" t="s">
        <v>450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60">
        <v>0.99997644146094211</v>
      </c>
      <c r="I12">
        <v>996</v>
      </c>
      <c r="J12" t="s">
        <v>213</v>
      </c>
    </row>
    <row r="13" spans="1:10" x14ac:dyDescent="0.3">
      <c r="A13" t="s">
        <v>451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0">
        <v>1.0249758524974657</v>
      </c>
      <c r="I13">
        <v>0</v>
      </c>
      <c r="J13" t="s">
        <v>213</v>
      </c>
    </row>
    <row r="14" spans="1:10" x14ac:dyDescent="0.3">
      <c r="A14" t="s">
        <v>452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0">
        <v>1.0833078115826873</v>
      </c>
      <c r="I14">
        <v>0</v>
      </c>
      <c r="J14" t="s">
        <v>213</v>
      </c>
    </row>
    <row r="15" spans="1:10" x14ac:dyDescent="0.3">
      <c r="A15" t="s">
        <v>751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0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6" t="s">
        <v>353</v>
      </c>
      <c r="B2" t="s">
        <v>279</v>
      </c>
      <c r="C2" t="s">
        <v>192</v>
      </c>
      <c r="D2" t="s">
        <v>310</v>
      </c>
      <c r="E2" t="s">
        <v>1246</v>
      </c>
      <c r="F2" s="15">
        <v>46147.441388888888</v>
      </c>
      <c r="G2" t="s">
        <v>1247</v>
      </c>
      <c r="H2">
        <v>24</v>
      </c>
      <c r="I2" t="s">
        <v>1248</v>
      </c>
      <c r="J2" s="15">
        <v>46146.748611111114</v>
      </c>
      <c r="K2" s="15">
        <v>46147.618750000001</v>
      </c>
      <c r="L2" s="15"/>
      <c r="M2">
        <v>24</v>
      </c>
      <c r="N2" s="216"/>
      <c r="O2" t="s">
        <v>201</v>
      </c>
      <c r="P2" t="s">
        <v>514</v>
      </c>
      <c r="Q2" s="216"/>
      <c r="R2" s="216"/>
      <c r="S2" t="s">
        <v>370</v>
      </c>
      <c r="T2" t="s">
        <v>382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402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16" t="s">
        <v>353</v>
      </c>
      <c r="B3" t="s">
        <v>57</v>
      </c>
      <c r="C3" t="s">
        <v>117</v>
      </c>
      <c r="D3" t="s">
        <v>310</v>
      </c>
      <c r="E3" t="s">
        <v>1249</v>
      </c>
      <c r="F3" s="15">
        <v>46274.399525462963</v>
      </c>
      <c r="G3" t="s">
        <v>406</v>
      </c>
      <c r="H3">
        <v>1</v>
      </c>
      <c r="I3" t="s">
        <v>1250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6"/>
      <c r="O3" t="s">
        <v>201</v>
      </c>
      <c r="P3" t="s">
        <v>514</v>
      </c>
      <c r="Q3" s="216"/>
      <c r="R3" s="216"/>
      <c r="S3" t="s">
        <v>368</v>
      </c>
      <c r="T3" t="s">
        <v>357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401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16" t="s">
        <v>353</v>
      </c>
      <c r="B4" t="s">
        <v>285</v>
      </c>
      <c r="C4" t="s">
        <v>95</v>
      </c>
      <c r="D4" t="s">
        <v>310</v>
      </c>
      <c r="E4" t="s">
        <v>1249</v>
      </c>
      <c r="F4" s="15">
        <v>46274.399525462963</v>
      </c>
      <c r="G4" t="s">
        <v>406</v>
      </c>
      <c r="H4">
        <v>1</v>
      </c>
      <c r="I4" t="s">
        <v>1250</v>
      </c>
      <c r="J4" s="15">
        <v>46274.612175925926</v>
      </c>
      <c r="K4" s="15">
        <v>46275.438888888886</v>
      </c>
      <c r="L4" s="15"/>
      <c r="M4">
        <v>1</v>
      </c>
      <c r="N4" s="216"/>
      <c r="O4" t="s">
        <v>201</v>
      </c>
      <c r="P4" t="s">
        <v>514</v>
      </c>
      <c r="Q4" s="216"/>
      <c r="R4" s="216"/>
      <c r="S4" t="s">
        <v>368</v>
      </c>
      <c r="T4" t="s">
        <v>357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401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16" t="s">
        <v>353</v>
      </c>
      <c r="B5" t="s">
        <v>51</v>
      </c>
      <c r="C5" t="s">
        <v>258</v>
      </c>
      <c r="D5" t="s">
        <v>310</v>
      </c>
      <c r="E5" t="s">
        <v>1251</v>
      </c>
      <c r="F5" s="15">
        <v>46122.478761574072</v>
      </c>
      <c r="G5" t="s">
        <v>404</v>
      </c>
      <c r="H5">
        <v>15</v>
      </c>
      <c r="I5" t="s">
        <v>1252</v>
      </c>
      <c r="J5" s="15">
        <v>46128.366226851853</v>
      </c>
      <c r="K5" s="15">
        <v>46130.386805555558</v>
      </c>
      <c r="L5" s="15"/>
      <c r="M5">
        <v>15</v>
      </c>
      <c r="N5" s="216"/>
      <c r="Q5" s="216"/>
      <c r="R5" s="216"/>
      <c r="S5" t="s">
        <v>1253</v>
      </c>
      <c r="T5" t="s">
        <v>1254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1255</v>
      </c>
      <c r="AC5">
        <v>2800</v>
      </c>
      <c r="AD5" t="s">
        <v>7</v>
      </c>
      <c r="AF5">
        <v>0</v>
      </c>
    </row>
    <row r="6" spans="1:32" x14ac:dyDescent="0.3">
      <c r="A6" s="216" t="s">
        <v>353</v>
      </c>
      <c r="B6" t="s">
        <v>51</v>
      </c>
      <c r="C6" t="s">
        <v>258</v>
      </c>
      <c r="D6" t="s">
        <v>310</v>
      </c>
      <c r="E6" t="s">
        <v>1256</v>
      </c>
      <c r="F6" s="15">
        <v>46156.573981481481</v>
      </c>
      <c r="G6" t="s">
        <v>423</v>
      </c>
      <c r="H6">
        <v>50</v>
      </c>
      <c r="I6" t="s">
        <v>1257</v>
      </c>
      <c r="J6" s="15">
        <v>46160.430034722223</v>
      </c>
      <c r="K6" s="15">
        <v>46170.450694444444</v>
      </c>
      <c r="L6" s="15"/>
      <c r="M6">
        <v>50</v>
      </c>
      <c r="N6" s="216"/>
      <c r="O6" t="s">
        <v>201</v>
      </c>
      <c r="P6" t="s">
        <v>513</v>
      </c>
      <c r="Q6" s="216"/>
      <c r="R6" s="216"/>
      <c r="S6" t="s">
        <v>368</v>
      </c>
      <c r="T6" t="s">
        <v>357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401</v>
      </c>
      <c r="AC6">
        <v>2011</v>
      </c>
      <c r="AD6" t="s">
        <v>7</v>
      </c>
      <c r="AF6">
        <v>0</v>
      </c>
    </row>
    <row r="7" spans="1:32" x14ac:dyDescent="0.3">
      <c r="A7" s="216" t="s">
        <v>353</v>
      </c>
      <c r="B7" t="s">
        <v>45</v>
      </c>
      <c r="C7" t="s">
        <v>68</v>
      </c>
      <c r="D7" t="s">
        <v>310</v>
      </c>
      <c r="E7" t="s">
        <v>1258</v>
      </c>
      <c r="F7" s="15">
        <v>46150.614675925928</v>
      </c>
      <c r="G7" t="s">
        <v>1259</v>
      </c>
      <c r="H7">
        <v>1</v>
      </c>
      <c r="I7" t="s">
        <v>1260</v>
      </c>
      <c r="J7" s="15">
        <v>46153.402083333334</v>
      </c>
      <c r="K7" s="15">
        <v>46154.5</v>
      </c>
      <c r="L7" s="15"/>
      <c r="M7">
        <v>1</v>
      </c>
      <c r="N7" s="216"/>
      <c r="O7" t="s">
        <v>201</v>
      </c>
      <c r="P7" t="s">
        <v>514</v>
      </c>
      <c r="Q7" s="216"/>
      <c r="R7" s="216"/>
      <c r="S7" t="s">
        <v>368</v>
      </c>
      <c r="T7" t="s">
        <v>357</v>
      </c>
      <c r="U7" t="s">
        <v>262</v>
      </c>
      <c r="V7" t="s">
        <v>353</v>
      </c>
      <c r="W7" t="s">
        <v>379</v>
      </c>
      <c r="X7" t="s">
        <v>262</v>
      </c>
      <c r="Y7">
        <v>0</v>
      </c>
      <c r="AA7" t="s">
        <v>67</v>
      </c>
      <c r="AB7" t="s">
        <v>401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6" t="s">
        <v>353</v>
      </c>
      <c r="B8" t="s">
        <v>45</v>
      </c>
      <c r="C8" t="s">
        <v>68</v>
      </c>
      <c r="D8" t="s">
        <v>310</v>
      </c>
      <c r="E8" t="s">
        <v>1261</v>
      </c>
      <c r="F8" s="15">
        <v>46150.614340277774</v>
      </c>
      <c r="G8" t="s">
        <v>1259</v>
      </c>
      <c r="H8">
        <v>1</v>
      </c>
      <c r="I8" t="s">
        <v>1260</v>
      </c>
      <c r="J8" s="15">
        <v>46153.402083333334</v>
      </c>
      <c r="K8" s="15">
        <v>46154.5</v>
      </c>
      <c r="L8" s="15"/>
      <c r="M8">
        <v>1</v>
      </c>
      <c r="N8" s="216"/>
      <c r="O8" t="s">
        <v>201</v>
      </c>
      <c r="P8" t="s">
        <v>514</v>
      </c>
      <c r="Q8" s="216"/>
      <c r="R8" s="216"/>
      <c r="S8" t="s">
        <v>368</v>
      </c>
      <c r="T8" t="s">
        <v>357</v>
      </c>
      <c r="U8" t="s">
        <v>262</v>
      </c>
      <c r="V8" t="s">
        <v>353</v>
      </c>
      <c r="W8" t="s">
        <v>379</v>
      </c>
      <c r="X8" t="s">
        <v>262</v>
      </c>
      <c r="AA8" t="s">
        <v>67</v>
      </c>
      <c r="AB8" t="s">
        <v>401</v>
      </c>
      <c r="AC8">
        <v>2011</v>
      </c>
      <c r="AD8" t="s">
        <v>217</v>
      </c>
      <c r="AE8">
        <v>1</v>
      </c>
    </row>
    <row r="9" spans="1:32" x14ac:dyDescent="0.3">
      <c r="A9" s="216" t="s">
        <v>353</v>
      </c>
      <c r="B9" t="s">
        <v>45</v>
      </c>
      <c r="C9" t="s">
        <v>68</v>
      </c>
      <c r="D9" t="s">
        <v>310</v>
      </c>
      <c r="E9" t="s">
        <v>1262</v>
      </c>
      <c r="F9" s="15">
        <v>46150.611620370371</v>
      </c>
      <c r="G9" t="s">
        <v>1259</v>
      </c>
      <c r="H9">
        <v>1</v>
      </c>
      <c r="I9" t="s">
        <v>1260</v>
      </c>
      <c r="J9" s="15">
        <v>46153.402083333334</v>
      </c>
      <c r="K9" s="15">
        <v>46154.5</v>
      </c>
      <c r="L9" s="15"/>
      <c r="M9">
        <v>1</v>
      </c>
      <c r="N9" s="216"/>
      <c r="O9" t="s">
        <v>201</v>
      </c>
      <c r="P9" t="s">
        <v>514</v>
      </c>
      <c r="Q9" s="216"/>
      <c r="R9" s="216"/>
      <c r="S9" t="s">
        <v>368</v>
      </c>
      <c r="T9" t="s">
        <v>357</v>
      </c>
      <c r="U9" t="s">
        <v>262</v>
      </c>
      <c r="V9" t="s">
        <v>353</v>
      </c>
      <c r="W9" t="s">
        <v>379</v>
      </c>
      <c r="X9" t="s">
        <v>262</v>
      </c>
      <c r="AA9" t="s">
        <v>67</v>
      </c>
      <c r="AB9" t="s">
        <v>401</v>
      </c>
      <c r="AC9">
        <v>2011</v>
      </c>
      <c r="AD9" t="s">
        <v>217</v>
      </c>
      <c r="AE9">
        <v>1</v>
      </c>
    </row>
    <row r="10" spans="1:32" x14ac:dyDescent="0.3">
      <c r="A10" s="216" t="s">
        <v>353</v>
      </c>
      <c r="B10" t="s">
        <v>45</v>
      </c>
      <c r="C10" t="s">
        <v>68</v>
      </c>
      <c r="D10" t="s">
        <v>310</v>
      </c>
      <c r="E10" t="s">
        <v>1263</v>
      </c>
      <c r="F10" s="15">
        <v>46150.374583333331</v>
      </c>
      <c r="G10" t="s">
        <v>1264</v>
      </c>
      <c r="H10">
        <v>25</v>
      </c>
      <c r="I10" t="s">
        <v>1265</v>
      </c>
      <c r="J10" s="15">
        <v>46150.60833333333</v>
      </c>
      <c r="K10" s="15">
        <v>46170.5</v>
      </c>
      <c r="L10" s="15"/>
      <c r="M10">
        <v>25</v>
      </c>
      <c r="N10" s="216"/>
      <c r="O10" t="s">
        <v>201</v>
      </c>
      <c r="P10" t="s">
        <v>513</v>
      </c>
      <c r="Q10" s="216"/>
      <c r="R10" s="216"/>
      <c r="S10" t="s">
        <v>369</v>
      </c>
      <c r="T10" t="s">
        <v>380</v>
      </c>
      <c r="U10" t="s">
        <v>265</v>
      </c>
      <c r="V10" t="s">
        <v>353</v>
      </c>
      <c r="W10" t="s">
        <v>379</v>
      </c>
      <c r="X10" t="s">
        <v>262</v>
      </c>
      <c r="Y10">
        <v>678</v>
      </c>
      <c r="AA10" t="s">
        <v>67</v>
      </c>
      <c r="AB10" t="s">
        <v>369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6" t="s">
        <v>353</v>
      </c>
      <c r="B11" t="s">
        <v>45</v>
      </c>
      <c r="C11" t="s">
        <v>68</v>
      </c>
      <c r="D11" t="s">
        <v>310</v>
      </c>
      <c r="E11" t="s">
        <v>1266</v>
      </c>
      <c r="F11" s="15">
        <v>46150.373171296298</v>
      </c>
      <c r="G11" t="s">
        <v>1264</v>
      </c>
      <c r="H11">
        <v>25</v>
      </c>
      <c r="I11" t="s">
        <v>1265</v>
      </c>
      <c r="J11" s="15">
        <v>46150.60833333333</v>
      </c>
      <c r="K11" s="15">
        <v>46170.5</v>
      </c>
      <c r="L11" s="15"/>
      <c r="M11">
        <v>25</v>
      </c>
      <c r="N11" s="216"/>
      <c r="O11" t="s">
        <v>201</v>
      </c>
      <c r="P11" t="s">
        <v>513</v>
      </c>
      <c r="Q11" s="216"/>
      <c r="R11" s="216"/>
      <c r="S11" t="s">
        <v>369</v>
      </c>
      <c r="T11" t="s">
        <v>380</v>
      </c>
      <c r="U11" t="s">
        <v>265</v>
      </c>
      <c r="V11" t="s">
        <v>353</v>
      </c>
      <c r="W11" t="s">
        <v>379</v>
      </c>
      <c r="X11" t="s">
        <v>262</v>
      </c>
      <c r="AA11" t="s">
        <v>67</v>
      </c>
      <c r="AB11" t="s">
        <v>369</v>
      </c>
      <c r="AC11">
        <v>1950</v>
      </c>
      <c r="AD11" t="s">
        <v>217</v>
      </c>
      <c r="AE11">
        <v>2.5</v>
      </c>
    </row>
    <row r="12" spans="1:32" x14ac:dyDescent="0.3">
      <c r="A12" s="216" t="s">
        <v>353</v>
      </c>
      <c r="B12" t="s">
        <v>45</v>
      </c>
      <c r="C12" t="s">
        <v>68</v>
      </c>
      <c r="D12" t="s">
        <v>310</v>
      </c>
      <c r="E12" t="s">
        <v>1267</v>
      </c>
      <c r="F12" s="15">
        <v>46150.369710648149</v>
      </c>
      <c r="G12" t="s">
        <v>1264</v>
      </c>
      <c r="H12">
        <v>25</v>
      </c>
      <c r="I12" t="s">
        <v>1268</v>
      </c>
      <c r="J12" s="15">
        <v>46150.443749999999</v>
      </c>
      <c r="K12" s="15">
        <v>46170.5</v>
      </c>
      <c r="L12" s="15"/>
      <c r="M12">
        <v>25</v>
      </c>
      <c r="N12" s="216"/>
      <c r="O12" t="s">
        <v>201</v>
      </c>
      <c r="P12" t="s">
        <v>513</v>
      </c>
      <c r="Q12" s="216"/>
      <c r="R12" s="216"/>
      <c r="S12" t="s">
        <v>369</v>
      </c>
      <c r="T12" t="s">
        <v>380</v>
      </c>
      <c r="U12" t="s">
        <v>265</v>
      </c>
      <c r="V12" t="s">
        <v>353</v>
      </c>
      <c r="W12" t="s">
        <v>379</v>
      </c>
      <c r="X12" t="s">
        <v>262</v>
      </c>
      <c r="AA12" t="s">
        <v>67</v>
      </c>
      <c r="AB12" t="s">
        <v>369</v>
      </c>
      <c r="AC12">
        <v>1950</v>
      </c>
      <c r="AD12" t="s">
        <v>217</v>
      </c>
      <c r="AE12">
        <v>2.5</v>
      </c>
    </row>
    <row r="13" spans="1:32" x14ac:dyDescent="0.3">
      <c r="A13" s="216" t="s">
        <v>353</v>
      </c>
      <c r="B13" t="s">
        <v>285</v>
      </c>
      <c r="C13" t="s">
        <v>95</v>
      </c>
      <c r="D13" t="s">
        <v>310</v>
      </c>
      <c r="E13" t="s">
        <v>1269</v>
      </c>
      <c r="F13" s="15">
        <v>46279.457673611112</v>
      </c>
      <c r="G13" t="s">
        <v>410</v>
      </c>
      <c r="H13">
        <v>12</v>
      </c>
      <c r="I13" t="s">
        <v>1270</v>
      </c>
      <c r="J13" s="15">
        <v>46279.712314814817</v>
      </c>
      <c r="K13" s="15">
        <v>46280.379166666666</v>
      </c>
      <c r="L13" s="15"/>
      <c r="M13">
        <v>12</v>
      </c>
      <c r="N13" s="216"/>
      <c r="O13" t="s">
        <v>201</v>
      </c>
      <c r="P13" t="s">
        <v>514</v>
      </c>
      <c r="Q13" s="216"/>
      <c r="R13" s="216"/>
      <c r="S13" t="s">
        <v>368</v>
      </c>
      <c r="T13" t="s">
        <v>357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401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16" t="s">
        <v>353</v>
      </c>
      <c r="B14" t="s">
        <v>57</v>
      </c>
      <c r="C14" t="s">
        <v>117</v>
      </c>
      <c r="D14" t="s">
        <v>310</v>
      </c>
      <c r="E14" t="s">
        <v>1269</v>
      </c>
      <c r="F14" s="15">
        <v>46279.457673611112</v>
      </c>
      <c r="G14" t="s">
        <v>410</v>
      </c>
      <c r="H14">
        <v>12</v>
      </c>
      <c r="I14" t="s">
        <v>1270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6"/>
      <c r="O14" t="s">
        <v>201</v>
      </c>
      <c r="P14" t="s">
        <v>514</v>
      </c>
      <c r="Q14" s="216"/>
      <c r="R14" s="216"/>
      <c r="S14" t="s">
        <v>368</v>
      </c>
      <c r="T14" t="s">
        <v>357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401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16" t="s">
        <v>353</v>
      </c>
      <c r="B15" t="s">
        <v>279</v>
      </c>
      <c r="C15" t="s">
        <v>192</v>
      </c>
      <c r="D15" t="s">
        <v>310</v>
      </c>
      <c r="E15" t="s">
        <v>1269</v>
      </c>
      <c r="F15" s="15">
        <v>46279.457673611112</v>
      </c>
      <c r="G15" t="s">
        <v>410</v>
      </c>
      <c r="H15">
        <v>937</v>
      </c>
      <c r="I15" t="s">
        <v>1270</v>
      </c>
      <c r="J15" s="15">
        <v>46279.712314814817</v>
      </c>
      <c r="K15" s="15">
        <v>46280.379166666666</v>
      </c>
      <c r="L15" s="15"/>
      <c r="M15">
        <v>937</v>
      </c>
      <c r="N15" s="216"/>
      <c r="O15" t="s">
        <v>201</v>
      </c>
      <c r="P15" t="s">
        <v>514</v>
      </c>
      <c r="Q15" s="216"/>
      <c r="R15" s="216"/>
      <c r="S15" t="s">
        <v>368</v>
      </c>
      <c r="T15" t="s">
        <v>357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401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16" t="s">
        <v>353</v>
      </c>
      <c r="B16" t="s">
        <v>57</v>
      </c>
      <c r="C16" t="s">
        <v>117</v>
      </c>
      <c r="D16" t="s">
        <v>310</v>
      </c>
      <c r="E16" t="s">
        <v>1246</v>
      </c>
      <c r="F16" s="15">
        <v>46147.441388888888</v>
      </c>
      <c r="G16" t="s">
        <v>1247</v>
      </c>
      <c r="H16">
        <v>1</v>
      </c>
      <c r="I16" t="s">
        <v>1248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6"/>
      <c r="O16" t="s">
        <v>201</v>
      </c>
      <c r="P16" t="s">
        <v>514</v>
      </c>
      <c r="Q16" s="216"/>
      <c r="R16" s="216"/>
      <c r="S16" t="s">
        <v>370</v>
      </c>
      <c r="T16" t="s">
        <v>382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402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16" t="s">
        <v>353</v>
      </c>
      <c r="B17" t="s">
        <v>57</v>
      </c>
      <c r="C17" t="s">
        <v>117</v>
      </c>
      <c r="D17" t="s">
        <v>310</v>
      </c>
      <c r="E17" t="s">
        <v>1271</v>
      </c>
      <c r="F17" s="15">
        <v>46239.600300925929</v>
      </c>
      <c r="G17" t="s">
        <v>410</v>
      </c>
      <c r="H17">
        <v>7</v>
      </c>
      <c r="I17" t="s">
        <v>1272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6"/>
      <c r="O17" t="s">
        <v>201</v>
      </c>
      <c r="P17" t="s">
        <v>514</v>
      </c>
      <c r="Q17" s="216"/>
      <c r="R17" s="216"/>
      <c r="S17" t="s">
        <v>368</v>
      </c>
      <c r="T17" t="s">
        <v>357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401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16" t="s">
        <v>353</v>
      </c>
      <c r="B18" t="s">
        <v>45</v>
      </c>
      <c r="C18" t="s">
        <v>68</v>
      </c>
      <c r="D18" t="s">
        <v>310</v>
      </c>
      <c r="E18" t="s">
        <v>1273</v>
      </c>
      <c r="F18" s="15">
        <v>46150.366493055553</v>
      </c>
      <c r="G18" t="s">
        <v>1264</v>
      </c>
      <c r="H18">
        <v>25</v>
      </c>
      <c r="I18" t="s">
        <v>1268</v>
      </c>
      <c r="J18" s="15">
        <v>46150.443749999999</v>
      </c>
      <c r="K18" s="15">
        <v>46170.5</v>
      </c>
      <c r="L18" s="15"/>
      <c r="M18">
        <v>25</v>
      </c>
      <c r="N18" s="216"/>
      <c r="O18" t="s">
        <v>201</v>
      </c>
      <c r="P18" t="s">
        <v>513</v>
      </c>
      <c r="Q18" s="216"/>
      <c r="R18" s="216"/>
      <c r="S18" t="s">
        <v>369</v>
      </c>
      <c r="T18" t="s">
        <v>380</v>
      </c>
      <c r="U18" t="s">
        <v>265</v>
      </c>
      <c r="V18" t="s">
        <v>353</v>
      </c>
      <c r="W18" t="s">
        <v>379</v>
      </c>
      <c r="X18" t="s">
        <v>262</v>
      </c>
      <c r="AA18" t="s">
        <v>67</v>
      </c>
      <c r="AB18" t="s">
        <v>369</v>
      </c>
      <c r="AC18">
        <v>1950</v>
      </c>
      <c r="AD18" t="s">
        <v>217</v>
      </c>
      <c r="AE18">
        <v>2.5</v>
      </c>
    </row>
    <row r="19" spans="1:32" x14ac:dyDescent="0.3">
      <c r="A19" s="216" t="s">
        <v>353</v>
      </c>
      <c r="B19" t="s">
        <v>51</v>
      </c>
      <c r="C19" t="s">
        <v>258</v>
      </c>
      <c r="D19" t="s">
        <v>310</v>
      </c>
      <c r="E19" t="s">
        <v>1274</v>
      </c>
      <c r="F19" s="15">
        <v>46122.477662037039</v>
      </c>
      <c r="G19" t="s">
        <v>404</v>
      </c>
      <c r="H19">
        <v>15</v>
      </c>
      <c r="I19" t="s">
        <v>1275</v>
      </c>
      <c r="J19" s="15">
        <v>46128.386111111111</v>
      </c>
      <c r="K19" s="15">
        <v>46191.386805555558</v>
      </c>
      <c r="L19" s="15"/>
      <c r="M19">
        <v>15</v>
      </c>
      <c r="N19" s="216"/>
      <c r="Q19" s="216"/>
      <c r="R19" s="216"/>
      <c r="S19" t="s">
        <v>1253</v>
      </c>
      <c r="T19" t="s">
        <v>1254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1255</v>
      </c>
      <c r="AC19">
        <v>2800</v>
      </c>
      <c r="AD19" t="s">
        <v>7</v>
      </c>
      <c r="AF19">
        <v>0</v>
      </c>
    </row>
    <row r="20" spans="1:32" x14ac:dyDescent="0.3">
      <c r="A20" s="216" t="s">
        <v>353</v>
      </c>
      <c r="B20" t="s">
        <v>51</v>
      </c>
      <c r="C20" t="s">
        <v>258</v>
      </c>
      <c r="D20" t="s">
        <v>310</v>
      </c>
      <c r="E20" t="s">
        <v>1276</v>
      </c>
      <c r="F20" s="15">
        <v>46122.476886574077</v>
      </c>
      <c r="G20" t="s">
        <v>404</v>
      </c>
      <c r="H20">
        <v>15</v>
      </c>
      <c r="I20" t="s">
        <v>1275</v>
      </c>
      <c r="J20" s="15">
        <v>46128.386111111111</v>
      </c>
      <c r="K20" s="15">
        <v>46191.386805555558</v>
      </c>
      <c r="L20" s="15"/>
      <c r="M20">
        <v>15</v>
      </c>
      <c r="N20" s="216"/>
      <c r="Q20" s="216"/>
      <c r="R20" s="216"/>
      <c r="S20" t="s">
        <v>1253</v>
      </c>
      <c r="T20" t="s">
        <v>1254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1255</v>
      </c>
      <c r="AC20">
        <v>2800</v>
      </c>
      <c r="AD20" t="s">
        <v>7</v>
      </c>
    </row>
    <row r="21" spans="1:32" x14ac:dyDescent="0.3">
      <c r="A21" s="216" t="s">
        <v>353</v>
      </c>
      <c r="B21" t="s">
        <v>57</v>
      </c>
      <c r="C21" t="s">
        <v>117</v>
      </c>
      <c r="D21" t="s">
        <v>310</v>
      </c>
      <c r="E21" t="s">
        <v>1277</v>
      </c>
      <c r="F21" s="15">
        <v>46230.480439814812</v>
      </c>
      <c r="G21" t="s">
        <v>410</v>
      </c>
      <c r="H21">
        <v>1</v>
      </c>
      <c r="I21" t="s">
        <v>1278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6"/>
      <c r="O21" t="s">
        <v>201</v>
      </c>
      <c r="P21" t="s">
        <v>514</v>
      </c>
      <c r="Q21" s="216"/>
      <c r="R21" s="216"/>
      <c r="S21" t="s">
        <v>368</v>
      </c>
      <c r="T21" t="s">
        <v>357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401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16" t="s">
        <v>353</v>
      </c>
      <c r="B22" t="s">
        <v>279</v>
      </c>
      <c r="C22" t="s">
        <v>192</v>
      </c>
      <c r="D22" t="s">
        <v>310</v>
      </c>
      <c r="E22" t="s">
        <v>1271</v>
      </c>
      <c r="F22" s="15">
        <v>46239.600300925929</v>
      </c>
      <c r="G22" t="s">
        <v>410</v>
      </c>
      <c r="H22">
        <v>685</v>
      </c>
      <c r="I22" t="s">
        <v>1272</v>
      </c>
      <c r="J22" s="15">
        <v>46239.673634259256</v>
      </c>
      <c r="K22" s="15">
        <v>46276.428472222222</v>
      </c>
      <c r="L22" s="15"/>
      <c r="M22">
        <v>685</v>
      </c>
      <c r="N22" s="216"/>
      <c r="O22" t="s">
        <v>201</v>
      </c>
      <c r="P22" t="s">
        <v>513</v>
      </c>
      <c r="Q22" s="216"/>
      <c r="R22" s="216"/>
      <c r="S22" t="s">
        <v>368</v>
      </c>
      <c r="T22" t="s">
        <v>357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401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16" t="s">
        <v>353</v>
      </c>
      <c r="B23" t="s">
        <v>285</v>
      </c>
      <c r="C23" t="s">
        <v>95</v>
      </c>
      <c r="D23" t="s">
        <v>310</v>
      </c>
      <c r="E23" t="s">
        <v>1246</v>
      </c>
      <c r="F23" s="15">
        <v>46147.441388888888</v>
      </c>
      <c r="G23" t="s">
        <v>1247</v>
      </c>
      <c r="H23">
        <v>1</v>
      </c>
      <c r="I23" t="s">
        <v>1248</v>
      </c>
      <c r="J23" s="15">
        <v>46146.748611111114</v>
      </c>
      <c r="K23" s="15">
        <v>46147.618750000001</v>
      </c>
      <c r="L23" s="15"/>
      <c r="M23">
        <v>1</v>
      </c>
      <c r="N23" s="216"/>
      <c r="O23" t="s">
        <v>201</v>
      </c>
      <c r="P23" t="s">
        <v>514</v>
      </c>
      <c r="Q23" s="216"/>
      <c r="R23" s="216"/>
      <c r="S23" t="s">
        <v>370</v>
      </c>
      <c r="T23" t="s">
        <v>382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402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16" t="s">
        <v>353</v>
      </c>
      <c r="B24" t="s">
        <v>279</v>
      </c>
      <c r="C24" t="s">
        <v>192</v>
      </c>
      <c r="D24" t="s">
        <v>310</v>
      </c>
      <c r="E24" t="s">
        <v>1277</v>
      </c>
      <c r="F24" s="15">
        <v>46230.480439814812</v>
      </c>
      <c r="G24" t="s">
        <v>410</v>
      </c>
      <c r="H24">
        <v>4</v>
      </c>
      <c r="I24" t="s">
        <v>1278</v>
      </c>
      <c r="J24" s="15">
        <v>46231.431944444441</v>
      </c>
      <c r="K24" s="15">
        <v>46269.637499999997</v>
      </c>
      <c r="L24" s="15"/>
      <c r="M24">
        <v>4</v>
      </c>
      <c r="N24" s="216"/>
      <c r="O24" t="s">
        <v>201</v>
      </c>
      <c r="P24" t="s">
        <v>513</v>
      </c>
      <c r="Q24" s="216"/>
      <c r="R24" s="216"/>
      <c r="S24" t="s">
        <v>368</v>
      </c>
      <c r="T24" t="s">
        <v>357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401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16" t="s">
        <v>353</v>
      </c>
      <c r="B25" t="s">
        <v>51</v>
      </c>
      <c r="C25" t="s">
        <v>258</v>
      </c>
      <c r="D25" t="s">
        <v>310</v>
      </c>
      <c r="E25" t="s">
        <v>1279</v>
      </c>
      <c r="F25" s="15">
        <v>46111.597430555557</v>
      </c>
      <c r="G25" t="s">
        <v>407</v>
      </c>
      <c r="H25">
        <v>100</v>
      </c>
      <c r="I25" t="s">
        <v>1280</v>
      </c>
      <c r="J25" s="15">
        <v>46111.680555555555</v>
      </c>
      <c r="K25" s="15">
        <v>46252.409201388888</v>
      </c>
      <c r="L25" s="15"/>
      <c r="M25">
        <v>100</v>
      </c>
      <c r="N25" s="216"/>
      <c r="O25" t="s">
        <v>201</v>
      </c>
      <c r="P25" t="s">
        <v>513</v>
      </c>
      <c r="Q25" s="216"/>
      <c r="R25" s="216"/>
      <c r="S25" t="s">
        <v>368</v>
      </c>
      <c r="T25" t="s">
        <v>357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401</v>
      </c>
      <c r="AC25">
        <v>2011</v>
      </c>
      <c r="AD25" t="s">
        <v>7</v>
      </c>
      <c r="AF25">
        <v>0</v>
      </c>
    </row>
    <row r="26" spans="1:32" x14ac:dyDescent="0.3">
      <c r="A26" s="216" t="s">
        <v>353</v>
      </c>
      <c r="B26" t="s">
        <v>45</v>
      </c>
      <c r="C26" t="s">
        <v>68</v>
      </c>
      <c r="D26" t="s">
        <v>310</v>
      </c>
      <c r="E26" t="s">
        <v>1281</v>
      </c>
      <c r="F26" s="15">
        <v>46150.375937500001</v>
      </c>
      <c r="G26" t="s">
        <v>1264</v>
      </c>
      <c r="H26">
        <v>28</v>
      </c>
      <c r="I26" t="s">
        <v>1282</v>
      </c>
      <c r="J26" s="15">
        <v>46154.466666666667</v>
      </c>
      <c r="K26" s="15">
        <v>46170.708333333336</v>
      </c>
      <c r="L26" s="15"/>
      <c r="M26">
        <v>28</v>
      </c>
      <c r="N26" s="216"/>
      <c r="O26" t="s">
        <v>201</v>
      </c>
      <c r="P26" t="s">
        <v>513</v>
      </c>
      <c r="Q26" s="216"/>
      <c r="R26" s="216"/>
      <c r="S26" t="s">
        <v>400</v>
      </c>
      <c r="T26" t="s">
        <v>381</v>
      </c>
      <c r="U26" t="s">
        <v>295</v>
      </c>
      <c r="V26" t="s">
        <v>353</v>
      </c>
      <c r="W26" t="s">
        <v>379</v>
      </c>
      <c r="X26" t="s">
        <v>262</v>
      </c>
      <c r="AA26" t="s">
        <v>67</v>
      </c>
      <c r="AB26" t="s">
        <v>400</v>
      </c>
      <c r="AD26" t="s">
        <v>217</v>
      </c>
      <c r="AE26">
        <v>2.8</v>
      </c>
      <c r="AF26">
        <v>1</v>
      </c>
    </row>
    <row r="27" spans="1:32" x14ac:dyDescent="0.3">
      <c r="A27" s="216" t="s">
        <v>353</v>
      </c>
      <c r="B27" t="s">
        <v>45</v>
      </c>
      <c r="C27" t="s">
        <v>68</v>
      </c>
      <c r="D27" t="s">
        <v>310</v>
      </c>
      <c r="E27" t="s">
        <v>1283</v>
      </c>
      <c r="F27" s="15">
        <v>46150.626539351855</v>
      </c>
      <c r="G27" t="s">
        <v>1259</v>
      </c>
      <c r="H27">
        <v>1</v>
      </c>
      <c r="I27" t="s">
        <v>1284</v>
      </c>
      <c r="J27" s="15">
        <v>46153.365277777775</v>
      </c>
      <c r="K27" s="15">
        <v>46154.5</v>
      </c>
      <c r="L27" s="15"/>
      <c r="M27">
        <v>1</v>
      </c>
      <c r="N27" s="216"/>
      <c r="O27" t="s">
        <v>201</v>
      </c>
      <c r="P27" t="s">
        <v>514</v>
      </c>
      <c r="Q27" s="216"/>
      <c r="R27" s="216"/>
      <c r="S27" t="s">
        <v>368</v>
      </c>
      <c r="T27" t="s">
        <v>357</v>
      </c>
      <c r="U27" t="s">
        <v>262</v>
      </c>
      <c r="V27" t="s">
        <v>353</v>
      </c>
      <c r="W27" t="s">
        <v>379</v>
      </c>
      <c r="X27" t="s">
        <v>262</v>
      </c>
      <c r="AA27" t="s">
        <v>67</v>
      </c>
      <c r="AB27" t="s">
        <v>401</v>
      </c>
      <c r="AC27">
        <v>2011</v>
      </c>
      <c r="AD27" t="s">
        <v>217</v>
      </c>
      <c r="AE27">
        <v>1</v>
      </c>
    </row>
    <row r="28" spans="1:32" x14ac:dyDescent="0.3">
      <c r="A28" s="216" t="s">
        <v>353</v>
      </c>
      <c r="B28" t="s">
        <v>45</v>
      </c>
      <c r="C28" t="s">
        <v>68</v>
      </c>
      <c r="D28" t="s">
        <v>310</v>
      </c>
      <c r="E28" t="s">
        <v>1285</v>
      </c>
      <c r="F28" s="15">
        <v>46150.625891203701</v>
      </c>
      <c r="G28" t="s">
        <v>1259</v>
      </c>
      <c r="H28">
        <v>1</v>
      </c>
      <c r="I28" t="s">
        <v>1284</v>
      </c>
      <c r="J28" s="15">
        <v>46153.365277777775</v>
      </c>
      <c r="K28" s="15">
        <v>46154.5</v>
      </c>
      <c r="L28" s="15"/>
      <c r="M28">
        <v>1</v>
      </c>
      <c r="N28" s="216"/>
      <c r="O28" t="s">
        <v>201</v>
      </c>
      <c r="P28" t="s">
        <v>514</v>
      </c>
      <c r="Q28" s="216"/>
      <c r="R28" s="216"/>
      <c r="S28" t="s">
        <v>368</v>
      </c>
      <c r="T28" t="s">
        <v>357</v>
      </c>
      <c r="U28" t="s">
        <v>262</v>
      </c>
      <c r="V28" t="s">
        <v>353</v>
      </c>
      <c r="W28" t="s">
        <v>379</v>
      </c>
      <c r="X28" t="s">
        <v>262</v>
      </c>
      <c r="AA28" t="s">
        <v>67</v>
      </c>
      <c r="AB28" t="s">
        <v>401</v>
      </c>
      <c r="AC28">
        <v>2011</v>
      </c>
      <c r="AD28" t="s">
        <v>217</v>
      </c>
      <c r="AE28">
        <v>1</v>
      </c>
    </row>
    <row r="29" spans="1:32" x14ac:dyDescent="0.3">
      <c r="A29" s="216" t="s">
        <v>353</v>
      </c>
      <c r="B29" t="s">
        <v>45</v>
      </c>
      <c r="C29" t="s">
        <v>68</v>
      </c>
      <c r="D29" t="s">
        <v>310</v>
      </c>
      <c r="E29" t="s">
        <v>1286</v>
      </c>
      <c r="F29" s="15">
        <v>46150.626261574071</v>
      </c>
      <c r="G29" t="s">
        <v>1259</v>
      </c>
      <c r="H29">
        <v>1</v>
      </c>
      <c r="I29" t="s">
        <v>1284</v>
      </c>
      <c r="J29" s="15">
        <v>46153.365277777775</v>
      </c>
      <c r="K29" s="15">
        <v>46154.5</v>
      </c>
      <c r="L29" s="15"/>
      <c r="M29">
        <v>1</v>
      </c>
      <c r="N29" s="216"/>
      <c r="O29" t="s">
        <v>201</v>
      </c>
      <c r="P29" t="s">
        <v>514</v>
      </c>
      <c r="Q29" s="216"/>
      <c r="R29" s="216"/>
      <c r="S29" t="s">
        <v>368</v>
      </c>
      <c r="T29" t="s">
        <v>357</v>
      </c>
      <c r="U29" t="s">
        <v>262</v>
      </c>
      <c r="V29" t="s">
        <v>353</v>
      </c>
      <c r="W29" t="s">
        <v>379</v>
      </c>
      <c r="X29" t="s">
        <v>262</v>
      </c>
      <c r="AA29" t="s">
        <v>67</v>
      </c>
      <c r="AB29" t="s">
        <v>401</v>
      </c>
      <c r="AC29">
        <v>2011</v>
      </c>
      <c r="AD29" t="s">
        <v>217</v>
      </c>
      <c r="AE29">
        <v>1</v>
      </c>
    </row>
    <row r="30" spans="1:32" x14ac:dyDescent="0.3">
      <c r="A30" s="216" t="s">
        <v>353</v>
      </c>
      <c r="B30" t="s">
        <v>63</v>
      </c>
      <c r="C30" t="s">
        <v>95</v>
      </c>
      <c r="D30" t="s">
        <v>310</v>
      </c>
      <c r="E30" t="s">
        <v>1271</v>
      </c>
      <c r="F30" s="15">
        <v>46239.600300925929</v>
      </c>
      <c r="G30" t="s">
        <v>410</v>
      </c>
      <c r="H30">
        <v>7</v>
      </c>
      <c r="I30" t="s">
        <v>1272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6"/>
      <c r="O30" t="s">
        <v>201</v>
      </c>
      <c r="P30" t="s">
        <v>514</v>
      </c>
      <c r="Q30" s="216"/>
      <c r="R30" s="216"/>
      <c r="S30" t="s">
        <v>368</v>
      </c>
      <c r="T30" t="s">
        <v>357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401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16" t="s">
        <v>353</v>
      </c>
      <c r="B31" t="s">
        <v>63</v>
      </c>
      <c r="C31" t="s">
        <v>95</v>
      </c>
      <c r="D31" t="s">
        <v>310</v>
      </c>
      <c r="E31" t="s">
        <v>1277</v>
      </c>
      <c r="F31" s="15">
        <v>46230.480439814812</v>
      </c>
      <c r="G31" t="s">
        <v>410</v>
      </c>
      <c r="H31">
        <v>1</v>
      </c>
      <c r="I31" t="s">
        <v>1278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6"/>
      <c r="O31" t="s">
        <v>201</v>
      </c>
      <c r="P31" t="s">
        <v>514</v>
      </c>
      <c r="Q31" s="216"/>
      <c r="R31" s="216"/>
      <c r="S31" t="s">
        <v>368</v>
      </c>
      <c r="T31" t="s">
        <v>357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401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16" t="s">
        <v>353</v>
      </c>
      <c r="B32" t="s">
        <v>57</v>
      </c>
      <c r="C32" t="s">
        <v>117</v>
      </c>
      <c r="D32" t="s">
        <v>310</v>
      </c>
      <c r="E32" t="s">
        <v>1287</v>
      </c>
      <c r="F32" s="15">
        <v>46280.403831018521</v>
      </c>
      <c r="G32" t="s">
        <v>1288</v>
      </c>
      <c r="H32">
        <v>57</v>
      </c>
      <c r="I32" t="s">
        <v>1289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6"/>
      <c r="O32" t="s">
        <v>201</v>
      </c>
      <c r="P32" t="s">
        <v>514</v>
      </c>
      <c r="Q32" s="216"/>
      <c r="R32" s="216"/>
      <c r="S32" t="s">
        <v>368</v>
      </c>
      <c r="T32" t="s">
        <v>357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401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16" t="s">
        <v>353</v>
      </c>
      <c r="B33" t="s">
        <v>57</v>
      </c>
      <c r="C33" t="s">
        <v>117</v>
      </c>
      <c r="D33" t="s">
        <v>310</v>
      </c>
      <c r="E33" t="s">
        <v>1287</v>
      </c>
      <c r="F33" s="15">
        <v>46280.403831018521</v>
      </c>
      <c r="G33" t="s">
        <v>1288</v>
      </c>
      <c r="H33">
        <v>21</v>
      </c>
      <c r="I33" t="s">
        <v>1289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6"/>
      <c r="O33" t="s">
        <v>511</v>
      </c>
      <c r="Q33" s="216"/>
      <c r="R33" s="216"/>
      <c r="S33" t="s">
        <v>368</v>
      </c>
      <c r="T33" t="s">
        <v>357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401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16" t="s">
        <v>353</v>
      </c>
      <c r="B34" t="s">
        <v>57</v>
      </c>
      <c r="C34" t="s">
        <v>117</v>
      </c>
      <c r="D34" t="s">
        <v>310</v>
      </c>
      <c r="E34" t="s">
        <v>1287</v>
      </c>
      <c r="F34" s="15">
        <v>46280.403831018521</v>
      </c>
      <c r="G34" t="s">
        <v>1288</v>
      </c>
      <c r="H34">
        <v>33</v>
      </c>
      <c r="I34" t="s">
        <v>1289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6"/>
      <c r="O34" t="s">
        <v>511</v>
      </c>
      <c r="Q34" s="216"/>
      <c r="R34" s="216"/>
      <c r="S34" t="s">
        <v>368</v>
      </c>
      <c r="T34" t="s">
        <v>357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401</v>
      </c>
      <c r="AC34">
        <v>2011</v>
      </c>
      <c r="AD34" t="s">
        <v>233</v>
      </c>
      <c r="AE34">
        <v>3.3</v>
      </c>
    </row>
    <row r="35" spans="1:32" x14ac:dyDescent="0.3">
      <c r="A35" s="216" t="s">
        <v>353</v>
      </c>
      <c r="B35" t="s">
        <v>57</v>
      </c>
      <c r="C35" t="s">
        <v>117</v>
      </c>
      <c r="D35" t="s">
        <v>310</v>
      </c>
      <c r="E35" t="s">
        <v>1287</v>
      </c>
      <c r="F35" s="15">
        <v>46280.403831018521</v>
      </c>
      <c r="G35" t="s">
        <v>1288</v>
      </c>
      <c r="H35">
        <v>20</v>
      </c>
      <c r="I35" t="s">
        <v>1289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6"/>
      <c r="O35" t="s">
        <v>511</v>
      </c>
      <c r="Q35" s="216"/>
      <c r="R35" s="216"/>
      <c r="S35" t="s">
        <v>368</v>
      </c>
      <c r="T35" t="s">
        <v>357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401</v>
      </c>
      <c r="AC35">
        <v>2011</v>
      </c>
      <c r="AD35" t="s">
        <v>233</v>
      </c>
      <c r="AE35">
        <v>2</v>
      </c>
    </row>
    <row r="36" spans="1:32" x14ac:dyDescent="0.3">
      <c r="A36" s="216" t="s">
        <v>353</v>
      </c>
      <c r="B36" t="s">
        <v>57</v>
      </c>
      <c r="C36" t="s">
        <v>117</v>
      </c>
      <c r="D36" t="s">
        <v>310</v>
      </c>
      <c r="E36" t="s">
        <v>1287</v>
      </c>
      <c r="F36" s="15">
        <v>46280.403831018521</v>
      </c>
      <c r="G36" t="s">
        <v>1288</v>
      </c>
      <c r="H36">
        <v>67</v>
      </c>
      <c r="I36" t="s">
        <v>1289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6"/>
      <c r="O36" t="s">
        <v>511</v>
      </c>
      <c r="Q36" s="216"/>
      <c r="R36" s="216"/>
      <c r="S36" t="s">
        <v>368</v>
      </c>
      <c r="T36" t="s">
        <v>357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401</v>
      </c>
      <c r="AC36">
        <v>2011</v>
      </c>
      <c r="AD36" t="s">
        <v>233</v>
      </c>
      <c r="AE36">
        <v>6.7</v>
      </c>
    </row>
    <row r="37" spans="1:32" x14ac:dyDescent="0.3">
      <c r="A37" s="216" t="s">
        <v>353</v>
      </c>
      <c r="B37" t="s">
        <v>57</v>
      </c>
      <c r="C37" t="s">
        <v>117</v>
      </c>
      <c r="D37" t="s">
        <v>310</v>
      </c>
      <c r="E37" t="s">
        <v>1287</v>
      </c>
      <c r="F37" s="15">
        <v>46280.403831018521</v>
      </c>
      <c r="G37" t="s">
        <v>1288</v>
      </c>
      <c r="H37">
        <v>30</v>
      </c>
      <c r="I37" t="s">
        <v>1289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6"/>
      <c r="O37" t="s">
        <v>511</v>
      </c>
      <c r="Q37" s="216"/>
      <c r="R37" s="216"/>
      <c r="S37" t="s">
        <v>368</v>
      </c>
      <c r="T37" t="s">
        <v>357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401</v>
      </c>
      <c r="AC37">
        <v>2011</v>
      </c>
      <c r="AD37" t="s">
        <v>233</v>
      </c>
      <c r="AE37">
        <v>3</v>
      </c>
    </row>
    <row r="38" spans="1:32" x14ac:dyDescent="0.3">
      <c r="A38" s="216" t="s">
        <v>353</v>
      </c>
      <c r="B38" t="s">
        <v>45</v>
      </c>
      <c r="C38" t="s">
        <v>68</v>
      </c>
      <c r="D38" t="s">
        <v>310</v>
      </c>
      <c r="E38" t="s">
        <v>1290</v>
      </c>
      <c r="F38" s="15">
        <v>46150.624224537038</v>
      </c>
      <c r="G38" t="s">
        <v>1259</v>
      </c>
      <c r="H38">
        <v>1</v>
      </c>
      <c r="I38" t="s">
        <v>1284</v>
      </c>
      <c r="J38" s="15">
        <v>46153.365277777775</v>
      </c>
      <c r="K38" s="15">
        <v>46154.5</v>
      </c>
      <c r="L38" s="15"/>
      <c r="M38">
        <v>1</v>
      </c>
      <c r="N38" s="216"/>
      <c r="O38" t="s">
        <v>201</v>
      </c>
      <c r="P38" t="s">
        <v>514</v>
      </c>
      <c r="Q38" s="216"/>
      <c r="R38" s="216"/>
      <c r="S38" t="s">
        <v>368</v>
      </c>
      <c r="T38" t="s">
        <v>357</v>
      </c>
      <c r="U38" t="s">
        <v>262</v>
      </c>
      <c r="V38" t="s">
        <v>353</v>
      </c>
      <c r="W38" t="s">
        <v>379</v>
      </c>
      <c r="X38" t="s">
        <v>262</v>
      </c>
      <c r="AA38" t="s">
        <v>67</v>
      </c>
      <c r="AB38" t="s">
        <v>401</v>
      </c>
      <c r="AC38">
        <v>2011</v>
      </c>
      <c r="AD38" t="s">
        <v>217</v>
      </c>
      <c r="AE38">
        <v>1</v>
      </c>
    </row>
    <row r="39" spans="1:32" x14ac:dyDescent="0.3">
      <c r="A39" s="216" t="s">
        <v>353</v>
      </c>
      <c r="B39" t="s">
        <v>45</v>
      </c>
      <c r="C39" t="s">
        <v>68</v>
      </c>
      <c r="D39" t="s">
        <v>310</v>
      </c>
      <c r="E39" t="s">
        <v>1291</v>
      </c>
      <c r="F39" s="15">
        <v>46150.623888888891</v>
      </c>
      <c r="G39" t="s">
        <v>1259</v>
      </c>
      <c r="H39">
        <v>1</v>
      </c>
      <c r="I39" t="s">
        <v>1284</v>
      </c>
      <c r="J39" s="15">
        <v>46153.365277777775</v>
      </c>
      <c r="K39" s="15">
        <v>46154.5</v>
      </c>
      <c r="L39" s="15"/>
      <c r="M39">
        <v>1</v>
      </c>
      <c r="N39" s="216"/>
      <c r="O39" t="s">
        <v>201</v>
      </c>
      <c r="P39" t="s">
        <v>514</v>
      </c>
      <c r="Q39" s="216"/>
      <c r="R39" s="216"/>
      <c r="S39" t="s">
        <v>368</v>
      </c>
      <c r="T39" t="s">
        <v>357</v>
      </c>
      <c r="U39" t="s">
        <v>262</v>
      </c>
      <c r="V39" t="s">
        <v>353</v>
      </c>
      <c r="W39" t="s">
        <v>379</v>
      </c>
      <c r="X39" t="s">
        <v>262</v>
      </c>
      <c r="AA39" t="s">
        <v>67</v>
      </c>
      <c r="AB39" t="s">
        <v>401</v>
      </c>
      <c r="AC39">
        <v>2011</v>
      </c>
      <c r="AD39" t="s">
        <v>217</v>
      </c>
      <c r="AE39">
        <v>1</v>
      </c>
    </row>
    <row r="40" spans="1:32" x14ac:dyDescent="0.3">
      <c r="A40" s="216" t="s">
        <v>353</v>
      </c>
      <c r="B40" t="s">
        <v>45</v>
      </c>
      <c r="C40" t="s">
        <v>68</v>
      </c>
      <c r="D40" t="s">
        <v>310</v>
      </c>
      <c r="E40" t="s">
        <v>1292</v>
      </c>
      <c r="F40" s="15">
        <v>46150.623541666668</v>
      </c>
      <c r="G40" t="s">
        <v>1259</v>
      </c>
      <c r="H40">
        <v>1</v>
      </c>
      <c r="I40" t="s">
        <v>1284</v>
      </c>
      <c r="J40" s="15">
        <v>46153.365277777775</v>
      </c>
      <c r="K40" s="15">
        <v>46154.5</v>
      </c>
      <c r="L40" s="15"/>
      <c r="M40">
        <v>1</v>
      </c>
      <c r="N40" s="216"/>
      <c r="O40" t="s">
        <v>201</v>
      </c>
      <c r="P40" t="s">
        <v>514</v>
      </c>
      <c r="Q40" s="216"/>
      <c r="R40" s="216"/>
      <c r="S40" t="s">
        <v>368</v>
      </c>
      <c r="T40" t="s">
        <v>357</v>
      </c>
      <c r="U40" t="s">
        <v>262</v>
      </c>
      <c r="V40" t="s">
        <v>353</v>
      </c>
      <c r="W40" t="s">
        <v>379</v>
      </c>
      <c r="X40" t="s">
        <v>262</v>
      </c>
      <c r="AA40" t="s">
        <v>67</v>
      </c>
      <c r="AB40" t="s">
        <v>401</v>
      </c>
      <c r="AC40">
        <v>2011</v>
      </c>
      <c r="AD40" t="s">
        <v>217</v>
      </c>
      <c r="AE40">
        <v>1</v>
      </c>
    </row>
    <row r="41" spans="1:32" x14ac:dyDescent="0.3">
      <c r="A41" s="216" t="s">
        <v>353</v>
      </c>
      <c r="B41" t="s">
        <v>45</v>
      </c>
      <c r="C41" t="s">
        <v>68</v>
      </c>
      <c r="D41" t="s">
        <v>310</v>
      </c>
      <c r="E41" t="s">
        <v>1293</v>
      </c>
      <c r="F41" s="15">
        <v>46150.623194444444</v>
      </c>
      <c r="G41" t="s">
        <v>1259</v>
      </c>
      <c r="H41">
        <v>1</v>
      </c>
      <c r="I41" t="s">
        <v>1284</v>
      </c>
      <c r="J41" s="15">
        <v>46153.365277777775</v>
      </c>
      <c r="K41" s="15">
        <v>46154.5</v>
      </c>
      <c r="L41" s="15"/>
      <c r="M41">
        <v>1</v>
      </c>
      <c r="N41" s="216"/>
      <c r="O41" t="s">
        <v>201</v>
      </c>
      <c r="P41" t="s">
        <v>514</v>
      </c>
      <c r="Q41" s="216"/>
      <c r="R41" s="216"/>
      <c r="S41" t="s">
        <v>368</v>
      </c>
      <c r="T41" t="s">
        <v>357</v>
      </c>
      <c r="U41" t="s">
        <v>262</v>
      </c>
      <c r="V41" t="s">
        <v>353</v>
      </c>
      <c r="W41" t="s">
        <v>379</v>
      </c>
      <c r="X41" t="s">
        <v>262</v>
      </c>
      <c r="AA41" t="s">
        <v>67</v>
      </c>
      <c r="AB41" t="s">
        <v>401</v>
      </c>
      <c r="AC41">
        <v>2011</v>
      </c>
      <c r="AD41" t="s">
        <v>217</v>
      </c>
      <c r="AE41">
        <v>1</v>
      </c>
    </row>
    <row r="42" spans="1:32" x14ac:dyDescent="0.3">
      <c r="A42" s="216" t="s">
        <v>353</v>
      </c>
      <c r="B42" t="s">
        <v>45</v>
      </c>
      <c r="C42" t="s">
        <v>68</v>
      </c>
      <c r="D42" t="s">
        <v>310</v>
      </c>
      <c r="E42" t="s">
        <v>1294</v>
      </c>
      <c r="F42" s="15">
        <v>46150.622893518521</v>
      </c>
      <c r="G42" t="s">
        <v>1259</v>
      </c>
      <c r="H42">
        <v>1</v>
      </c>
      <c r="I42" t="s">
        <v>1284</v>
      </c>
      <c r="J42" s="15">
        <v>46153.365277777775</v>
      </c>
      <c r="K42" s="15">
        <v>46154.5</v>
      </c>
      <c r="L42" s="15"/>
      <c r="M42">
        <v>1</v>
      </c>
      <c r="N42" s="216"/>
      <c r="O42" t="s">
        <v>201</v>
      </c>
      <c r="P42" t="s">
        <v>514</v>
      </c>
      <c r="Q42" s="216"/>
      <c r="R42" s="216"/>
      <c r="S42" t="s">
        <v>368</v>
      </c>
      <c r="T42" t="s">
        <v>357</v>
      </c>
      <c r="U42" t="s">
        <v>262</v>
      </c>
      <c r="V42" t="s">
        <v>353</v>
      </c>
      <c r="W42" t="s">
        <v>379</v>
      </c>
      <c r="X42" t="s">
        <v>262</v>
      </c>
      <c r="AA42" t="s">
        <v>67</v>
      </c>
      <c r="AB42" t="s">
        <v>401</v>
      </c>
      <c r="AC42">
        <v>2011</v>
      </c>
      <c r="AD42" t="s">
        <v>217</v>
      </c>
      <c r="AE42">
        <v>1</v>
      </c>
    </row>
    <row r="43" spans="1:32" x14ac:dyDescent="0.3">
      <c r="A43" s="216" t="s">
        <v>353</v>
      </c>
      <c r="B43" t="s">
        <v>45</v>
      </c>
      <c r="C43" t="s">
        <v>68</v>
      </c>
      <c r="D43" t="s">
        <v>310</v>
      </c>
      <c r="E43" t="s">
        <v>1295</v>
      </c>
      <c r="F43" s="15">
        <v>46150.622569444444</v>
      </c>
      <c r="G43" t="s">
        <v>1259</v>
      </c>
      <c r="H43">
        <v>1</v>
      </c>
      <c r="I43" t="s">
        <v>1284</v>
      </c>
      <c r="J43" s="15">
        <v>46153.365277777775</v>
      </c>
      <c r="K43" s="15">
        <v>46154.5</v>
      </c>
      <c r="L43" s="15"/>
      <c r="M43">
        <v>1</v>
      </c>
      <c r="N43" s="216"/>
      <c r="O43" t="s">
        <v>201</v>
      </c>
      <c r="P43" t="s">
        <v>514</v>
      </c>
      <c r="Q43" s="216"/>
      <c r="R43" s="216"/>
      <c r="S43" t="s">
        <v>368</v>
      </c>
      <c r="T43" t="s">
        <v>357</v>
      </c>
      <c r="U43" t="s">
        <v>262</v>
      </c>
      <c r="V43" t="s">
        <v>353</v>
      </c>
      <c r="W43" t="s">
        <v>379</v>
      </c>
      <c r="X43" t="s">
        <v>262</v>
      </c>
      <c r="AA43" t="s">
        <v>67</v>
      </c>
      <c r="AB43" t="s">
        <v>401</v>
      </c>
      <c r="AC43">
        <v>2011</v>
      </c>
      <c r="AD43" t="s">
        <v>217</v>
      </c>
      <c r="AE43">
        <v>1</v>
      </c>
    </row>
    <row r="44" spans="1:32" x14ac:dyDescent="0.3">
      <c r="A44" s="216" t="s">
        <v>353</v>
      </c>
      <c r="B44" t="s">
        <v>45</v>
      </c>
      <c r="C44" t="s">
        <v>68</v>
      </c>
      <c r="D44" t="s">
        <v>310</v>
      </c>
      <c r="E44" t="s">
        <v>1296</v>
      </c>
      <c r="F44" s="15">
        <v>46150.622256944444</v>
      </c>
      <c r="G44" t="s">
        <v>1259</v>
      </c>
      <c r="H44">
        <v>1</v>
      </c>
      <c r="I44" t="s">
        <v>1284</v>
      </c>
      <c r="J44" s="15">
        <v>46153.365277777775</v>
      </c>
      <c r="K44" s="15">
        <v>46154.5</v>
      </c>
      <c r="L44" s="15"/>
      <c r="M44">
        <v>1</v>
      </c>
      <c r="N44" s="216"/>
      <c r="O44" t="s">
        <v>201</v>
      </c>
      <c r="P44" t="s">
        <v>514</v>
      </c>
      <c r="Q44" s="216"/>
      <c r="R44" s="216"/>
      <c r="S44" t="s">
        <v>368</v>
      </c>
      <c r="T44" t="s">
        <v>357</v>
      </c>
      <c r="U44" t="s">
        <v>262</v>
      </c>
      <c r="V44" t="s">
        <v>353</v>
      </c>
      <c r="W44" t="s">
        <v>379</v>
      </c>
      <c r="X44" t="s">
        <v>262</v>
      </c>
      <c r="AA44" t="s">
        <v>67</v>
      </c>
      <c r="AB44" t="s">
        <v>401</v>
      </c>
      <c r="AC44">
        <v>2011</v>
      </c>
      <c r="AD44" t="s">
        <v>217</v>
      </c>
      <c r="AE44">
        <v>1</v>
      </c>
    </row>
    <row r="45" spans="1:32" x14ac:dyDescent="0.3">
      <c r="A45" s="216" t="s">
        <v>353</v>
      </c>
      <c r="B45" t="s">
        <v>45</v>
      </c>
      <c r="C45" t="s">
        <v>68</v>
      </c>
      <c r="D45" t="s">
        <v>310</v>
      </c>
      <c r="E45" t="s">
        <v>1297</v>
      </c>
      <c r="F45" s="15">
        <v>46150.621886574074</v>
      </c>
      <c r="G45" t="s">
        <v>1259</v>
      </c>
      <c r="H45">
        <v>1</v>
      </c>
      <c r="I45" t="s">
        <v>1284</v>
      </c>
      <c r="J45" s="15">
        <v>46153.365277777775</v>
      </c>
      <c r="K45" s="15">
        <v>46154.5</v>
      </c>
      <c r="L45" s="15"/>
      <c r="M45">
        <v>1</v>
      </c>
      <c r="N45" s="216"/>
      <c r="O45" t="s">
        <v>201</v>
      </c>
      <c r="P45" t="s">
        <v>514</v>
      </c>
      <c r="Q45" s="216"/>
      <c r="R45" s="216"/>
      <c r="S45" t="s">
        <v>368</v>
      </c>
      <c r="T45" t="s">
        <v>357</v>
      </c>
      <c r="U45" t="s">
        <v>262</v>
      </c>
      <c r="V45" t="s">
        <v>353</v>
      </c>
      <c r="W45" t="s">
        <v>379</v>
      </c>
      <c r="X45" t="s">
        <v>262</v>
      </c>
      <c r="AA45" t="s">
        <v>67</v>
      </c>
      <c r="AB45" t="s">
        <v>401</v>
      </c>
      <c r="AC45">
        <v>2011</v>
      </c>
      <c r="AD45" t="s">
        <v>217</v>
      </c>
      <c r="AE45">
        <v>1</v>
      </c>
    </row>
    <row r="46" spans="1:32" x14ac:dyDescent="0.3">
      <c r="A46" s="216" t="s">
        <v>353</v>
      </c>
      <c r="B46" t="s">
        <v>45</v>
      </c>
      <c r="C46" t="s">
        <v>68</v>
      </c>
      <c r="D46" t="s">
        <v>310</v>
      </c>
      <c r="E46" t="s">
        <v>1298</v>
      </c>
      <c r="F46" s="15">
        <v>46150.621620370373</v>
      </c>
      <c r="G46" t="s">
        <v>1259</v>
      </c>
      <c r="H46">
        <v>1</v>
      </c>
      <c r="I46" t="s">
        <v>1284</v>
      </c>
      <c r="J46" s="15">
        <v>46153.365277777775</v>
      </c>
      <c r="K46" s="15">
        <v>46154.5</v>
      </c>
      <c r="L46" s="15"/>
      <c r="M46">
        <v>1</v>
      </c>
      <c r="N46" s="216"/>
      <c r="O46" t="s">
        <v>201</v>
      </c>
      <c r="P46" t="s">
        <v>514</v>
      </c>
      <c r="Q46" s="216"/>
      <c r="R46" s="216"/>
      <c r="S46" t="s">
        <v>368</v>
      </c>
      <c r="T46" t="s">
        <v>357</v>
      </c>
      <c r="U46" t="s">
        <v>262</v>
      </c>
      <c r="V46" t="s">
        <v>353</v>
      </c>
      <c r="W46" t="s">
        <v>379</v>
      </c>
      <c r="X46" t="s">
        <v>262</v>
      </c>
      <c r="AA46" t="s">
        <v>67</v>
      </c>
      <c r="AB46" t="s">
        <v>401</v>
      </c>
      <c r="AC46">
        <v>2011</v>
      </c>
      <c r="AD46" t="s">
        <v>217</v>
      </c>
      <c r="AE46">
        <v>1</v>
      </c>
    </row>
    <row r="47" spans="1:32" x14ac:dyDescent="0.3">
      <c r="A47" s="216" t="s">
        <v>353</v>
      </c>
      <c r="B47" t="s">
        <v>285</v>
      </c>
      <c r="C47" t="s">
        <v>95</v>
      </c>
      <c r="D47" t="s">
        <v>310</v>
      </c>
      <c r="E47" t="s">
        <v>1299</v>
      </c>
      <c r="F47" s="15">
        <v>46282.477280092593</v>
      </c>
      <c r="G47" t="s">
        <v>410</v>
      </c>
      <c r="H47">
        <v>10</v>
      </c>
      <c r="I47" t="s">
        <v>1300</v>
      </c>
      <c r="J47" s="15">
        <v>46282.612800925926</v>
      </c>
      <c r="K47" s="15">
        <v>46283.492361111108</v>
      </c>
      <c r="L47" s="15"/>
      <c r="M47">
        <v>10</v>
      </c>
      <c r="N47" s="216"/>
      <c r="O47" t="s">
        <v>201</v>
      </c>
      <c r="P47" t="s">
        <v>514</v>
      </c>
      <c r="Q47" s="216"/>
      <c r="R47" s="216"/>
      <c r="S47" t="s">
        <v>368</v>
      </c>
      <c r="T47" t="s">
        <v>357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401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16" t="s">
        <v>353</v>
      </c>
      <c r="B48" t="s">
        <v>45</v>
      </c>
      <c r="C48" t="s">
        <v>68</v>
      </c>
      <c r="D48" t="s">
        <v>310</v>
      </c>
      <c r="E48" t="s">
        <v>1301</v>
      </c>
      <c r="F48" s="15">
        <v>46150.621168981481</v>
      </c>
      <c r="G48" t="s">
        <v>1259</v>
      </c>
      <c r="H48">
        <v>1</v>
      </c>
      <c r="I48" t="s">
        <v>1284</v>
      </c>
      <c r="J48" s="15">
        <v>46153.365277777775</v>
      </c>
      <c r="K48" s="15">
        <v>46154.5</v>
      </c>
      <c r="L48" s="15"/>
      <c r="M48">
        <v>1</v>
      </c>
      <c r="N48" s="216"/>
      <c r="O48" t="s">
        <v>201</v>
      </c>
      <c r="P48" t="s">
        <v>514</v>
      </c>
      <c r="Q48" s="216"/>
      <c r="R48" s="216"/>
      <c r="S48" t="s">
        <v>368</v>
      </c>
      <c r="T48" t="s">
        <v>357</v>
      </c>
      <c r="U48" t="s">
        <v>262</v>
      </c>
      <c r="V48" t="s">
        <v>353</v>
      </c>
      <c r="W48" t="s">
        <v>379</v>
      </c>
      <c r="X48" t="s">
        <v>262</v>
      </c>
      <c r="AA48" t="s">
        <v>67</v>
      </c>
      <c r="AB48" t="s">
        <v>401</v>
      </c>
      <c r="AC48">
        <v>2011</v>
      </c>
      <c r="AD48" t="s">
        <v>217</v>
      </c>
      <c r="AE48">
        <v>1</v>
      </c>
    </row>
    <row r="49" spans="1:32" x14ac:dyDescent="0.3">
      <c r="A49" s="216" t="s">
        <v>353</v>
      </c>
      <c r="B49" t="s">
        <v>45</v>
      </c>
      <c r="C49" t="s">
        <v>68</v>
      </c>
      <c r="D49" t="s">
        <v>310</v>
      </c>
      <c r="E49" t="s">
        <v>1302</v>
      </c>
      <c r="F49" s="15">
        <v>46150.620439814818</v>
      </c>
      <c r="G49" t="s">
        <v>1259</v>
      </c>
      <c r="H49">
        <v>1</v>
      </c>
      <c r="I49" t="s">
        <v>1284</v>
      </c>
      <c r="J49" s="15">
        <v>46153.365277777775</v>
      </c>
      <c r="K49" s="15">
        <v>46154.5</v>
      </c>
      <c r="L49" s="15"/>
      <c r="M49">
        <v>1</v>
      </c>
      <c r="N49" s="216"/>
      <c r="O49" t="s">
        <v>201</v>
      </c>
      <c r="P49" t="s">
        <v>514</v>
      </c>
      <c r="Q49" s="216"/>
      <c r="R49" s="216"/>
      <c r="S49" t="s">
        <v>368</v>
      </c>
      <c r="T49" t="s">
        <v>357</v>
      </c>
      <c r="U49" t="s">
        <v>262</v>
      </c>
      <c r="V49" t="s">
        <v>353</v>
      </c>
      <c r="W49" t="s">
        <v>379</v>
      </c>
      <c r="X49" t="s">
        <v>262</v>
      </c>
      <c r="AA49" t="s">
        <v>67</v>
      </c>
      <c r="AB49" t="s">
        <v>401</v>
      </c>
      <c r="AC49">
        <v>2011</v>
      </c>
      <c r="AD49" t="s">
        <v>217</v>
      </c>
      <c r="AE49">
        <v>1</v>
      </c>
    </row>
    <row r="50" spans="1:32" x14ac:dyDescent="0.3">
      <c r="A50" s="216" t="s">
        <v>353</v>
      </c>
      <c r="B50" t="s">
        <v>279</v>
      </c>
      <c r="C50" t="s">
        <v>192</v>
      </c>
      <c r="D50" t="s">
        <v>310</v>
      </c>
      <c r="E50" t="s">
        <v>1303</v>
      </c>
      <c r="F50" s="15">
        <v>46288.575868055559</v>
      </c>
      <c r="G50" t="s">
        <v>410</v>
      </c>
      <c r="H50">
        <v>313</v>
      </c>
      <c r="I50" t="s">
        <v>1304</v>
      </c>
      <c r="J50" s="15">
        <v>46288.687557870369</v>
      </c>
      <c r="K50" s="15">
        <v>46289.348611111112</v>
      </c>
      <c r="L50" s="15"/>
      <c r="M50">
        <v>313</v>
      </c>
      <c r="N50" s="216"/>
      <c r="O50" t="s">
        <v>201</v>
      </c>
      <c r="P50" t="s">
        <v>514</v>
      </c>
      <c r="Q50" s="216"/>
      <c r="R50" s="216"/>
      <c r="S50" t="s">
        <v>368</v>
      </c>
      <c r="T50" t="s">
        <v>357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401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16" t="s">
        <v>353</v>
      </c>
      <c r="B51" t="s">
        <v>57</v>
      </c>
      <c r="C51" t="s">
        <v>117</v>
      </c>
      <c r="D51" t="s">
        <v>310</v>
      </c>
      <c r="E51" t="s">
        <v>1303</v>
      </c>
      <c r="F51" s="15">
        <v>46288.575868055559</v>
      </c>
      <c r="G51" t="s">
        <v>410</v>
      </c>
      <c r="H51">
        <v>4</v>
      </c>
      <c r="I51" t="s">
        <v>1304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6"/>
      <c r="O51" t="s">
        <v>201</v>
      </c>
      <c r="P51" t="s">
        <v>514</v>
      </c>
      <c r="Q51" s="216"/>
      <c r="R51" s="216"/>
      <c r="S51" t="s">
        <v>368</v>
      </c>
      <c r="T51" t="s">
        <v>357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401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16" t="s">
        <v>353</v>
      </c>
      <c r="B52" t="s">
        <v>285</v>
      </c>
      <c r="C52" t="s">
        <v>95</v>
      </c>
      <c r="D52" t="s">
        <v>310</v>
      </c>
      <c r="E52" t="s">
        <v>1303</v>
      </c>
      <c r="F52" s="15">
        <v>46288.575868055559</v>
      </c>
      <c r="G52" t="s">
        <v>410</v>
      </c>
      <c r="H52">
        <v>4</v>
      </c>
      <c r="I52" t="s">
        <v>1304</v>
      </c>
      <c r="J52" s="15">
        <v>46288.687557870369</v>
      </c>
      <c r="K52" s="15">
        <v>46289.348611111112</v>
      </c>
      <c r="L52" s="15"/>
      <c r="M52">
        <v>4</v>
      </c>
      <c r="N52" s="216"/>
      <c r="O52" t="s">
        <v>201</v>
      </c>
      <c r="P52" t="s">
        <v>514</v>
      </c>
      <c r="Q52" s="216"/>
      <c r="R52" s="216"/>
      <c r="S52" t="s">
        <v>368</v>
      </c>
      <c r="T52" t="s">
        <v>357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401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16" t="s">
        <v>353</v>
      </c>
      <c r="B53" t="s">
        <v>285</v>
      </c>
      <c r="C53" t="s">
        <v>95</v>
      </c>
      <c r="D53" t="s">
        <v>310</v>
      </c>
      <c r="E53" t="s">
        <v>2343</v>
      </c>
      <c r="F53" s="15">
        <v>46289.352500000001</v>
      </c>
      <c r="G53" t="s">
        <v>410</v>
      </c>
      <c r="H53">
        <v>1</v>
      </c>
      <c r="I53" t="s">
        <v>2344</v>
      </c>
      <c r="J53" s="15">
        <v>46289.427025462966</v>
      </c>
      <c r="K53" s="15">
        <v>46289.449305555558</v>
      </c>
      <c r="L53" s="15"/>
      <c r="M53">
        <v>1</v>
      </c>
      <c r="N53" s="216"/>
      <c r="O53" t="s">
        <v>201</v>
      </c>
      <c r="P53" t="s">
        <v>514</v>
      </c>
      <c r="Q53" s="216"/>
      <c r="R53" s="216"/>
      <c r="S53" t="s">
        <v>368</v>
      </c>
      <c r="T53" t="s">
        <v>357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401</v>
      </c>
      <c r="AC53">
        <v>2011</v>
      </c>
      <c r="AD53" t="s">
        <v>220</v>
      </c>
      <c r="AE53">
        <v>1</v>
      </c>
    </row>
    <row r="54" spans="1:32" x14ac:dyDescent="0.3">
      <c r="A54" s="216" t="s">
        <v>353</v>
      </c>
      <c r="B54" t="s">
        <v>45</v>
      </c>
      <c r="C54" t="s">
        <v>68</v>
      </c>
      <c r="D54" t="s">
        <v>310</v>
      </c>
      <c r="E54" t="s">
        <v>1305</v>
      </c>
      <c r="F54" s="15">
        <v>46150.620092592595</v>
      </c>
      <c r="G54" t="s">
        <v>1259</v>
      </c>
      <c r="H54">
        <v>1</v>
      </c>
      <c r="I54" t="s">
        <v>1284</v>
      </c>
      <c r="J54" s="15">
        <v>46153.365277777775</v>
      </c>
      <c r="K54" s="15">
        <v>46154.5</v>
      </c>
      <c r="L54" s="15"/>
      <c r="M54">
        <v>1</v>
      </c>
      <c r="N54" s="216"/>
      <c r="O54" t="s">
        <v>201</v>
      </c>
      <c r="P54" t="s">
        <v>514</v>
      </c>
      <c r="Q54" s="216"/>
      <c r="R54" s="216"/>
      <c r="S54" t="s">
        <v>368</v>
      </c>
      <c r="T54" t="s">
        <v>357</v>
      </c>
      <c r="U54" t="s">
        <v>262</v>
      </c>
      <c r="V54" t="s">
        <v>353</v>
      </c>
      <c r="W54" t="s">
        <v>379</v>
      </c>
      <c r="X54" t="s">
        <v>262</v>
      </c>
      <c r="AA54" t="s">
        <v>67</v>
      </c>
      <c r="AB54" t="s">
        <v>401</v>
      </c>
      <c r="AC54">
        <v>2011</v>
      </c>
      <c r="AD54" t="s">
        <v>217</v>
      </c>
      <c r="AE54">
        <v>1</v>
      </c>
    </row>
    <row r="55" spans="1:32" x14ac:dyDescent="0.3">
      <c r="A55" s="216" t="s">
        <v>353</v>
      </c>
      <c r="B55" t="s">
        <v>45</v>
      </c>
      <c r="C55" t="s">
        <v>68</v>
      </c>
      <c r="D55" t="s">
        <v>310</v>
      </c>
      <c r="E55" t="s">
        <v>1306</v>
      </c>
      <c r="F55" s="15">
        <v>46150.619780092595</v>
      </c>
      <c r="G55" t="s">
        <v>1259</v>
      </c>
      <c r="H55">
        <v>1</v>
      </c>
      <c r="I55" t="s">
        <v>1284</v>
      </c>
      <c r="J55" s="15">
        <v>46153.365277777775</v>
      </c>
      <c r="K55" s="15">
        <v>46154.5</v>
      </c>
      <c r="L55" s="15"/>
      <c r="M55">
        <v>1</v>
      </c>
      <c r="N55" s="216"/>
      <c r="O55" t="s">
        <v>201</v>
      </c>
      <c r="P55" t="s">
        <v>514</v>
      </c>
      <c r="Q55" s="216"/>
      <c r="R55" s="216"/>
      <c r="S55" t="s">
        <v>368</v>
      </c>
      <c r="T55" t="s">
        <v>357</v>
      </c>
      <c r="U55" t="s">
        <v>262</v>
      </c>
      <c r="V55" t="s">
        <v>353</v>
      </c>
      <c r="W55" t="s">
        <v>379</v>
      </c>
      <c r="X55" t="s">
        <v>262</v>
      </c>
      <c r="AA55" t="s">
        <v>67</v>
      </c>
      <c r="AB55" t="s">
        <v>401</v>
      </c>
      <c r="AC55">
        <v>2011</v>
      </c>
      <c r="AD55" t="s">
        <v>217</v>
      </c>
      <c r="AE55">
        <v>1</v>
      </c>
    </row>
    <row r="56" spans="1:32" x14ac:dyDescent="0.3">
      <c r="A56" s="216" t="s">
        <v>353</v>
      </c>
      <c r="B56" t="s">
        <v>45</v>
      </c>
      <c r="C56" t="s">
        <v>68</v>
      </c>
      <c r="D56" t="s">
        <v>310</v>
      </c>
      <c r="E56" t="s">
        <v>1307</v>
      </c>
      <c r="F56" s="15">
        <v>46150.619444444441</v>
      </c>
      <c r="G56" t="s">
        <v>1259</v>
      </c>
      <c r="H56">
        <v>1</v>
      </c>
      <c r="I56" t="s">
        <v>1284</v>
      </c>
      <c r="J56" s="15">
        <v>46153.365277777775</v>
      </c>
      <c r="K56" s="15">
        <v>46154.5</v>
      </c>
      <c r="L56" s="15"/>
      <c r="M56">
        <v>1</v>
      </c>
      <c r="N56" s="216"/>
      <c r="O56" t="s">
        <v>201</v>
      </c>
      <c r="P56" t="s">
        <v>514</v>
      </c>
      <c r="Q56" s="216"/>
      <c r="R56" s="216"/>
      <c r="S56" t="s">
        <v>368</v>
      </c>
      <c r="T56" t="s">
        <v>357</v>
      </c>
      <c r="U56" t="s">
        <v>262</v>
      </c>
      <c r="V56" t="s">
        <v>353</v>
      </c>
      <c r="W56" t="s">
        <v>379</v>
      </c>
      <c r="X56" t="s">
        <v>262</v>
      </c>
      <c r="AA56" t="s">
        <v>67</v>
      </c>
      <c r="AB56" t="s">
        <v>401</v>
      </c>
      <c r="AC56">
        <v>2011</v>
      </c>
      <c r="AD56" t="s">
        <v>217</v>
      </c>
      <c r="AE56">
        <v>1</v>
      </c>
    </row>
    <row r="57" spans="1:32" x14ac:dyDescent="0.3">
      <c r="A57" s="216" t="s">
        <v>353</v>
      </c>
      <c r="B57" t="s">
        <v>45</v>
      </c>
      <c r="C57" t="s">
        <v>68</v>
      </c>
      <c r="D57" t="s">
        <v>310</v>
      </c>
      <c r="E57" t="s">
        <v>1308</v>
      </c>
      <c r="F57" s="15">
        <v>46150.619085648148</v>
      </c>
      <c r="G57" t="s">
        <v>1259</v>
      </c>
      <c r="H57">
        <v>1</v>
      </c>
      <c r="I57" t="s">
        <v>1284</v>
      </c>
      <c r="J57" s="15">
        <v>46153.365277777775</v>
      </c>
      <c r="K57" s="15">
        <v>46154.5</v>
      </c>
      <c r="L57" s="15"/>
      <c r="M57">
        <v>1</v>
      </c>
      <c r="N57" s="216"/>
      <c r="O57" t="s">
        <v>201</v>
      </c>
      <c r="P57" t="s">
        <v>514</v>
      </c>
      <c r="Q57" s="216"/>
      <c r="R57" s="216"/>
      <c r="S57" t="s">
        <v>368</v>
      </c>
      <c r="T57" t="s">
        <v>357</v>
      </c>
      <c r="U57" t="s">
        <v>262</v>
      </c>
      <c r="V57" t="s">
        <v>353</v>
      </c>
      <c r="W57" t="s">
        <v>379</v>
      </c>
      <c r="X57" t="s">
        <v>262</v>
      </c>
      <c r="AA57" t="s">
        <v>67</v>
      </c>
      <c r="AB57" t="s">
        <v>401</v>
      </c>
      <c r="AC57">
        <v>2011</v>
      </c>
      <c r="AD57" t="s">
        <v>217</v>
      </c>
      <c r="AE57">
        <v>1</v>
      </c>
    </row>
    <row r="58" spans="1:32" x14ac:dyDescent="0.3">
      <c r="A58" s="216" t="s">
        <v>353</v>
      </c>
      <c r="B58" t="s">
        <v>45</v>
      </c>
      <c r="C58" t="s">
        <v>68</v>
      </c>
      <c r="D58" t="s">
        <v>310</v>
      </c>
      <c r="E58" t="s">
        <v>1309</v>
      </c>
      <c r="F58" s="15">
        <v>46150.620810185188</v>
      </c>
      <c r="G58" t="s">
        <v>1259</v>
      </c>
      <c r="H58">
        <v>1</v>
      </c>
      <c r="I58" t="s">
        <v>1284</v>
      </c>
      <c r="J58" s="15">
        <v>46153.365277777775</v>
      </c>
      <c r="K58" s="15">
        <v>46154.5</v>
      </c>
      <c r="L58" s="15"/>
      <c r="M58">
        <v>1</v>
      </c>
      <c r="N58" s="216"/>
      <c r="O58" t="s">
        <v>201</v>
      </c>
      <c r="P58" t="s">
        <v>514</v>
      </c>
      <c r="Q58" s="216"/>
      <c r="R58" s="216"/>
      <c r="S58" t="s">
        <v>368</v>
      </c>
      <c r="T58" t="s">
        <v>357</v>
      </c>
      <c r="U58" t="s">
        <v>262</v>
      </c>
      <c r="V58" t="s">
        <v>353</v>
      </c>
      <c r="W58" t="s">
        <v>379</v>
      </c>
      <c r="X58" t="s">
        <v>262</v>
      </c>
      <c r="AA58" t="s">
        <v>67</v>
      </c>
      <c r="AB58" t="s">
        <v>401</v>
      </c>
      <c r="AC58">
        <v>2011</v>
      </c>
      <c r="AD58" t="s">
        <v>217</v>
      </c>
      <c r="AE58">
        <v>1</v>
      </c>
    </row>
    <row r="59" spans="1:32" x14ac:dyDescent="0.3">
      <c r="A59" s="216" t="s">
        <v>353</v>
      </c>
      <c r="B59" t="s">
        <v>57</v>
      </c>
      <c r="C59" t="s">
        <v>117</v>
      </c>
      <c r="D59" t="s">
        <v>310</v>
      </c>
      <c r="E59" t="s">
        <v>1299</v>
      </c>
      <c r="F59" s="15">
        <v>46282.477280092593</v>
      </c>
      <c r="G59" t="s">
        <v>410</v>
      </c>
      <c r="H59">
        <v>10</v>
      </c>
      <c r="I59" t="s">
        <v>1300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6"/>
      <c r="O59" t="s">
        <v>201</v>
      </c>
      <c r="P59" t="s">
        <v>514</v>
      </c>
      <c r="Q59" s="216"/>
      <c r="R59" s="216"/>
      <c r="S59" t="s">
        <v>368</v>
      </c>
      <c r="T59" t="s">
        <v>357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401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16" t="s">
        <v>353</v>
      </c>
      <c r="B60" t="s">
        <v>279</v>
      </c>
      <c r="C60" t="s">
        <v>192</v>
      </c>
      <c r="D60" t="s">
        <v>310</v>
      </c>
      <c r="E60" t="s">
        <v>1299</v>
      </c>
      <c r="F60" s="15">
        <v>46282.477280092593</v>
      </c>
      <c r="G60" t="s">
        <v>410</v>
      </c>
      <c r="H60">
        <v>786</v>
      </c>
      <c r="I60" t="s">
        <v>1300</v>
      </c>
      <c r="J60" s="15">
        <v>46282.612800925926</v>
      </c>
      <c r="K60" s="15">
        <v>46283.492361111108</v>
      </c>
      <c r="L60" s="15"/>
      <c r="M60">
        <v>786</v>
      </c>
      <c r="N60" s="216"/>
      <c r="O60" t="s">
        <v>201</v>
      </c>
      <c r="P60" t="s">
        <v>514</v>
      </c>
      <c r="Q60" s="216"/>
      <c r="R60" s="216"/>
      <c r="S60" t="s">
        <v>368</v>
      </c>
      <c r="T60" t="s">
        <v>357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401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16" t="s">
        <v>353</v>
      </c>
      <c r="B61" t="s">
        <v>285</v>
      </c>
      <c r="C61" t="s">
        <v>95</v>
      </c>
      <c r="D61" t="s">
        <v>310</v>
      </c>
      <c r="E61" t="s">
        <v>1310</v>
      </c>
      <c r="F61" s="15">
        <v>46282.462465277778</v>
      </c>
      <c r="G61" t="s">
        <v>410</v>
      </c>
      <c r="H61">
        <v>7</v>
      </c>
      <c r="I61" t="s">
        <v>1311</v>
      </c>
      <c r="J61" s="15">
        <v>46282.608240740738</v>
      </c>
      <c r="K61" s="15">
        <v>46283.65</v>
      </c>
      <c r="L61" s="15"/>
      <c r="M61">
        <v>7</v>
      </c>
      <c r="N61" s="216"/>
      <c r="O61" t="s">
        <v>201</v>
      </c>
      <c r="P61" t="s">
        <v>513</v>
      </c>
      <c r="Q61" s="216"/>
      <c r="R61" s="216"/>
      <c r="S61" t="s">
        <v>368</v>
      </c>
      <c r="T61" t="s">
        <v>357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401</v>
      </c>
      <c r="AC61">
        <v>2011</v>
      </c>
      <c r="AD61" t="s">
        <v>220</v>
      </c>
      <c r="AE61">
        <v>7</v>
      </c>
    </row>
    <row r="62" spans="1:32" x14ac:dyDescent="0.3">
      <c r="A62" s="216" t="s">
        <v>353</v>
      </c>
      <c r="B62" t="s">
        <v>285</v>
      </c>
      <c r="C62" t="s">
        <v>95</v>
      </c>
      <c r="D62" t="s">
        <v>310</v>
      </c>
      <c r="E62" t="s">
        <v>1287</v>
      </c>
      <c r="F62" s="15">
        <v>46280.403831018521</v>
      </c>
      <c r="G62" t="s">
        <v>1288</v>
      </c>
      <c r="H62">
        <v>21</v>
      </c>
      <c r="I62" t="s">
        <v>1289</v>
      </c>
      <c r="J62" s="15">
        <v>46280.579479166663</v>
      </c>
      <c r="K62" s="15">
        <v>46282.38958333333</v>
      </c>
      <c r="L62" s="15"/>
      <c r="M62">
        <v>21</v>
      </c>
      <c r="N62" s="216"/>
      <c r="O62" t="s">
        <v>201</v>
      </c>
      <c r="P62" t="s">
        <v>513</v>
      </c>
      <c r="Q62" s="216"/>
      <c r="R62" s="216"/>
      <c r="S62" t="s">
        <v>368</v>
      </c>
      <c r="T62" t="s">
        <v>357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401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16" t="s">
        <v>353</v>
      </c>
      <c r="B63" t="s">
        <v>285</v>
      </c>
      <c r="C63" t="s">
        <v>95</v>
      </c>
      <c r="D63" t="s">
        <v>310</v>
      </c>
      <c r="E63" t="s">
        <v>1287</v>
      </c>
      <c r="F63" s="15">
        <v>46280.403831018521</v>
      </c>
      <c r="G63" t="s">
        <v>1288</v>
      </c>
      <c r="H63">
        <v>33</v>
      </c>
      <c r="I63" t="s">
        <v>1289</v>
      </c>
      <c r="J63" s="15">
        <v>46280.579479166663</v>
      </c>
      <c r="K63" s="15">
        <v>46288.575694444444</v>
      </c>
      <c r="L63" s="15"/>
      <c r="M63">
        <v>33</v>
      </c>
      <c r="N63" s="216"/>
      <c r="O63" t="s">
        <v>511</v>
      </c>
      <c r="Q63" s="216"/>
      <c r="R63" s="216"/>
      <c r="S63" t="s">
        <v>368</v>
      </c>
      <c r="T63" t="s">
        <v>357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401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16" t="s">
        <v>353</v>
      </c>
      <c r="B64" t="s">
        <v>285</v>
      </c>
      <c r="C64" t="s">
        <v>95</v>
      </c>
      <c r="D64" t="s">
        <v>310</v>
      </c>
      <c r="E64" t="s">
        <v>1287</v>
      </c>
      <c r="F64" s="15">
        <v>46280.403831018521</v>
      </c>
      <c r="G64" t="s">
        <v>1288</v>
      </c>
      <c r="H64">
        <v>20</v>
      </c>
      <c r="I64" t="s">
        <v>1289</v>
      </c>
      <c r="J64" s="15">
        <v>46280.579479166663</v>
      </c>
      <c r="K64" s="15">
        <v>46288.575694444444</v>
      </c>
      <c r="L64" s="15"/>
      <c r="M64">
        <v>20</v>
      </c>
      <c r="N64" s="216"/>
      <c r="O64" t="s">
        <v>511</v>
      </c>
      <c r="Q64" s="216"/>
      <c r="R64" s="216"/>
      <c r="S64" t="s">
        <v>368</v>
      </c>
      <c r="T64" t="s">
        <v>357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401</v>
      </c>
      <c r="AC64">
        <v>2011</v>
      </c>
      <c r="AD64" t="s">
        <v>220</v>
      </c>
      <c r="AE64">
        <v>20</v>
      </c>
    </row>
    <row r="65" spans="1:32" x14ac:dyDescent="0.3">
      <c r="A65" s="216" t="s">
        <v>353</v>
      </c>
      <c r="B65" t="s">
        <v>285</v>
      </c>
      <c r="C65" t="s">
        <v>95</v>
      </c>
      <c r="D65" t="s">
        <v>310</v>
      </c>
      <c r="E65" t="s">
        <v>1287</v>
      </c>
      <c r="F65" s="15">
        <v>46280.403831018521</v>
      </c>
      <c r="G65" t="s">
        <v>1288</v>
      </c>
      <c r="H65">
        <v>57</v>
      </c>
      <c r="I65" t="s">
        <v>1289</v>
      </c>
      <c r="J65" s="15">
        <v>46280.579479166663</v>
      </c>
      <c r="K65" s="15">
        <v>46288.575694444444</v>
      </c>
      <c r="L65" s="15"/>
      <c r="M65">
        <v>57</v>
      </c>
      <c r="N65" s="216"/>
      <c r="O65" t="s">
        <v>511</v>
      </c>
      <c r="Q65" s="216"/>
      <c r="R65" s="216"/>
      <c r="S65" t="s">
        <v>368</v>
      </c>
      <c r="T65" t="s">
        <v>357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401</v>
      </c>
      <c r="AC65">
        <v>2011</v>
      </c>
      <c r="AD65" t="s">
        <v>220</v>
      </c>
      <c r="AE65">
        <v>57</v>
      </c>
    </row>
    <row r="66" spans="1:32" x14ac:dyDescent="0.3">
      <c r="A66" s="216" t="s">
        <v>353</v>
      </c>
      <c r="B66" t="s">
        <v>285</v>
      </c>
      <c r="C66" t="s">
        <v>95</v>
      </c>
      <c r="D66" t="s">
        <v>310</v>
      </c>
      <c r="E66" t="s">
        <v>1287</v>
      </c>
      <c r="F66" s="15">
        <v>46280.403831018521</v>
      </c>
      <c r="G66" t="s">
        <v>1288</v>
      </c>
      <c r="H66">
        <v>67</v>
      </c>
      <c r="I66" t="s">
        <v>1289</v>
      </c>
      <c r="J66" s="15">
        <v>46280.579479166663</v>
      </c>
      <c r="K66" s="15">
        <v>46288.575694444444</v>
      </c>
      <c r="L66" s="15"/>
      <c r="M66">
        <v>67</v>
      </c>
      <c r="N66" s="216"/>
      <c r="O66" t="s">
        <v>511</v>
      </c>
      <c r="Q66" s="216"/>
      <c r="R66" s="216"/>
      <c r="S66" t="s">
        <v>368</v>
      </c>
      <c r="T66" t="s">
        <v>357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401</v>
      </c>
      <c r="AC66">
        <v>2011</v>
      </c>
      <c r="AD66" t="s">
        <v>220</v>
      </c>
      <c r="AE66">
        <v>67</v>
      </c>
    </row>
    <row r="67" spans="1:32" x14ac:dyDescent="0.3">
      <c r="A67" s="216" t="s">
        <v>353</v>
      </c>
      <c r="B67" t="s">
        <v>285</v>
      </c>
      <c r="C67" t="s">
        <v>95</v>
      </c>
      <c r="D67" t="s">
        <v>310</v>
      </c>
      <c r="E67" t="s">
        <v>1287</v>
      </c>
      <c r="F67" s="15">
        <v>46280.403831018521</v>
      </c>
      <c r="G67" t="s">
        <v>1288</v>
      </c>
      <c r="H67">
        <v>30</v>
      </c>
      <c r="I67" t="s">
        <v>1289</v>
      </c>
      <c r="J67" s="15">
        <v>46280.579479166663</v>
      </c>
      <c r="K67" s="15">
        <v>46288.575694444444</v>
      </c>
      <c r="L67" s="15"/>
      <c r="M67">
        <v>30</v>
      </c>
      <c r="N67" s="216"/>
      <c r="O67" t="s">
        <v>511</v>
      </c>
      <c r="Q67" s="216"/>
      <c r="R67" s="216"/>
      <c r="S67" t="s">
        <v>368</v>
      </c>
      <c r="T67" t="s">
        <v>357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401</v>
      </c>
      <c r="AC67">
        <v>2011</v>
      </c>
      <c r="AD67" t="s">
        <v>220</v>
      </c>
      <c r="AE67">
        <v>30</v>
      </c>
    </row>
    <row r="68" spans="1:32" x14ac:dyDescent="0.3">
      <c r="A68" s="216" t="s">
        <v>353</v>
      </c>
      <c r="B68" t="s">
        <v>279</v>
      </c>
      <c r="C68" t="s">
        <v>192</v>
      </c>
      <c r="D68" t="s">
        <v>310</v>
      </c>
      <c r="E68" t="s">
        <v>1287</v>
      </c>
      <c r="F68" s="15">
        <v>46280.403831018521</v>
      </c>
      <c r="G68" t="s">
        <v>1288</v>
      </c>
      <c r="H68">
        <v>2713</v>
      </c>
      <c r="I68" t="s">
        <v>1289</v>
      </c>
      <c r="J68" s="15">
        <v>46280.579479166663</v>
      </c>
      <c r="K68" s="15">
        <v>46288.575694444444</v>
      </c>
      <c r="L68" s="15"/>
      <c r="M68">
        <v>2713</v>
      </c>
      <c r="N68" s="216"/>
      <c r="O68" t="s">
        <v>201</v>
      </c>
      <c r="P68" t="s">
        <v>513</v>
      </c>
      <c r="Q68" s="216"/>
      <c r="R68" s="216"/>
      <c r="S68" t="s">
        <v>368</v>
      </c>
      <c r="T68" t="s">
        <v>357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401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16" t="s">
        <v>353</v>
      </c>
      <c r="B69" t="s">
        <v>279</v>
      </c>
      <c r="C69" t="s">
        <v>192</v>
      </c>
      <c r="D69" t="s">
        <v>310</v>
      </c>
      <c r="E69" t="s">
        <v>1287</v>
      </c>
      <c r="F69" s="15">
        <v>46280.403831018521</v>
      </c>
      <c r="G69" t="s">
        <v>1288</v>
      </c>
      <c r="H69">
        <v>1346</v>
      </c>
      <c r="I69" t="s">
        <v>1289</v>
      </c>
      <c r="J69" s="15">
        <v>46280.579479166663</v>
      </c>
      <c r="K69" s="15">
        <v>46288.575694444444</v>
      </c>
      <c r="L69" s="15"/>
      <c r="M69">
        <v>1346</v>
      </c>
      <c r="N69" s="216"/>
      <c r="O69" t="s">
        <v>511</v>
      </c>
      <c r="Q69" s="216"/>
      <c r="R69" s="216"/>
      <c r="S69" t="s">
        <v>368</v>
      </c>
      <c r="T69" t="s">
        <v>357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401</v>
      </c>
      <c r="AC69">
        <v>2011</v>
      </c>
      <c r="AD69" t="s">
        <v>232</v>
      </c>
      <c r="AE69">
        <v>1346</v>
      </c>
    </row>
    <row r="70" spans="1:32" x14ac:dyDescent="0.3">
      <c r="A70" s="216" t="s">
        <v>353</v>
      </c>
      <c r="B70" t="s">
        <v>279</v>
      </c>
      <c r="C70" t="s">
        <v>192</v>
      </c>
      <c r="D70" t="s">
        <v>310</v>
      </c>
      <c r="E70" t="s">
        <v>1287</v>
      </c>
      <c r="F70" s="15">
        <v>46280.403831018521</v>
      </c>
      <c r="G70" t="s">
        <v>1288</v>
      </c>
      <c r="H70">
        <v>7161</v>
      </c>
      <c r="I70" t="s">
        <v>1289</v>
      </c>
      <c r="J70" s="15">
        <v>46280.579479166663</v>
      </c>
      <c r="K70" s="15">
        <v>46288.575694444444</v>
      </c>
      <c r="L70" s="15"/>
      <c r="M70">
        <v>7161</v>
      </c>
      <c r="N70" s="216"/>
      <c r="O70" t="s">
        <v>511</v>
      </c>
      <c r="Q70" s="216"/>
      <c r="R70" s="216"/>
      <c r="S70" t="s">
        <v>368</v>
      </c>
      <c r="T70" t="s">
        <v>357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401</v>
      </c>
      <c r="AC70">
        <v>2011</v>
      </c>
      <c r="AD70" t="s">
        <v>232</v>
      </c>
      <c r="AE70">
        <v>7161</v>
      </c>
    </row>
    <row r="71" spans="1:32" x14ac:dyDescent="0.3">
      <c r="A71" s="216" t="s">
        <v>353</v>
      </c>
      <c r="B71" t="s">
        <v>279</v>
      </c>
      <c r="C71" t="s">
        <v>192</v>
      </c>
      <c r="D71" t="s">
        <v>310</v>
      </c>
      <c r="E71" t="s">
        <v>1287</v>
      </c>
      <c r="F71" s="15">
        <v>46280.403831018521</v>
      </c>
      <c r="G71" t="s">
        <v>1288</v>
      </c>
      <c r="H71">
        <v>6606</v>
      </c>
      <c r="I71" t="s">
        <v>1289</v>
      </c>
      <c r="J71" s="15">
        <v>46280.579479166663</v>
      </c>
      <c r="K71" s="15">
        <v>46288.575694444444</v>
      </c>
      <c r="L71" s="15"/>
      <c r="M71">
        <v>6606</v>
      </c>
      <c r="N71" s="216"/>
      <c r="O71" t="s">
        <v>511</v>
      </c>
      <c r="Q71" s="216"/>
      <c r="R71" s="216"/>
      <c r="S71" t="s">
        <v>368</v>
      </c>
      <c r="T71" t="s">
        <v>357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401</v>
      </c>
      <c r="AC71">
        <v>2011</v>
      </c>
      <c r="AD71" t="s">
        <v>232</v>
      </c>
      <c r="AE71">
        <v>6606</v>
      </c>
    </row>
    <row r="72" spans="1:32" x14ac:dyDescent="0.3">
      <c r="A72" s="216" t="s">
        <v>353</v>
      </c>
      <c r="B72" t="s">
        <v>279</v>
      </c>
      <c r="C72" t="s">
        <v>192</v>
      </c>
      <c r="D72" t="s">
        <v>310</v>
      </c>
      <c r="E72" t="s">
        <v>1287</v>
      </c>
      <c r="F72" s="15">
        <v>46280.403831018521</v>
      </c>
      <c r="G72" t="s">
        <v>1288</v>
      </c>
      <c r="H72">
        <v>1989</v>
      </c>
      <c r="I72" t="s">
        <v>1289</v>
      </c>
      <c r="J72" s="15">
        <v>46280.579479166663</v>
      </c>
      <c r="K72" s="15">
        <v>46288.575694444444</v>
      </c>
      <c r="L72" s="15"/>
      <c r="M72">
        <v>1989</v>
      </c>
      <c r="N72" s="216"/>
      <c r="O72" t="s">
        <v>511</v>
      </c>
      <c r="Q72" s="216"/>
      <c r="R72" s="216"/>
      <c r="S72" t="s">
        <v>368</v>
      </c>
      <c r="T72" t="s">
        <v>357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401</v>
      </c>
      <c r="AC72">
        <v>2011</v>
      </c>
      <c r="AD72" t="s">
        <v>232</v>
      </c>
      <c r="AE72">
        <v>1989</v>
      </c>
    </row>
    <row r="73" spans="1:32" x14ac:dyDescent="0.3">
      <c r="A73" s="216" t="s">
        <v>353</v>
      </c>
      <c r="B73" t="s">
        <v>279</v>
      </c>
      <c r="C73" t="s">
        <v>192</v>
      </c>
      <c r="D73" t="s">
        <v>310</v>
      </c>
      <c r="E73" t="s">
        <v>1287</v>
      </c>
      <c r="F73" s="15">
        <v>46280.403831018521</v>
      </c>
      <c r="G73" t="s">
        <v>1288</v>
      </c>
      <c r="H73">
        <v>1539</v>
      </c>
      <c r="I73" t="s">
        <v>1289</v>
      </c>
      <c r="J73" s="15">
        <v>46280.579479166663</v>
      </c>
      <c r="K73" s="15">
        <v>46282.38958333333</v>
      </c>
      <c r="L73" s="15"/>
      <c r="M73">
        <v>1539</v>
      </c>
      <c r="N73" s="216"/>
      <c r="O73" t="s">
        <v>511</v>
      </c>
      <c r="Q73" s="216"/>
      <c r="R73" s="216"/>
      <c r="S73" t="s">
        <v>368</v>
      </c>
      <c r="T73" t="s">
        <v>357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401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16" t="s">
        <v>353</v>
      </c>
      <c r="B74" t="s">
        <v>279</v>
      </c>
      <c r="C74" t="s">
        <v>192</v>
      </c>
      <c r="D74" t="s">
        <v>310</v>
      </c>
      <c r="E74" t="s">
        <v>1249</v>
      </c>
      <c r="F74" s="15">
        <v>46274.399525462963</v>
      </c>
      <c r="G74" t="s">
        <v>406</v>
      </c>
      <c r="H74">
        <v>13</v>
      </c>
      <c r="I74" t="s">
        <v>1250</v>
      </c>
      <c r="J74" s="15">
        <v>46274.612175925926</v>
      </c>
      <c r="K74" s="15">
        <v>46275.438888888886</v>
      </c>
      <c r="L74" s="15"/>
      <c r="M74">
        <v>13</v>
      </c>
      <c r="N74" s="216"/>
      <c r="O74" t="s">
        <v>201</v>
      </c>
      <c r="P74" t="s">
        <v>514</v>
      </c>
      <c r="Q74" s="216"/>
      <c r="R74" s="216"/>
      <c r="S74" t="s">
        <v>368</v>
      </c>
      <c r="T74" t="s">
        <v>357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401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16" t="s">
        <v>353</v>
      </c>
      <c r="B75" t="s">
        <v>45</v>
      </c>
      <c r="C75" t="s">
        <v>68</v>
      </c>
      <c r="D75" t="s">
        <v>310</v>
      </c>
      <c r="E75" t="s">
        <v>1312</v>
      </c>
      <c r="F75" s="15">
        <v>46150.625439814816</v>
      </c>
      <c r="G75" t="s">
        <v>1259</v>
      </c>
      <c r="H75">
        <v>1</v>
      </c>
      <c r="I75" t="s">
        <v>1284</v>
      </c>
      <c r="J75" s="15">
        <v>46153.365277777775</v>
      </c>
      <c r="K75" s="15">
        <v>46154.5</v>
      </c>
      <c r="L75" s="15"/>
      <c r="M75">
        <v>1</v>
      </c>
      <c r="N75" s="216"/>
      <c r="O75" t="s">
        <v>201</v>
      </c>
      <c r="P75" t="s">
        <v>514</v>
      </c>
      <c r="Q75" s="216"/>
      <c r="R75" s="216"/>
      <c r="S75" t="s">
        <v>368</v>
      </c>
      <c r="T75" t="s">
        <v>357</v>
      </c>
      <c r="U75" t="s">
        <v>262</v>
      </c>
      <c r="V75" t="s">
        <v>353</v>
      </c>
      <c r="W75" t="s">
        <v>379</v>
      </c>
      <c r="X75" t="s">
        <v>262</v>
      </c>
      <c r="AA75" t="s">
        <v>67</v>
      </c>
      <c r="AB75" t="s">
        <v>401</v>
      </c>
      <c r="AC75">
        <v>2011</v>
      </c>
      <c r="AD75" t="s">
        <v>217</v>
      </c>
      <c r="AE75">
        <v>1</v>
      </c>
    </row>
    <row r="76" spans="1:32" x14ac:dyDescent="0.3">
      <c r="A76" s="216" t="s">
        <v>353</v>
      </c>
      <c r="B76" t="s">
        <v>45</v>
      </c>
      <c r="C76" t="s">
        <v>68</v>
      </c>
      <c r="D76" t="s">
        <v>310</v>
      </c>
      <c r="E76" t="s">
        <v>1313</v>
      </c>
      <c r="F76" s="15">
        <v>46150.625069444446</v>
      </c>
      <c r="G76" t="s">
        <v>1259</v>
      </c>
      <c r="H76">
        <v>1</v>
      </c>
      <c r="I76" t="s">
        <v>1284</v>
      </c>
      <c r="J76" s="15">
        <v>46153.365277777775</v>
      </c>
      <c r="K76" s="15">
        <v>46154.5</v>
      </c>
      <c r="L76" s="15"/>
      <c r="M76">
        <v>1</v>
      </c>
      <c r="N76" s="216"/>
      <c r="O76" t="s">
        <v>201</v>
      </c>
      <c r="P76" t="s">
        <v>514</v>
      </c>
      <c r="Q76" s="216"/>
      <c r="R76" s="216"/>
      <c r="S76" t="s">
        <v>368</v>
      </c>
      <c r="T76" t="s">
        <v>357</v>
      </c>
      <c r="U76" t="s">
        <v>262</v>
      </c>
      <c r="V76" t="s">
        <v>353</v>
      </c>
      <c r="W76" t="s">
        <v>379</v>
      </c>
      <c r="X76" t="s">
        <v>262</v>
      </c>
      <c r="AA76" t="s">
        <v>67</v>
      </c>
      <c r="AB76" t="s">
        <v>401</v>
      </c>
      <c r="AC76">
        <v>2011</v>
      </c>
      <c r="AD76" t="s">
        <v>217</v>
      </c>
      <c r="AE76">
        <v>1</v>
      </c>
    </row>
    <row r="77" spans="1:32" x14ac:dyDescent="0.3">
      <c r="A77" s="216" t="s">
        <v>353</v>
      </c>
      <c r="B77" t="s">
        <v>45</v>
      </c>
      <c r="C77" t="s">
        <v>68</v>
      </c>
      <c r="D77" t="s">
        <v>310</v>
      </c>
      <c r="E77" t="s">
        <v>1314</v>
      </c>
      <c r="F77" s="15">
        <v>46150.624583333331</v>
      </c>
      <c r="G77" t="s">
        <v>1259</v>
      </c>
      <c r="H77">
        <v>1</v>
      </c>
      <c r="I77" t="s">
        <v>1284</v>
      </c>
      <c r="J77" s="15">
        <v>46153.365277777775</v>
      </c>
      <c r="K77" s="15">
        <v>46154.5</v>
      </c>
      <c r="L77" s="15"/>
      <c r="M77">
        <v>1</v>
      </c>
      <c r="N77" s="216"/>
      <c r="O77" t="s">
        <v>201</v>
      </c>
      <c r="P77" t="s">
        <v>514</v>
      </c>
      <c r="Q77" s="216"/>
      <c r="R77" s="216"/>
      <c r="S77" t="s">
        <v>368</v>
      </c>
      <c r="T77" t="s">
        <v>357</v>
      </c>
      <c r="U77" t="s">
        <v>262</v>
      </c>
      <c r="V77" t="s">
        <v>353</v>
      </c>
      <c r="W77" t="s">
        <v>379</v>
      </c>
      <c r="X77" t="s">
        <v>262</v>
      </c>
      <c r="AA77" t="s">
        <v>67</v>
      </c>
      <c r="AB77" t="s">
        <v>401</v>
      </c>
      <c r="AC77">
        <v>2011</v>
      </c>
      <c r="AD77" t="s">
        <v>217</v>
      </c>
      <c r="AE77">
        <v>1</v>
      </c>
    </row>
    <row r="78" spans="1:32" x14ac:dyDescent="0.3">
      <c r="A78" s="216" t="s">
        <v>353</v>
      </c>
      <c r="B78" t="s">
        <v>279</v>
      </c>
      <c r="C78" t="s">
        <v>192</v>
      </c>
      <c r="D78" t="s">
        <v>310</v>
      </c>
      <c r="E78" t="s">
        <v>1310</v>
      </c>
      <c r="F78" s="15">
        <v>46282.462465277778</v>
      </c>
      <c r="G78" t="s">
        <v>410</v>
      </c>
      <c r="H78">
        <v>487</v>
      </c>
      <c r="I78" t="s">
        <v>1311</v>
      </c>
      <c r="J78" s="15">
        <v>46282.608240740738</v>
      </c>
      <c r="K78" s="15">
        <v>46283.65</v>
      </c>
      <c r="L78" s="15"/>
      <c r="M78">
        <v>487</v>
      </c>
      <c r="N78" s="216"/>
      <c r="O78" t="s">
        <v>201</v>
      </c>
      <c r="P78" t="s">
        <v>514</v>
      </c>
      <c r="Q78" s="216"/>
      <c r="R78" s="216"/>
      <c r="S78" t="s">
        <v>368</v>
      </c>
      <c r="T78" t="s">
        <v>357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401</v>
      </c>
      <c r="AC78">
        <v>2011</v>
      </c>
      <c r="AD78" t="s">
        <v>232</v>
      </c>
      <c r="AE78">
        <v>487</v>
      </c>
    </row>
    <row r="79" spans="1:32" x14ac:dyDescent="0.3">
      <c r="A79" s="216" t="s">
        <v>353</v>
      </c>
      <c r="B79" t="s">
        <v>57</v>
      </c>
      <c r="C79" t="s">
        <v>117</v>
      </c>
      <c r="D79" t="s">
        <v>310</v>
      </c>
      <c r="E79" t="s">
        <v>1310</v>
      </c>
      <c r="F79" s="15">
        <v>46282.462465277778</v>
      </c>
      <c r="G79" t="s">
        <v>410</v>
      </c>
      <c r="H79">
        <v>7</v>
      </c>
      <c r="I79" t="s">
        <v>1311</v>
      </c>
      <c r="J79" s="15">
        <v>46282.608240740738</v>
      </c>
      <c r="K79" s="15">
        <v>46283.65</v>
      </c>
      <c r="L79" s="15">
        <v>46283.65</v>
      </c>
      <c r="M79">
        <v>7</v>
      </c>
      <c r="N79" s="216"/>
      <c r="O79" t="s">
        <v>201</v>
      </c>
      <c r="P79" t="s">
        <v>514</v>
      </c>
      <c r="Q79" s="216"/>
      <c r="R79" s="216"/>
      <c r="S79" t="s">
        <v>368</v>
      </c>
      <c r="T79" t="s">
        <v>357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401</v>
      </c>
      <c r="AC79">
        <v>2011</v>
      </c>
      <c r="AD79" t="s">
        <v>233</v>
      </c>
      <c r="AE79">
        <v>1</v>
      </c>
    </row>
    <row r="80" spans="1:32" x14ac:dyDescent="0.3">
      <c r="A80" s="216" t="s">
        <v>353</v>
      </c>
      <c r="B80" t="s">
        <v>285</v>
      </c>
      <c r="C80" t="s">
        <v>95</v>
      </c>
      <c r="D80" t="s">
        <v>310</v>
      </c>
      <c r="E80" t="s">
        <v>1315</v>
      </c>
      <c r="F80" s="15">
        <v>46273.474027777775</v>
      </c>
      <c r="G80" t="s">
        <v>410</v>
      </c>
      <c r="H80">
        <v>10</v>
      </c>
      <c r="I80" t="s">
        <v>1316</v>
      </c>
      <c r="J80" s="15">
        <v>46274.372916666667</v>
      </c>
      <c r="K80" s="15">
        <v>46274.615277777775</v>
      </c>
      <c r="L80" s="15"/>
      <c r="M80">
        <v>10</v>
      </c>
      <c r="N80" s="216"/>
      <c r="O80" t="s">
        <v>201</v>
      </c>
      <c r="P80" t="s">
        <v>514</v>
      </c>
      <c r="Q80" s="216"/>
      <c r="R80" s="216"/>
      <c r="S80" t="s">
        <v>368</v>
      </c>
      <c r="T80" t="s">
        <v>357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401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16" t="s">
        <v>353</v>
      </c>
      <c r="B81" t="s">
        <v>279</v>
      </c>
      <c r="C81" t="s">
        <v>192</v>
      </c>
      <c r="D81" t="s">
        <v>310</v>
      </c>
      <c r="E81" t="s">
        <v>1317</v>
      </c>
      <c r="F81" s="15">
        <v>46289.436851851853</v>
      </c>
      <c r="G81" t="s">
        <v>410</v>
      </c>
      <c r="H81">
        <v>829</v>
      </c>
      <c r="I81" t="s">
        <v>1318</v>
      </c>
      <c r="J81" s="15">
        <v>46289.489583333336</v>
      </c>
      <c r="K81" s="15">
        <v>46289.677777777775</v>
      </c>
      <c r="L81" s="15"/>
      <c r="M81">
        <v>829</v>
      </c>
      <c r="N81" s="216"/>
      <c r="O81" t="s">
        <v>201</v>
      </c>
      <c r="P81" t="s">
        <v>514</v>
      </c>
      <c r="Q81" s="216"/>
      <c r="R81" s="216"/>
      <c r="S81" t="s">
        <v>368</v>
      </c>
      <c r="T81" t="s">
        <v>357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401</v>
      </c>
      <c r="AC81">
        <v>2011</v>
      </c>
      <c r="AD81" t="s">
        <v>232</v>
      </c>
      <c r="AE81">
        <v>829</v>
      </c>
    </row>
    <row r="82" spans="1:32" x14ac:dyDescent="0.3">
      <c r="A82" s="216" t="s">
        <v>353</v>
      </c>
      <c r="B82" t="s">
        <v>279</v>
      </c>
      <c r="C82" t="s">
        <v>192</v>
      </c>
      <c r="D82" t="s">
        <v>310</v>
      </c>
      <c r="E82" t="s">
        <v>1315</v>
      </c>
      <c r="F82" s="15">
        <v>46273.474027777775</v>
      </c>
      <c r="G82" t="s">
        <v>410</v>
      </c>
      <c r="H82">
        <v>740</v>
      </c>
      <c r="I82" t="s">
        <v>1316</v>
      </c>
      <c r="J82" s="15">
        <v>46274.372916666667</v>
      </c>
      <c r="K82" s="15">
        <v>46274.615277777775</v>
      </c>
      <c r="L82" s="15"/>
      <c r="M82">
        <v>740</v>
      </c>
      <c r="N82" s="216"/>
      <c r="O82" t="s">
        <v>201</v>
      </c>
      <c r="P82" t="s">
        <v>514</v>
      </c>
      <c r="Q82" s="216"/>
      <c r="R82" s="216"/>
      <c r="S82" t="s">
        <v>368</v>
      </c>
      <c r="T82" t="s">
        <v>357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401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16" t="s">
        <v>353</v>
      </c>
      <c r="B83" t="s">
        <v>45</v>
      </c>
      <c r="C83" t="s">
        <v>73</v>
      </c>
      <c r="D83" t="s">
        <v>310</v>
      </c>
      <c r="E83" t="s">
        <v>1319</v>
      </c>
      <c r="F83" s="15">
        <v>46268.602071759262</v>
      </c>
      <c r="G83" t="s">
        <v>426</v>
      </c>
      <c r="H83">
        <v>10</v>
      </c>
      <c r="I83" t="s">
        <v>1320</v>
      </c>
      <c r="J83" s="15">
        <v>46268.677777777775</v>
      </c>
      <c r="K83" s="15">
        <v>46274.496527777781</v>
      </c>
      <c r="L83" s="15"/>
      <c r="M83">
        <v>10</v>
      </c>
      <c r="N83" s="216"/>
      <c r="Q83" s="216"/>
      <c r="R83" s="216"/>
      <c r="S83" t="s">
        <v>400</v>
      </c>
      <c r="T83" t="s">
        <v>381</v>
      </c>
      <c r="U83" t="s">
        <v>295</v>
      </c>
      <c r="V83" t="s">
        <v>353</v>
      </c>
      <c r="W83" t="s">
        <v>379</v>
      </c>
      <c r="X83" t="s">
        <v>262</v>
      </c>
      <c r="AA83" t="s">
        <v>67</v>
      </c>
      <c r="AB83" t="s">
        <v>400</v>
      </c>
      <c r="AD83" t="s">
        <v>217</v>
      </c>
      <c r="AE83">
        <v>1</v>
      </c>
      <c r="AF83">
        <v>1</v>
      </c>
    </row>
    <row r="84" spans="1:32" x14ac:dyDescent="0.3">
      <c r="A84" s="216" t="s">
        <v>353</v>
      </c>
      <c r="B84" t="s">
        <v>45</v>
      </c>
      <c r="C84" t="s">
        <v>68</v>
      </c>
      <c r="D84" t="s">
        <v>310</v>
      </c>
      <c r="E84" t="s">
        <v>1321</v>
      </c>
      <c r="F84" s="15">
        <v>46269.339016203703</v>
      </c>
      <c r="G84" t="s">
        <v>426</v>
      </c>
      <c r="H84">
        <v>3</v>
      </c>
      <c r="I84" t="s">
        <v>1322</v>
      </c>
      <c r="J84" s="15">
        <v>46269.463194444441</v>
      </c>
      <c r="K84" s="15">
        <v>46274.496527777781</v>
      </c>
      <c r="L84" s="15"/>
      <c r="M84">
        <v>3</v>
      </c>
      <c r="N84" s="216"/>
      <c r="Q84" s="216"/>
      <c r="R84" s="216"/>
      <c r="S84" t="s">
        <v>400</v>
      </c>
      <c r="T84" t="s">
        <v>381</v>
      </c>
      <c r="U84" t="s">
        <v>295</v>
      </c>
      <c r="V84" t="s">
        <v>353</v>
      </c>
      <c r="W84" t="s">
        <v>379</v>
      </c>
      <c r="X84" t="s">
        <v>262</v>
      </c>
      <c r="AA84" t="s">
        <v>67</v>
      </c>
      <c r="AB84" t="s">
        <v>400</v>
      </c>
      <c r="AD84" t="s">
        <v>217</v>
      </c>
      <c r="AE84">
        <v>1</v>
      </c>
    </row>
    <row r="85" spans="1:32" x14ac:dyDescent="0.3">
      <c r="A85" s="216" t="s">
        <v>353</v>
      </c>
      <c r="B85" t="s">
        <v>285</v>
      </c>
      <c r="C85" t="s">
        <v>95</v>
      </c>
      <c r="D85" t="s">
        <v>310</v>
      </c>
      <c r="E85" t="s">
        <v>1323</v>
      </c>
      <c r="F85" s="15">
        <v>46273.411585648151</v>
      </c>
      <c r="G85" t="s">
        <v>410</v>
      </c>
      <c r="H85">
        <v>11</v>
      </c>
      <c r="I85" t="s">
        <v>1324</v>
      </c>
      <c r="J85" s="15">
        <v>46274.352777777778</v>
      </c>
      <c r="K85" s="15">
        <v>46274.527083333334</v>
      </c>
      <c r="L85" s="15"/>
      <c r="M85">
        <v>11</v>
      </c>
      <c r="N85" s="216"/>
      <c r="O85" t="s">
        <v>201</v>
      </c>
      <c r="P85" t="s">
        <v>514</v>
      </c>
      <c r="Q85" s="216"/>
      <c r="R85" s="216"/>
      <c r="S85" t="s">
        <v>368</v>
      </c>
      <c r="T85" t="s">
        <v>357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401</v>
      </c>
      <c r="AC85">
        <v>2011</v>
      </c>
      <c r="AD85" t="s">
        <v>220</v>
      </c>
      <c r="AE85">
        <v>11</v>
      </c>
    </row>
    <row r="86" spans="1:32" x14ac:dyDescent="0.3">
      <c r="A86" s="216" t="s">
        <v>353</v>
      </c>
      <c r="B86" t="s">
        <v>45</v>
      </c>
      <c r="C86" t="s">
        <v>68</v>
      </c>
      <c r="D86" t="s">
        <v>310</v>
      </c>
      <c r="E86" t="s">
        <v>1325</v>
      </c>
      <c r="F86" s="15">
        <v>46280.376238425924</v>
      </c>
      <c r="G86" t="s">
        <v>407</v>
      </c>
      <c r="H86">
        <v>22</v>
      </c>
      <c r="I86" t="s">
        <v>1326</v>
      </c>
      <c r="J86" s="15">
        <v>46280.425000000003</v>
      </c>
      <c r="K86" s="15">
        <v>46286.542361111111</v>
      </c>
      <c r="L86" s="15"/>
      <c r="M86">
        <v>22</v>
      </c>
      <c r="N86" s="216"/>
      <c r="O86" t="s">
        <v>201</v>
      </c>
      <c r="P86" t="s">
        <v>513</v>
      </c>
      <c r="Q86" s="216"/>
      <c r="R86" s="216"/>
      <c r="S86" t="s">
        <v>368</v>
      </c>
      <c r="T86" t="s">
        <v>357</v>
      </c>
      <c r="U86" t="s">
        <v>262</v>
      </c>
      <c r="V86" t="s">
        <v>353</v>
      </c>
      <c r="W86" t="s">
        <v>379</v>
      </c>
      <c r="X86" t="s">
        <v>262</v>
      </c>
      <c r="Y86">
        <v>0</v>
      </c>
      <c r="AA86" t="s">
        <v>67</v>
      </c>
      <c r="AB86" t="s">
        <v>401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6" t="s">
        <v>353</v>
      </c>
      <c r="B87" t="s">
        <v>45</v>
      </c>
      <c r="C87" t="s">
        <v>68</v>
      </c>
      <c r="D87" t="s">
        <v>310</v>
      </c>
      <c r="E87" t="s">
        <v>1327</v>
      </c>
      <c r="F87" s="15">
        <v>46280.379675925928</v>
      </c>
      <c r="G87" t="s">
        <v>407</v>
      </c>
      <c r="H87">
        <v>14</v>
      </c>
      <c r="I87" t="s">
        <v>1326</v>
      </c>
      <c r="J87" s="15">
        <v>46280.425000000003</v>
      </c>
      <c r="K87" s="15">
        <v>46286.542361111111</v>
      </c>
      <c r="L87" s="15"/>
      <c r="M87">
        <v>14</v>
      </c>
      <c r="N87" s="216"/>
      <c r="O87" t="s">
        <v>201</v>
      </c>
      <c r="P87" t="s">
        <v>513</v>
      </c>
      <c r="Q87" s="216"/>
      <c r="R87" s="216"/>
      <c r="S87" t="s">
        <v>368</v>
      </c>
      <c r="T87" t="s">
        <v>357</v>
      </c>
      <c r="U87" t="s">
        <v>262</v>
      </c>
      <c r="V87" t="s">
        <v>353</v>
      </c>
      <c r="W87" t="s">
        <v>379</v>
      </c>
      <c r="X87" t="s">
        <v>262</v>
      </c>
      <c r="AA87" t="s">
        <v>67</v>
      </c>
      <c r="AB87" t="s">
        <v>401</v>
      </c>
      <c r="AC87">
        <v>2011</v>
      </c>
      <c r="AD87" t="s">
        <v>217</v>
      </c>
      <c r="AE87">
        <v>1.4</v>
      </c>
    </row>
    <row r="88" spans="1:32" x14ac:dyDescent="0.3">
      <c r="A88" s="216" t="s">
        <v>353</v>
      </c>
      <c r="B88" t="s">
        <v>57</v>
      </c>
      <c r="C88" t="s">
        <v>117</v>
      </c>
      <c r="D88" t="s">
        <v>310</v>
      </c>
      <c r="E88" t="s">
        <v>1323</v>
      </c>
      <c r="F88" s="15">
        <v>46273.411585648151</v>
      </c>
      <c r="G88" t="s">
        <v>410</v>
      </c>
      <c r="H88">
        <v>11</v>
      </c>
      <c r="I88" t="s">
        <v>1324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6"/>
      <c r="O88" t="s">
        <v>201</v>
      </c>
      <c r="P88" t="s">
        <v>514</v>
      </c>
      <c r="Q88" s="216"/>
      <c r="R88" s="216"/>
      <c r="S88" t="s">
        <v>368</v>
      </c>
      <c r="T88" t="s">
        <v>357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401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16" t="s">
        <v>353</v>
      </c>
      <c r="B89" t="s">
        <v>279</v>
      </c>
      <c r="C89" t="s">
        <v>192</v>
      </c>
      <c r="D89" t="s">
        <v>310</v>
      </c>
      <c r="E89" t="s">
        <v>1323</v>
      </c>
      <c r="F89" s="15">
        <v>46273.411585648151</v>
      </c>
      <c r="G89" t="s">
        <v>410</v>
      </c>
      <c r="H89">
        <v>969</v>
      </c>
      <c r="I89" t="s">
        <v>1324</v>
      </c>
      <c r="J89" s="15">
        <v>46274.352777777778</v>
      </c>
      <c r="K89" s="15">
        <v>46274.527083333334</v>
      </c>
      <c r="L89" s="15"/>
      <c r="M89">
        <v>969</v>
      </c>
      <c r="N89" s="216"/>
      <c r="O89" t="s">
        <v>201</v>
      </c>
      <c r="P89" t="s">
        <v>514</v>
      </c>
      <c r="Q89" s="216"/>
      <c r="R89" s="216"/>
      <c r="S89" t="s">
        <v>368</v>
      </c>
      <c r="T89" t="s">
        <v>357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401</v>
      </c>
      <c r="AC89">
        <v>2011</v>
      </c>
      <c r="AD89" t="s">
        <v>232</v>
      </c>
      <c r="AE89">
        <v>969</v>
      </c>
    </row>
    <row r="90" spans="1:32" x14ac:dyDescent="0.3">
      <c r="A90" s="216" t="s">
        <v>353</v>
      </c>
      <c r="B90" t="s">
        <v>45</v>
      </c>
      <c r="C90" t="s">
        <v>68</v>
      </c>
      <c r="D90" t="s">
        <v>310</v>
      </c>
      <c r="E90" t="s">
        <v>1328</v>
      </c>
      <c r="F90" s="15">
        <v>46268.592581018522</v>
      </c>
      <c r="G90" t="s">
        <v>1329</v>
      </c>
      <c r="H90">
        <v>8</v>
      </c>
      <c r="I90" t="s">
        <v>1330</v>
      </c>
      <c r="J90" s="15">
        <v>46268.691666666666</v>
      </c>
      <c r="K90" s="15">
        <v>46274.496527777781</v>
      </c>
      <c r="L90" s="15"/>
      <c r="M90">
        <v>8</v>
      </c>
      <c r="N90" s="216"/>
      <c r="Q90" s="216"/>
      <c r="R90" s="216"/>
      <c r="S90" t="s">
        <v>400</v>
      </c>
      <c r="T90" t="s">
        <v>381</v>
      </c>
      <c r="U90" t="s">
        <v>295</v>
      </c>
      <c r="V90" t="s">
        <v>353</v>
      </c>
      <c r="W90" t="s">
        <v>379</v>
      </c>
      <c r="X90" t="s">
        <v>262</v>
      </c>
      <c r="AA90" t="s">
        <v>67</v>
      </c>
      <c r="AB90" t="s">
        <v>400</v>
      </c>
      <c r="AD90" t="s">
        <v>217</v>
      </c>
      <c r="AE90">
        <v>1</v>
      </c>
    </row>
    <row r="91" spans="1:32" x14ac:dyDescent="0.3">
      <c r="A91" s="216" t="s">
        <v>353</v>
      </c>
      <c r="B91" t="s">
        <v>285</v>
      </c>
      <c r="C91" t="s">
        <v>95</v>
      </c>
      <c r="D91" t="s">
        <v>310</v>
      </c>
      <c r="E91" t="s">
        <v>1331</v>
      </c>
      <c r="F91" s="15">
        <v>46266.545393518521</v>
      </c>
      <c r="G91" t="s">
        <v>410</v>
      </c>
      <c r="H91">
        <v>5</v>
      </c>
      <c r="I91" t="s">
        <v>1332</v>
      </c>
      <c r="J91" s="15">
        <v>46267.376886574071</v>
      </c>
      <c r="K91" s="15">
        <v>46267.5</v>
      </c>
      <c r="L91" s="15"/>
      <c r="M91">
        <v>5</v>
      </c>
      <c r="N91" s="216"/>
      <c r="O91" t="s">
        <v>201</v>
      </c>
      <c r="P91" t="s">
        <v>514</v>
      </c>
      <c r="Q91" s="216"/>
      <c r="R91" s="216"/>
      <c r="S91" t="s">
        <v>400</v>
      </c>
      <c r="T91" t="s">
        <v>381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400</v>
      </c>
      <c r="AD91" t="s">
        <v>220</v>
      </c>
      <c r="AE91">
        <v>5</v>
      </c>
      <c r="AF91">
        <v>1</v>
      </c>
    </row>
    <row r="92" spans="1:32" x14ac:dyDescent="0.3">
      <c r="A92" s="216" t="s">
        <v>353</v>
      </c>
      <c r="B92" t="s">
        <v>279</v>
      </c>
      <c r="C92" t="s">
        <v>192</v>
      </c>
      <c r="D92" t="s">
        <v>310</v>
      </c>
      <c r="E92" t="s">
        <v>1331</v>
      </c>
      <c r="F92" s="15">
        <v>46266.545393518521</v>
      </c>
      <c r="G92" t="s">
        <v>410</v>
      </c>
      <c r="H92">
        <v>393</v>
      </c>
      <c r="I92" t="s">
        <v>1332</v>
      </c>
      <c r="J92" s="15">
        <v>46267.376886574071</v>
      </c>
      <c r="K92" s="15">
        <v>46267.5</v>
      </c>
      <c r="L92" s="15"/>
      <c r="M92">
        <v>393</v>
      </c>
      <c r="N92" s="216"/>
      <c r="Q92" s="216"/>
      <c r="R92" s="216"/>
      <c r="S92" t="s">
        <v>400</v>
      </c>
      <c r="T92" t="s">
        <v>381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400</v>
      </c>
      <c r="AD92" t="s">
        <v>232</v>
      </c>
      <c r="AE92">
        <v>393</v>
      </c>
      <c r="AF92">
        <v>39.299999999999997</v>
      </c>
    </row>
    <row r="93" spans="1:32" x14ac:dyDescent="0.3">
      <c r="A93" s="216" t="s">
        <v>353</v>
      </c>
      <c r="B93" t="s">
        <v>285</v>
      </c>
      <c r="C93" t="s">
        <v>95</v>
      </c>
      <c r="D93" t="s">
        <v>310</v>
      </c>
      <c r="E93" t="s">
        <v>1333</v>
      </c>
      <c r="F93" s="15">
        <v>46265.444652777776</v>
      </c>
      <c r="G93" t="s">
        <v>410</v>
      </c>
      <c r="H93">
        <v>8</v>
      </c>
      <c r="I93" t="s">
        <v>1334</v>
      </c>
      <c r="J93" s="15">
        <v>46265.647743055553</v>
      </c>
      <c r="K93" s="15">
        <v>46266.582638888889</v>
      </c>
      <c r="L93" s="15"/>
      <c r="M93">
        <v>8</v>
      </c>
      <c r="N93" s="216"/>
      <c r="O93" t="s">
        <v>201</v>
      </c>
      <c r="P93" t="s">
        <v>514</v>
      </c>
      <c r="Q93" s="216"/>
      <c r="R93" s="216"/>
      <c r="S93" t="s">
        <v>368</v>
      </c>
      <c r="T93" t="s">
        <v>357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401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16" t="s">
        <v>353</v>
      </c>
      <c r="B94" t="s">
        <v>57</v>
      </c>
      <c r="C94" t="s">
        <v>117</v>
      </c>
      <c r="D94" t="s">
        <v>310</v>
      </c>
      <c r="E94" t="s">
        <v>1333</v>
      </c>
      <c r="F94" s="15">
        <v>46265.444652777776</v>
      </c>
      <c r="G94" t="s">
        <v>410</v>
      </c>
      <c r="H94">
        <v>8</v>
      </c>
      <c r="I94" t="s">
        <v>1334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6"/>
      <c r="O94" t="s">
        <v>201</v>
      </c>
      <c r="P94" t="s">
        <v>514</v>
      </c>
      <c r="Q94" s="216"/>
      <c r="R94" s="216"/>
      <c r="S94" t="s">
        <v>368</v>
      </c>
      <c r="T94" t="s">
        <v>357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401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16" t="s">
        <v>353</v>
      </c>
      <c r="B95" t="s">
        <v>279</v>
      </c>
      <c r="C95" t="s">
        <v>192</v>
      </c>
      <c r="D95" t="s">
        <v>310</v>
      </c>
      <c r="E95" t="s">
        <v>1333</v>
      </c>
      <c r="F95" s="15">
        <v>46265.444652777776</v>
      </c>
      <c r="G95" t="s">
        <v>410</v>
      </c>
      <c r="H95">
        <v>675</v>
      </c>
      <c r="I95" t="s">
        <v>1334</v>
      </c>
      <c r="J95" s="15">
        <v>46265.647743055553</v>
      </c>
      <c r="K95" s="15">
        <v>46266.582638888889</v>
      </c>
      <c r="L95" s="15"/>
      <c r="M95">
        <v>675</v>
      </c>
      <c r="N95" s="216"/>
      <c r="O95" t="s">
        <v>201</v>
      </c>
      <c r="P95" t="s">
        <v>514</v>
      </c>
      <c r="Q95" s="216"/>
      <c r="R95" s="216"/>
      <c r="S95" t="s">
        <v>368</v>
      </c>
      <c r="T95" t="s">
        <v>357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401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16" t="s">
        <v>353</v>
      </c>
      <c r="B96" t="s">
        <v>51</v>
      </c>
      <c r="C96" t="s">
        <v>258</v>
      </c>
      <c r="D96" t="s">
        <v>310</v>
      </c>
      <c r="E96" t="s">
        <v>1335</v>
      </c>
      <c r="F96" s="15">
        <v>46248.381701388891</v>
      </c>
      <c r="G96" t="s">
        <v>407</v>
      </c>
      <c r="H96">
        <v>320</v>
      </c>
      <c r="I96" t="s">
        <v>1336</v>
      </c>
      <c r="J96" s="15">
        <v>46248.512499999997</v>
      </c>
      <c r="K96" s="15">
        <v>46276.532638888886</v>
      </c>
      <c r="L96" s="15"/>
      <c r="M96">
        <v>320</v>
      </c>
      <c r="N96" s="216"/>
      <c r="O96" t="s">
        <v>201</v>
      </c>
      <c r="P96" t="s">
        <v>513</v>
      </c>
      <c r="Q96" s="216"/>
      <c r="R96" s="216"/>
      <c r="S96" t="s">
        <v>368</v>
      </c>
      <c r="T96" t="s">
        <v>357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401</v>
      </c>
      <c r="AC96">
        <v>2011</v>
      </c>
      <c r="AD96" t="s">
        <v>7</v>
      </c>
      <c r="AF96">
        <v>0</v>
      </c>
    </row>
    <row r="97" spans="1:32" x14ac:dyDescent="0.3">
      <c r="A97" s="216" t="s">
        <v>353</v>
      </c>
      <c r="B97" t="s">
        <v>51</v>
      </c>
      <c r="C97" t="s">
        <v>258</v>
      </c>
      <c r="D97" t="s">
        <v>310</v>
      </c>
      <c r="E97" t="s">
        <v>1337</v>
      </c>
      <c r="F97" s="15">
        <v>46269.499652777777</v>
      </c>
      <c r="G97" t="s">
        <v>1338</v>
      </c>
      <c r="H97">
        <v>10</v>
      </c>
      <c r="I97" t="s">
        <v>1339</v>
      </c>
      <c r="J97" s="15">
        <v>46269.499652777777</v>
      </c>
      <c r="K97" s="15">
        <v>46276.54791666667</v>
      </c>
      <c r="L97" s="15"/>
      <c r="M97">
        <v>10</v>
      </c>
      <c r="N97" s="216"/>
      <c r="Q97" s="216"/>
      <c r="R97" s="216"/>
      <c r="S97" t="s">
        <v>368</v>
      </c>
      <c r="T97" t="s">
        <v>357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401</v>
      </c>
      <c r="AC97">
        <v>2011</v>
      </c>
      <c r="AD97" t="s">
        <v>7</v>
      </c>
    </row>
    <row r="98" spans="1:32" x14ac:dyDescent="0.3">
      <c r="A98" s="216" t="s">
        <v>353</v>
      </c>
      <c r="B98" t="s">
        <v>51</v>
      </c>
      <c r="C98" t="s">
        <v>258</v>
      </c>
      <c r="D98" t="s">
        <v>310</v>
      </c>
      <c r="E98" t="s">
        <v>1340</v>
      </c>
      <c r="F98" s="15">
        <v>46276.411192129628</v>
      </c>
      <c r="G98" t="s">
        <v>1341</v>
      </c>
      <c r="H98">
        <v>150</v>
      </c>
      <c r="I98" t="s">
        <v>1342</v>
      </c>
      <c r="J98" s="15">
        <v>46279.387499999997</v>
      </c>
      <c r="K98" s="15">
        <v>46286.475694444445</v>
      </c>
      <c r="L98" s="15"/>
      <c r="M98">
        <v>150</v>
      </c>
      <c r="N98" s="216"/>
      <c r="O98" t="s">
        <v>201</v>
      </c>
      <c r="P98" t="s">
        <v>513</v>
      </c>
      <c r="Q98" s="216"/>
      <c r="R98" s="216"/>
      <c r="S98" t="s">
        <v>1343</v>
      </c>
      <c r="T98" t="s">
        <v>357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1344</v>
      </c>
      <c r="AC98">
        <v>300</v>
      </c>
      <c r="AD98" t="s">
        <v>7</v>
      </c>
      <c r="AF98">
        <v>0</v>
      </c>
    </row>
    <row r="99" spans="1:32" x14ac:dyDescent="0.3">
      <c r="A99" s="216" t="s">
        <v>353</v>
      </c>
      <c r="B99" t="s">
        <v>57</v>
      </c>
      <c r="C99" t="s">
        <v>117</v>
      </c>
      <c r="D99" t="s">
        <v>310</v>
      </c>
      <c r="E99" t="s">
        <v>1331</v>
      </c>
      <c r="F99" s="15">
        <v>46266.545393518521</v>
      </c>
      <c r="G99" t="s">
        <v>410</v>
      </c>
      <c r="H99">
        <v>5</v>
      </c>
      <c r="I99" t="s">
        <v>1332</v>
      </c>
      <c r="J99" s="15">
        <v>46267.376886574071</v>
      </c>
      <c r="K99" s="15">
        <v>46267.5</v>
      </c>
      <c r="L99" s="15">
        <v>46267.5</v>
      </c>
      <c r="M99">
        <v>5</v>
      </c>
      <c r="N99" s="216"/>
      <c r="O99" t="s">
        <v>201</v>
      </c>
      <c r="P99" t="s">
        <v>514</v>
      </c>
      <c r="Q99" s="216"/>
      <c r="R99" s="216"/>
      <c r="S99" t="s">
        <v>400</v>
      </c>
      <c r="T99" t="s">
        <v>381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400</v>
      </c>
      <c r="AD99" t="s">
        <v>233</v>
      </c>
      <c r="AE99">
        <v>1</v>
      </c>
      <c r="AF99">
        <v>1</v>
      </c>
    </row>
    <row r="100" spans="1:32" x14ac:dyDescent="0.3">
      <c r="A100" s="216" t="s">
        <v>353</v>
      </c>
      <c r="B100" t="s">
        <v>45</v>
      </c>
      <c r="C100" t="s">
        <v>68</v>
      </c>
      <c r="D100" t="s">
        <v>310</v>
      </c>
      <c r="E100" t="s">
        <v>1345</v>
      </c>
      <c r="F100" s="15">
        <v>46268.597766203704</v>
      </c>
      <c r="G100" t="s">
        <v>426</v>
      </c>
      <c r="H100">
        <v>13</v>
      </c>
      <c r="I100" t="s">
        <v>1346</v>
      </c>
      <c r="J100" s="15">
        <v>46268.6875</v>
      </c>
      <c r="K100" s="15">
        <v>46274.496527777781</v>
      </c>
      <c r="L100" s="15"/>
      <c r="M100">
        <v>13</v>
      </c>
      <c r="N100" s="216"/>
      <c r="Q100" s="216"/>
      <c r="R100" s="216"/>
      <c r="S100" t="s">
        <v>400</v>
      </c>
      <c r="T100" t="s">
        <v>381</v>
      </c>
      <c r="U100" t="s">
        <v>295</v>
      </c>
      <c r="V100" t="s">
        <v>353</v>
      </c>
      <c r="W100" t="s">
        <v>379</v>
      </c>
      <c r="X100" t="s">
        <v>262</v>
      </c>
      <c r="AA100" t="s">
        <v>67</v>
      </c>
      <c r="AB100" t="s">
        <v>400</v>
      </c>
      <c r="AD100" t="s">
        <v>217</v>
      </c>
      <c r="AE100">
        <v>1.3</v>
      </c>
    </row>
    <row r="101" spans="1:32" x14ac:dyDescent="0.3">
      <c r="A101" s="216" t="s">
        <v>353</v>
      </c>
      <c r="B101" t="s">
        <v>45</v>
      </c>
      <c r="C101" t="s">
        <v>73</v>
      </c>
      <c r="D101" t="s">
        <v>310</v>
      </c>
      <c r="E101" t="s">
        <v>1347</v>
      </c>
      <c r="F101" s="15">
        <v>46268.600613425922</v>
      </c>
      <c r="G101" t="s">
        <v>426</v>
      </c>
      <c r="H101">
        <v>10</v>
      </c>
      <c r="I101" t="s">
        <v>1348</v>
      </c>
      <c r="J101" s="15">
        <v>46268.681944444441</v>
      </c>
      <c r="K101" s="15">
        <v>46274.496527777781</v>
      </c>
      <c r="L101" s="15"/>
      <c r="M101">
        <v>10</v>
      </c>
      <c r="N101" s="216"/>
      <c r="Q101" s="216"/>
      <c r="R101" s="216"/>
      <c r="S101" t="s">
        <v>400</v>
      </c>
      <c r="T101" t="s">
        <v>381</v>
      </c>
      <c r="U101" t="s">
        <v>295</v>
      </c>
      <c r="V101" t="s">
        <v>353</v>
      </c>
      <c r="W101" t="s">
        <v>379</v>
      </c>
      <c r="X101" t="s">
        <v>262</v>
      </c>
      <c r="AA101" t="s">
        <v>67</v>
      </c>
      <c r="AB101" t="s">
        <v>400</v>
      </c>
      <c r="AD101" t="s">
        <v>217</v>
      </c>
      <c r="AE101">
        <v>1</v>
      </c>
    </row>
    <row r="102" spans="1:32" x14ac:dyDescent="0.3">
      <c r="A102" s="216" t="s">
        <v>353</v>
      </c>
      <c r="B102" t="s">
        <v>285</v>
      </c>
      <c r="C102" t="s">
        <v>95</v>
      </c>
      <c r="D102" t="s">
        <v>310</v>
      </c>
      <c r="E102" t="s">
        <v>2353</v>
      </c>
      <c r="F102" s="15">
        <v>46282.319155092591</v>
      </c>
      <c r="G102" t="s">
        <v>410</v>
      </c>
      <c r="H102">
        <v>1</v>
      </c>
      <c r="I102" t="s">
        <v>2354</v>
      </c>
      <c r="J102" s="15">
        <v>46282.525960648149</v>
      </c>
      <c r="K102" s="15">
        <v>46282.566666666666</v>
      </c>
      <c r="L102" s="15"/>
      <c r="M102">
        <v>1</v>
      </c>
      <c r="N102" s="216"/>
      <c r="O102" t="s">
        <v>201</v>
      </c>
      <c r="P102" t="s">
        <v>514</v>
      </c>
      <c r="Q102" s="216"/>
      <c r="R102" s="216"/>
      <c r="S102" t="s">
        <v>368</v>
      </c>
      <c r="T102" t="s">
        <v>357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401</v>
      </c>
      <c r="AC102">
        <v>2011</v>
      </c>
      <c r="AD102" t="s">
        <v>220</v>
      </c>
      <c r="AE102">
        <v>1</v>
      </c>
    </row>
    <row r="103" spans="1:32" x14ac:dyDescent="0.3">
      <c r="A103" s="216" t="s">
        <v>353</v>
      </c>
      <c r="B103" t="s">
        <v>57</v>
      </c>
      <c r="C103" t="s">
        <v>117</v>
      </c>
      <c r="D103" t="s">
        <v>310</v>
      </c>
      <c r="E103" t="s">
        <v>1317</v>
      </c>
      <c r="F103" s="15">
        <v>46289.436851851853</v>
      </c>
      <c r="G103" t="s">
        <v>410</v>
      </c>
      <c r="H103">
        <v>10</v>
      </c>
      <c r="I103" t="s">
        <v>1318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6"/>
      <c r="O103" t="s">
        <v>201</v>
      </c>
      <c r="P103" t="s">
        <v>514</v>
      </c>
      <c r="Q103" s="216"/>
      <c r="R103" s="216"/>
      <c r="S103" t="s">
        <v>368</v>
      </c>
      <c r="T103" t="s">
        <v>357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401</v>
      </c>
      <c r="AC103">
        <v>2011</v>
      </c>
      <c r="AD103" t="s">
        <v>233</v>
      </c>
      <c r="AE103">
        <v>1</v>
      </c>
    </row>
    <row r="104" spans="1:32" x14ac:dyDescent="0.3">
      <c r="A104" s="216" t="s">
        <v>353</v>
      </c>
      <c r="B104" t="s">
        <v>285</v>
      </c>
      <c r="C104" t="s">
        <v>95</v>
      </c>
      <c r="D104" t="s">
        <v>310</v>
      </c>
      <c r="E104" t="s">
        <v>1317</v>
      </c>
      <c r="F104" s="15">
        <v>46289.436851851853</v>
      </c>
      <c r="G104" t="s">
        <v>410</v>
      </c>
      <c r="H104">
        <v>10</v>
      </c>
      <c r="I104" t="s">
        <v>1318</v>
      </c>
      <c r="J104" s="15">
        <v>46289.489583333336</v>
      </c>
      <c r="K104" s="15">
        <v>46289.677777777775</v>
      </c>
      <c r="L104" s="15"/>
      <c r="M104">
        <v>10</v>
      </c>
      <c r="N104" s="216"/>
      <c r="O104" t="s">
        <v>201</v>
      </c>
      <c r="P104" t="s">
        <v>514</v>
      </c>
      <c r="Q104" s="216"/>
      <c r="R104" s="216"/>
      <c r="S104" t="s">
        <v>368</v>
      </c>
      <c r="T104" t="s">
        <v>357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401</v>
      </c>
      <c r="AC104">
        <v>2011</v>
      </c>
      <c r="AD104" t="s">
        <v>220</v>
      </c>
      <c r="AE104">
        <v>10</v>
      </c>
    </row>
    <row r="105" spans="1:32" x14ac:dyDescent="0.3">
      <c r="A105" s="216" t="s">
        <v>353</v>
      </c>
      <c r="B105" t="s">
        <v>45</v>
      </c>
      <c r="C105" t="s">
        <v>68</v>
      </c>
      <c r="D105" t="s">
        <v>310</v>
      </c>
      <c r="E105" t="s">
        <v>1349</v>
      </c>
      <c r="F105" s="15">
        <v>46248.440740740742</v>
      </c>
      <c r="G105" t="s">
        <v>1350</v>
      </c>
      <c r="H105">
        <v>6</v>
      </c>
      <c r="I105" t="s">
        <v>1351</v>
      </c>
      <c r="J105" s="15">
        <v>46248.633333333331</v>
      </c>
      <c r="K105" s="15">
        <v>46258.661111111112</v>
      </c>
      <c r="L105" s="15"/>
      <c r="M105">
        <v>6</v>
      </c>
      <c r="N105" s="216"/>
      <c r="O105" t="s">
        <v>201</v>
      </c>
      <c r="P105" t="s">
        <v>513</v>
      </c>
      <c r="Q105" s="216"/>
      <c r="R105" s="216"/>
      <c r="S105" t="s">
        <v>368</v>
      </c>
      <c r="T105" t="s">
        <v>357</v>
      </c>
      <c r="U105" t="s">
        <v>262</v>
      </c>
      <c r="V105" t="s">
        <v>353</v>
      </c>
      <c r="W105" t="s">
        <v>379</v>
      </c>
      <c r="X105" t="s">
        <v>262</v>
      </c>
      <c r="Y105">
        <v>0</v>
      </c>
      <c r="AA105" t="s">
        <v>67</v>
      </c>
      <c r="AB105" t="s">
        <v>401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6" t="s">
        <v>353</v>
      </c>
      <c r="B106" t="s">
        <v>45</v>
      </c>
      <c r="C106" t="s">
        <v>68</v>
      </c>
      <c r="D106" t="s">
        <v>310</v>
      </c>
      <c r="E106" t="s">
        <v>1352</v>
      </c>
      <c r="F106" s="15">
        <v>46248.43954861111</v>
      </c>
      <c r="G106" t="s">
        <v>1350</v>
      </c>
      <c r="H106">
        <v>7</v>
      </c>
      <c r="I106" t="s">
        <v>1351</v>
      </c>
      <c r="J106" s="15">
        <v>46248.633333333331</v>
      </c>
      <c r="K106" s="15">
        <v>46258.661111111112</v>
      </c>
      <c r="L106" s="15"/>
      <c r="M106">
        <v>7</v>
      </c>
      <c r="N106" s="216"/>
      <c r="O106" t="s">
        <v>201</v>
      </c>
      <c r="P106" t="s">
        <v>513</v>
      </c>
      <c r="Q106" s="216"/>
      <c r="R106" s="216"/>
      <c r="S106" t="s">
        <v>368</v>
      </c>
      <c r="T106" t="s">
        <v>357</v>
      </c>
      <c r="U106" t="s">
        <v>262</v>
      </c>
      <c r="V106" t="s">
        <v>353</v>
      </c>
      <c r="W106" t="s">
        <v>379</v>
      </c>
      <c r="X106" t="s">
        <v>262</v>
      </c>
      <c r="AA106" t="s">
        <v>67</v>
      </c>
      <c r="AB106" t="s">
        <v>401</v>
      </c>
      <c r="AC106">
        <v>2011</v>
      </c>
      <c r="AD106" t="s">
        <v>217</v>
      </c>
      <c r="AE106">
        <v>1</v>
      </c>
    </row>
    <row r="107" spans="1:32" x14ac:dyDescent="0.3">
      <c r="A107" s="216" t="s">
        <v>353</v>
      </c>
      <c r="B107" t="s">
        <v>45</v>
      </c>
      <c r="C107" t="s">
        <v>68</v>
      </c>
      <c r="D107" t="s">
        <v>310</v>
      </c>
      <c r="E107" t="s">
        <v>1353</v>
      </c>
      <c r="F107" s="15">
        <v>46248.437743055554</v>
      </c>
      <c r="G107" t="s">
        <v>1350</v>
      </c>
      <c r="H107">
        <v>4</v>
      </c>
      <c r="I107" t="s">
        <v>1351</v>
      </c>
      <c r="J107" s="15">
        <v>46248.633333333331</v>
      </c>
      <c r="K107" s="15">
        <v>46258.661111111112</v>
      </c>
      <c r="L107" s="15"/>
      <c r="M107">
        <v>4</v>
      </c>
      <c r="N107" s="216"/>
      <c r="O107" t="s">
        <v>201</v>
      </c>
      <c r="P107" t="s">
        <v>513</v>
      </c>
      <c r="Q107" s="216"/>
      <c r="R107" s="216"/>
      <c r="S107" t="s">
        <v>368</v>
      </c>
      <c r="T107" t="s">
        <v>357</v>
      </c>
      <c r="U107" t="s">
        <v>262</v>
      </c>
      <c r="V107" t="s">
        <v>353</v>
      </c>
      <c r="W107" t="s">
        <v>379</v>
      </c>
      <c r="X107" t="s">
        <v>262</v>
      </c>
      <c r="AA107" t="s">
        <v>67</v>
      </c>
      <c r="AB107" t="s">
        <v>401</v>
      </c>
      <c r="AC107">
        <v>2011</v>
      </c>
      <c r="AD107" t="s">
        <v>217</v>
      </c>
      <c r="AE107">
        <v>1</v>
      </c>
    </row>
    <row r="108" spans="1:32" x14ac:dyDescent="0.3">
      <c r="A108" s="216" t="s">
        <v>353</v>
      </c>
      <c r="B108" t="s">
        <v>45</v>
      </c>
      <c r="C108" t="s">
        <v>68</v>
      </c>
      <c r="D108" t="s">
        <v>310</v>
      </c>
      <c r="E108" t="s">
        <v>1354</v>
      </c>
      <c r="F108" s="15">
        <v>46248.438252314816</v>
      </c>
      <c r="G108" t="s">
        <v>1350</v>
      </c>
      <c r="H108">
        <v>4</v>
      </c>
      <c r="I108" t="s">
        <v>1351</v>
      </c>
      <c r="J108" s="15">
        <v>46248.633333333331</v>
      </c>
      <c r="K108" s="15">
        <v>46258.661111111112</v>
      </c>
      <c r="L108" s="15"/>
      <c r="M108">
        <v>4</v>
      </c>
      <c r="N108" s="216"/>
      <c r="O108" t="s">
        <v>201</v>
      </c>
      <c r="P108" t="s">
        <v>513</v>
      </c>
      <c r="Q108" s="216"/>
      <c r="R108" s="216"/>
      <c r="S108" t="s">
        <v>368</v>
      </c>
      <c r="T108" t="s">
        <v>357</v>
      </c>
      <c r="U108" t="s">
        <v>262</v>
      </c>
      <c r="V108" t="s">
        <v>353</v>
      </c>
      <c r="W108" t="s">
        <v>379</v>
      </c>
      <c r="X108" t="s">
        <v>262</v>
      </c>
      <c r="AA108" t="s">
        <v>67</v>
      </c>
      <c r="AB108" t="s">
        <v>401</v>
      </c>
      <c r="AC108">
        <v>2011</v>
      </c>
      <c r="AD108" t="s">
        <v>217</v>
      </c>
      <c r="AE108">
        <v>1</v>
      </c>
    </row>
    <row r="109" spans="1:32" x14ac:dyDescent="0.3">
      <c r="A109" s="216" t="s">
        <v>353</v>
      </c>
      <c r="B109" t="s">
        <v>45</v>
      </c>
      <c r="C109" t="s">
        <v>68</v>
      </c>
      <c r="D109" t="s">
        <v>310</v>
      </c>
      <c r="E109" t="s">
        <v>1355</v>
      </c>
      <c r="F109" s="15">
        <v>46248.44027777778</v>
      </c>
      <c r="G109" t="s">
        <v>1350</v>
      </c>
      <c r="H109">
        <v>7</v>
      </c>
      <c r="I109" t="s">
        <v>1351</v>
      </c>
      <c r="J109" s="15">
        <v>46248.633333333331</v>
      </c>
      <c r="K109" s="15">
        <v>46258.661111111112</v>
      </c>
      <c r="L109" s="15"/>
      <c r="M109">
        <v>7</v>
      </c>
      <c r="N109" s="216"/>
      <c r="O109" t="s">
        <v>201</v>
      </c>
      <c r="P109" t="s">
        <v>513</v>
      </c>
      <c r="Q109" s="216"/>
      <c r="R109" s="216"/>
      <c r="S109" t="s">
        <v>368</v>
      </c>
      <c r="T109" t="s">
        <v>357</v>
      </c>
      <c r="U109" t="s">
        <v>262</v>
      </c>
      <c r="V109" t="s">
        <v>353</v>
      </c>
      <c r="W109" t="s">
        <v>379</v>
      </c>
      <c r="X109" t="s">
        <v>262</v>
      </c>
      <c r="AA109" t="s">
        <v>67</v>
      </c>
      <c r="AB109" t="s">
        <v>401</v>
      </c>
      <c r="AC109">
        <v>2011</v>
      </c>
      <c r="AD109" t="s">
        <v>217</v>
      </c>
      <c r="AE109">
        <v>1</v>
      </c>
    </row>
    <row r="110" spans="1:32" x14ac:dyDescent="0.3">
      <c r="A110" s="216" t="s">
        <v>353</v>
      </c>
      <c r="B110" t="s">
        <v>45</v>
      </c>
      <c r="C110" t="s">
        <v>68</v>
      </c>
      <c r="D110" t="s">
        <v>310</v>
      </c>
      <c r="E110" t="s">
        <v>1356</v>
      </c>
      <c r="F110" s="15">
        <v>46251.316620370373</v>
      </c>
      <c r="G110" t="s">
        <v>1350</v>
      </c>
      <c r="H110">
        <v>11</v>
      </c>
      <c r="I110" t="s">
        <v>1357</v>
      </c>
      <c r="J110" s="15">
        <v>46251.354166666664</v>
      </c>
      <c r="K110" s="15">
        <v>46262.636111111111</v>
      </c>
      <c r="L110" s="15"/>
      <c r="M110">
        <v>11</v>
      </c>
      <c r="N110" s="216"/>
      <c r="O110" t="s">
        <v>201</v>
      </c>
      <c r="P110" t="s">
        <v>513</v>
      </c>
      <c r="Q110" s="216"/>
      <c r="R110" s="216"/>
      <c r="S110" t="s">
        <v>368</v>
      </c>
      <c r="T110" t="s">
        <v>357</v>
      </c>
      <c r="U110" t="s">
        <v>262</v>
      </c>
      <c r="V110" t="s">
        <v>353</v>
      </c>
      <c r="W110" t="s">
        <v>379</v>
      </c>
      <c r="X110" t="s">
        <v>262</v>
      </c>
      <c r="Y110">
        <v>0</v>
      </c>
      <c r="AA110" t="s">
        <v>67</v>
      </c>
      <c r="AB110" t="s">
        <v>401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6" t="s">
        <v>353</v>
      </c>
      <c r="B111" t="s">
        <v>45</v>
      </c>
      <c r="C111" t="s">
        <v>68</v>
      </c>
      <c r="D111" t="s">
        <v>310</v>
      </c>
      <c r="E111" t="s">
        <v>1358</v>
      </c>
      <c r="F111" s="15">
        <v>46252.496122685188</v>
      </c>
      <c r="G111" t="s">
        <v>1329</v>
      </c>
      <c r="H111">
        <v>20</v>
      </c>
      <c r="I111" t="s">
        <v>1359</v>
      </c>
      <c r="J111" s="15">
        <v>46252.664583333331</v>
      </c>
      <c r="K111" s="15">
        <v>46266.494444444441</v>
      </c>
      <c r="L111" s="15"/>
      <c r="M111">
        <v>20</v>
      </c>
      <c r="N111" s="216"/>
      <c r="O111" t="s">
        <v>201</v>
      </c>
      <c r="P111" t="s">
        <v>513</v>
      </c>
      <c r="Q111" s="216"/>
      <c r="R111" s="216"/>
      <c r="S111" t="s">
        <v>400</v>
      </c>
      <c r="T111" t="s">
        <v>381</v>
      </c>
      <c r="U111" t="s">
        <v>295</v>
      </c>
      <c r="V111" t="s">
        <v>353</v>
      </c>
      <c r="W111" t="s">
        <v>379</v>
      </c>
      <c r="X111" t="s">
        <v>262</v>
      </c>
      <c r="AA111" t="s">
        <v>67</v>
      </c>
      <c r="AB111" t="s">
        <v>400</v>
      </c>
      <c r="AD111" t="s">
        <v>217</v>
      </c>
      <c r="AE111">
        <v>2</v>
      </c>
      <c r="AF111">
        <v>1</v>
      </c>
    </row>
    <row r="112" spans="1:32" x14ac:dyDescent="0.3">
      <c r="A112" s="216" t="s">
        <v>353</v>
      </c>
      <c r="B112" t="s">
        <v>45</v>
      </c>
      <c r="C112" t="s">
        <v>68</v>
      </c>
      <c r="D112" t="s">
        <v>310</v>
      </c>
      <c r="E112" t="s">
        <v>1360</v>
      </c>
      <c r="F112" s="15">
        <v>46252.496145833335</v>
      </c>
      <c r="G112" t="s">
        <v>426</v>
      </c>
      <c r="H112">
        <v>2</v>
      </c>
      <c r="I112" t="s">
        <v>1361</v>
      </c>
      <c r="J112" s="15">
        <v>46252.696527777778</v>
      </c>
      <c r="K112" s="15">
        <v>46266.494444444441</v>
      </c>
      <c r="L112" s="15"/>
      <c r="M112">
        <v>2</v>
      </c>
      <c r="N112" s="216"/>
      <c r="O112" t="s">
        <v>201</v>
      </c>
      <c r="P112" t="s">
        <v>513</v>
      </c>
      <c r="Q112" s="216"/>
      <c r="R112" s="216"/>
      <c r="S112" t="s">
        <v>400</v>
      </c>
      <c r="T112" t="s">
        <v>381</v>
      </c>
      <c r="U112" t="s">
        <v>295</v>
      </c>
      <c r="V112" t="s">
        <v>353</v>
      </c>
      <c r="W112" t="s">
        <v>379</v>
      </c>
      <c r="X112" t="s">
        <v>262</v>
      </c>
      <c r="AA112" t="s">
        <v>67</v>
      </c>
      <c r="AB112" t="s">
        <v>400</v>
      </c>
      <c r="AD112" t="s">
        <v>217</v>
      </c>
      <c r="AE112">
        <v>1</v>
      </c>
    </row>
    <row r="113" spans="1:32" x14ac:dyDescent="0.3">
      <c r="A113" s="216" t="s">
        <v>353</v>
      </c>
      <c r="B113" t="s">
        <v>45</v>
      </c>
      <c r="C113" t="s">
        <v>68</v>
      </c>
      <c r="D113" t="s">
        <v>310</v>
      </c>
      <c r="E113" t="s">
        <v>1362</v>
      </c>
      <c r="F113" s="15">
        <v>46252.655300925922</v>
      </c>
      <c r="G113" t="s">
        <v>426</v>
      </c>
      <c r="H113">
        <v>12</v>
      </c>
      <c r="I113" t="s">
        <v>1363</v>
      </c>
      <c r="J113" s="15">
        <v>46252.70208333333</v>
      </c>
      <c r="K113" s="15">
        <v>46266.494444444441</v>
      </c>
      <c r="L113" s="15"/>
      <c r="M113">
        <v>12</v>
      </c>
      <c r="N113" s="216"/>
      <c r="O113" t="s">
        <v>201</v>
      </c>
      <c r="P113" t="s">
        <v>513</v>
      </c>
      <c r="Q113" s="216"/>
      <c r="R113" s="216"/>
      <c r="S113" t="s">
        <v>400</v>
      </c>
      <c r="T113" t="s">
        <v>381</v>
      </c>
      <c r="U113" t="s">
        <v>295</v>
      </c>
      <c r="V113" t="s">
        <v>353</v>
      </c>
      <c r="W113" t="s">
        <v>379</v>
      </c>
      <c r="X113" t="s">
        <v>262</v>
      </c>
      <c r="AA113" t="s">
        <v>67</v>
      </c>
      <c r="AB113" t="s">
        <v>400</v>
      </c>
      <c r="AD113" t="s">
        <v>217</v>
      </c>
      <c r="AE113">
        <v>1.2</v>
      </c>
    </row>
    <row r="114" spans="1:32" x14ac:dyDescent="0.3">
      <c r="A114" s="216" t="s">
        <v>353</v>
      </c>
      <c r="B114" t="s">
        <v>285</v>
      </c>
      <c r="C114" t="s">
        <v>95</v>
      </c>
      <c r="D114" t="s">
        <v>310</v>
      </c>
      <c r="E114" t="s">
        <v>1364</v>
      </c>
      <c r="F114" s="15">
        <v>46288.572847222225</v>
      </c>
      <c r="G114" t="s">
        <v>410</v>
      </c>
      <c r="H114">
        <v>10</v>
      </c>
      <c r="I114" t="s">
        <v>1365</v>
      </c>
      <c r="J114" s="15">
        <v>46288.582638888889</v>
      </c>
      <c r="K114" s="15">
        <v>46288.668749999997</v>
      </c>
      <c r="L114" s="15"/>
      <c r="M114">
        <v>10</v>
      </c>
      <c r="N114" s="216"/>
      <c r="O114" t="s">
        <v>201</v>
      </c>
      <c r="P114" t="s">
        <v>514</v>
      </c>
      <c r="Q114" s="216"/>
      <c r="R114" s="216"/>
      <c r="S114" t="s">
        <v>368</v>
      </c>
      <c r="T114" t="s">
        <v>357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401</v>
      </c>
      <c r="AC114">
        <v>2011</v>
      </c>
      <c r="AD114" t="s">
        <v>220</v>
      </c>
      <c r="AE114">
        <v>10</v>
      </c>
    </row>
    <row r="115" spans="1:32" x14ac:dyDescent="0.3">
      <c r="A115" s="216" t="s">
        <v>353</v>
      </c>
      <c r="B115" t="s">
        <v>57</v>
      </c>
      <c r="C115" t="s">
        <v>117</v>
      </c>
      <c r="D115" t="s">
        <v>310</v>
      </c>
      <c r="E115" t="s">
        <v>1364</v>
      </c>
      <c r="F115" s="15">
        <v>46288.572847222225</v>
      </c>
      <c r="G115" t="s">
        <v>410</v>
      </c>
      <c r="H115">
        <v>10</v>
      </c>
      <c r="I115" t="s">
        <v>1365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16"/>
      <c r="O115" t="s">
        <v>201</v>
      </c>
      <c r="P115" t="s">
        <v>514</v>
      </c>
      <c r="Q115" s="216"/>
      <c r="R115" s="216"/>
      <c r="S115" t="s">
        <v>368</v>
      </c>
      <c r="T115" t="s">
        <v>357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401</v>
      </c>
      <c r="AC115">
        <v>2011</v>
      </c>
      <c r="AD115" t="s">
        <v>233</v>
      </c>
      <c r="AE115">
        <v>1</v>
      </c>
    </row>
    <row r="116" spans="1:32" x14ac:dyDescent="0.3">
      <c r="A116" s="216" t="s">
        <v>353</v>
      </c>
      <c r="B116" t="s">
        <v>279</v>
      </c>
      <c r="C116" t="s">
        <v>192</v>
      </c>
      <c r="D116" t="s">
        <v>310</v>
      </c>
      <c r="E116" t="s">
        <v>1364</v>
      </c>
      <c r="F116" s="15">
        <v>46288.572847222225</v>
      </c>
      <c r="G116" t="s">
        <v>410</v>
      </c>
      <c r="H116">
        <v>831</v>
      </c>
      <c r="I116" t="s">
        <v>1365</v>
      </c>
      <c r="J116" s="15">
        <v>46288.582638888889</v>
      </c>
      <c r="K116" s="15">
        <v>46288.668749999997</v>
      </c>
      <c r="L116" s="15"/>
      <c r="M116">
        <v>831</v>
      </c>
      <c r="N116" s="216"/>
      <c r="O116" t="s">
        <v>201</v>
      </c>
      <c r="P116" t="s">
        <v>514</v>
      </c>
      <c r="Q116" s="216"/>
      <c r="R116" s="216"/>
      <c r="S116" t="s">
        <v>368</v>
      </c>
      <c r="T116" t="s">
        <v>357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401</v>
      </c>
      <c r="AC116">
        <v>2011</v>
      </c>
      <c r="AD116" t="s">
        <v>232</v>
      </c>
      <c r="AE116">
        <v>831</v>
      </c>
    </row>
    <row r="117" spans="1:32" x14ac:dyDescent="0.3">
      <c r="A117" s="216" t="s">
        <v>353</v>
      </c>
      <c r="B117" t="s">
        <v>285</v>
      </c>
      <c r="C117" t="s">
        <v>95</v>
      </c>
      <c r="D117" t="s">
        <v>310</v>
      </c>
      <c r="E117" t="s">
        <v>1366</v>
      </c>
      <c r="F117" s="15">
        <v>46282.47115740741</v>
      </c>
      <c r="G117" t="s">
        <v>410</v>
      </c>
      <c r="H117">
        <v>10</v>
      </c>
      <c r="I117" t="s">
        <v>1367</v>
      </c>
      <c r="J117" s="15">
        <v>46282.528912037036</v>
      </c>
      <c r="K117" s="15">
        <v>46282.667361111111</v>
      </c>
      <c r="L117" s="15"/>
      <c r="M117">
        <v>10</v>
      </c>
      <c r="N117" s="216"/>
      <c r="O117" t="s">
        <v>201</v>
      </c>
      <c r="P117" t="s">
        <v>514</v>
      </c>
      <c r="Q117" s="216"/>
      <c r="R117" s="216"/>
      <c r="S117" t="s">
        <v>368</v>
      </c>
      <c r="T117" t="s">
        <v>357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401</v>
      </c>
      <c r="AC117">
        <v>2011</v>
      </c>
      <c r="AD117" t="s">
        <v>220</v>
      </c>
      <c r="AE117">
        <v>10</v>
      </c>
    </row>
    <row r="118" spans="1:32" x14ac:dyDescent="0.3">
      <c r="A118" s="216" t="s">
        <v>353</v>
      </c>
      <c r="B118" t="s">
        <v>57</v>
      </c>
      <c r="C118" t="s">
        <v>117</v>
      </c>
      <c r="D118" t="s">
        <v>310</v>
      </c>
      <c r="E118" t="s">
        <v>1366</v>
      </c>
      <c r="F118" s="15">
        <v>46282.47115740741</v>
      </c>
      <c r="G118" t="s">
        <v>410</v>
      </c>
      <c r="H118">
        <v>10</v>
      </c>
      <c r="I118" t="s">
        <v>1367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16"/>
      <c r="O118" t="s">
        <v>201</v>
      </c>
      <c r="P118" t="s">
        <v>514</v>
      </c>
      <c r="Q118" s="216"/>
      <c r="R118" s="216"/>
      <c r="S118" t="s">
        <v>368</v>
      </c>
      <c r="T118" t="s">
        <v>357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401</v>
      </c>
      <c r="AC118">
        <v>2011</v>
      </c>
      <c r="AD118" t="s">
        <v>233</v>
      </c>
      <c r="AE118">
        <v>1</v>
      </c>
    </row>
    <row r="119" spans="1:32" x14ac:dyDescent="0.3">
      <c r="A119" s="216" t="s">
        <v>353</v>
      </c>
      <c r="B119" t="s">
        <v>279</v>
      </c>
      <c r="C119" t="s">
        <v>192</v>
      </c>
      <c r="D119" t="s">
        <v>310</v>
      </c>
      <c r="E119" t="s">
        <v>1366</v>
      </c>
      <c r="F119" s="15">
        <v>46282.47115740741</v>
      </c>
      <c r="G119" t="s">
        <v>410</v>
      </c>
      <c r="H119">
        <v>753</v>
      </c>
      <c r="I119" t="s">
        <v>1367</v>
      </c>
      <c r="J119" s="15">
        <v>46282.528912037036</v>
      </c>
      <c r="K119" s="15">
        <v>46282.667361111111</v>
      </c>
      <c r="L119" s="15"/>
      <c r="M119">
        <v>753</v>
      </c>
      <c r="N119" s="216"/>
      <c r="O119" t="s">
        <v>201</v>
      </c>
      <c r="P119" t="s">
        <v>514</v>
      </c>
      <c r="Q119" s="216"/>
      <c r="R119" s="216"/>
      <c r="S119" t="s">
        <v>368</v>
      </c>
      <c r="T119" t="s">
        <v>357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401</v>
      </c>
      <c r="AC119">
        <v>2011</v>
      </c>
      <c r="AD119" t="s">
        <v>232</v>
      </c>
      <c r="AE119">
        <v>753</v>
      </c>
    </row>
    <row r="120" spans="1:32" x14ac:dyDescent="0.3">
      <c r="A120" s="216" t="s">
        <v>353</v>
      </c>
      <c r="B120" t="s">
        <v>48</v>
      </c>
      <c r="C120" t="s">
        <v>68</v>
      </c>
      <c r="D120" t="s">
        <v>310</v>
      </c>
      <c r="E120" t="s">
        <v>1368</v>
      </c>
      <c r="F120" s="15">
        <v>46248.419282407405</v>
      </c>
      <c r="G120" t="s">
        <v>1350</v>
      </c>
      <c r="H120">
        <v>4</v>
      </c>
      <c r="I120" t="s">
        <v>1369</v>
      </c>
      <c r="J120" s="15">
        <v>46251.37777777778</v>
      </c>
      <c r="K120" s="15">
        <v>46258.625</v>
      </c>
      <c r="L120" s="15"/>
      <c r="M120">
        <v>4</v>
      </c>
      <c r="N120" s="216"/>
      <c r="O120" t="s">
        <v>201</v>
      </c>
      <c r="P120" t="s">
        <v>513</v>
      </c>
      <c r="Q120" s="216"/>
      <c r="R120" s="216"/>
      <c r="S120" t="s">
        <v>368</v>
      </c>
      <c r="T120" t="s">
        <v>357</v>
      </c>
      <c r="U120" t="s">
        <v>262</v>
      </c>
      <c r="V120" t="s">
        <v>353</v>
      </c>
      <c r="W120" t="s">
        <v>379</v>
      </c>
      <c r="X120" t="s">
        <v>262</v>
      </c>
      <c r="AA120" t="s">
        <v>90</v>
      </c>
      <c r="AB120" t="s">
        <v>401</v>
      </c>
      <c r="AC120">
        <v>2011</v>
      </c>
      <c r="AD120" t="s">
        <v>217</v>
      </c>
      <c r="AE120">
        <v>1</v>
      </c>
    </row>
    <row r="121" spans="1:32" x14ac:dyDescent="0.3">
      <c r="A121" s="216" t="s">
        <v>353</v>
      </c>
      <c r="B121" t="s">
        <v>48</v>
      </c>
      <c r="C121" t="s">
        <v>68</v>
      </c>
      <c r="D121" t="s">
        <v>310</v>
      </c>
      <c r="E121" t="s">
        <v>1368</v>
      </c>
      <c r="F121" s="15">
        <v>46248.419282407405</v>
      </c>
      <c r="G121" t="s">
        <v>1350</v>
      </c>
      <c r="H121">
        <v>1</v>
      </c>
      <c r="I121" t="s">
        <v>1370</v>
      </c>
      <c r="J121" s="15">
        <v>46266.578611111108</v>
      </c>
      <c r="K121" s="15">
        <v>46268.636805555558</v>
      </c>
      <c r="L121" s="15"/>
      <c r="M121">
        <v>1</v>
      </c>
      <c r="N121" s="216"/>
      <c r="O121" t="s">
        <v>201</v>
      </c>
      <c r="P121" t="s">
        <v>513</v>
      </c>
      <c r="Q121" s="216"/>
      <c r="R121" s="216"/>
      <c r="S121" t="s">
        <v>368</v>
      </c>
      <c r="T121" t="s">
        <v>357</v>
      </c>
      <c r="U121" t="s">
        <v>262</v>
      </c>
      <c r="V121" t="s">
        <v>353</v>
      </c>
      <c r="W121" t="s">
        <v>379</v>
      </c>
      <c r="X121" t="s">
        <v>262</v>
      </c>
      <c r="Y121">
        <v>0</v>
      </c>
      <c r="AA121" t="s">
        <v>90</v>
      </c>
      <c r="AB121" t="s">
        <v>401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16" t="s">
        <v>353</v>
      </c>
      <c r="B122" t="s">
        <v>285</v>
      </c>
      <c r="C122" t="s">
        <v>95</v>
      </c>
      <c r="D122" t="s">
        <v>310</v>
      </c>
      <c r="E122" t="s">
        <v>981</v>
      </c>
      <c r="F122" s="15">
        <v>46260.519432870373</v>
      </c>
      <c r="G122" t="s">
        <v>425</v>
      </c>
      <c r="H122">
        <v>2</v>
      </c>
      <c r="I122" t="s">
        <v>1371</v>
      </c>
      <c r="J122" s="15">
        <v>46260.474999999999</v>
      </c>
      <c r="K122" s="15">
        <v>46268.831944444442</v>
      </c>
      <c r="L122" s="15"/>
      <c r="M122">
        <v>2</v>
      </c>
      <c r="N122" s="216"/>
      <c r="O122" t="s">
        <v>201</v>
      </c>
      <c r="P122" t="s">
        <v>513</v>
      </c>
      <c r="Q122" s="216"/>
      <c r="R122" s="216"/>
      <c r="S122" t="s">
        <v>368</v>
      </c>
      <c r="T122" t="s">
        <v>357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401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16" t="s">
        <v>353</v>
      </c>
      <c r="B123" t="s">
        <v>57</v>
      </c>
      <c r="C123" t="s">
        <v>117</v>
      </c>
      <c r="D123" t="s">
        <v>310</v>
      </c>
      <c r="E123" t="s">
        <v>981</v>
      </c>
      <c r="F123" s="15">
        <v>46260.519432870373</v>
      </c>
      <c r="G123" t="s">
        <v>425</v>
      </c>
      <c r="H123">
        <v>2</v>
      </c>
      <c r="I123" t="s">
        <v>1371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16"/>
      <c r="O123" t="s">
        <v>201</v>
      </c>
      <c r="P123" t="s">
        <v>514</v>
      </c>
      <c r="Q123" s="216"/>
      <c r="R123" s="216"/>
      <c r="S123" t="s">
        <v>368</v>
      </c>
      <c r="T123" t="s">
        <v>357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401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16" t="s">
        <v>353</v>
      </c>
      <c r="B124" t="s">
        <v>279</v>
      </c>
      <c r="C124" t="s">
        <v>192</v>
      </c>
      <c r="D124" t="s">
        <v>310</v>
      </c>
      <c r="E124" t="s">
        <v>1372</v>
      </c>
      <c r="F124" s="15">
        <v>46265.298750000002</v>
      </c>
      <c r="G124" t="s">
        <v>410</v>
      </c>
      <c r="H124">
        <v>704</v>
      </c>
      <c r="I124" t="s">
        <v>1373</v>
      </c>
      <c r="J124" s="15">
        <v>46265.613078703704</v>
      </c>
      <c r="K124" s="15">
        <v>46267.57708333333</v>
      </c>
      <c r="L124" s="15"/>
      <c r="M124">
        <v>704</v>
      </c>
      <c r="N124" s="216"/>
      <c r="O124" t="s">
        <v>201</v>
      </c>
      <c r="P124" t="s">
        <v>514</v>
      </c>
      <c r="Q124" s="216"/>
      <c r="R124" s="216"/>
      <c r="S124" t="s">
        <v>368</v>
      </c>
      <c r="T124" t="s">
        <v>357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401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16" t="s">
        <v>353</v>
      </c>
      <c r="B125" t="s">
        <v>57</v>
      </c>
      <c r="C125" t="s">
        <v>117</v>
      </c>
      <c r="D125" t="s">
        <v>310</v>
      </c>
      <c r="E125" t="s">
        <v>1372</v>
      </c>
      <c r="F125" s="15">
        <v>46265.298750000002</v>
      </c>
      <c r="G125" t="s">
        <v>410</v>
      </c>
      <c r="H125">
        <v>8</v>
      </c>
      <c r="I125" t="s">
        <v>1373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16"/>
      <c r="O125" t="s">
        <v>201</v>
      </c>
      <c r="P125" t="s">
        <v>514</v>
      </c>
      <c r="Q125" s="216"/>
      <c r="R125" s="216"/>
      <c r="S125" t="s">
        <v>368</v>
      </c>
      <c r="T125" t="s">
        <v>357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401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16" t="s">
        <v>353</v>
      </c>
      <c r="B126" t="s">
        <v>285</v>
      </c>
      <c r="C126" t="s">
        <v>95</v>
      </c>
      <c r="D126" t="s">
        <v>310</v>
      </c>
      <c r="E126" t="s">
        <v>1372</v>
      </c>
      <c r="F126" s="15">
        <v>46265.298750000002</v>
      </c>
      <c r="G126" t="s">
        <v>410</v>
      </c>
      <c r="H126">
        <v>8</v>
      </c>
      <c r="I126" t="s">
        <v>1373</v>
      </c>
      <c r="J126" s="15">
        <v>46265.613078703704</v>
      </c>
      <c r="K126" s="15">
        <v>46267.57708333333</v>
      </c>
      <c r="L126" s="15"/>
      <c r="M126">
        <v>8</v>
      </c>
      <c r="N126" s="216"/>
      <c r="O126" t="s">
        <v>201</v>
      </c>
      <c r="P126" t="s">
        <v>513</v>
      </c>
      <c r="Q126" s="216"/>
      <c r="R126" s="216"/>
      <c r="S126" t="s">
        <v>368</v>
      </c>
      <c r="T126" t="s">
        <v>357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401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16" t="s">
        <v>353</v>
      </c>
      <c r="B127" t="s">
        <v>279</v>
      </c>
      <c r="C127" t="s">
        <v>192</v>
      </c>
      <c r="D127" t="s">
        <v>310</v>
      </c>
      <c r="E127" t="s">
        <v>1374</v>
      </c>
      <c r="F127" s="15">
        <v>46265.323101851849</v>
      </c>
      <c r="G127" t="s">
        <v>410</v>
      </c>
      <c r="H127">
        <v>866</v>
      </c>
      <c r="I127" t="s">
        <v>1375</v>
      </c>
      <c r="J127" s="15">
        <v>46265.62027777778</v>
      </c>
      <c r="K127" s="15">
        <v>46266.662499999999</v>
      </c>
      <c r="L127" s="15"/>
      <c r="M127">
        <v>866</v>
      </c>
      <c r="N127" s="216"/>
      <c r="O127" t="s">
        <v>201</v>
      </c>
      <c r="P127" t="s">
        <v>514</v>
      </c>
      <c r="Q127" s="216"/>
      <c r="R127" s="216"/>
      <c r="S127" t="s">
        <v>368</v>
      </c>
      <c r="T127" t="s">
        <v>357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401</v>
      </c>
      <c r="AC127">
        <v>2011</v>
      </c>
      <c r="AD127" t="s">
        <v>232</v>
      </c>
      <c r="AE127">
        <v>866</v>
      </c>
    </row>
    <row r="128" spans="1:32" x14ac:dyDescent="0.3">
      <c r="A128" s="216" t="s">
        <v>353</v>
      </c>
      <c r="B128" t="s">
        <v>57</v>
      </c>
      <c r="C128" t="s">
        <v>117</v>
      </c>
      <c r="D128" t="s">
        <v>310</v>
      </c>
      <c r="E128" t="s">
        <v>1374</v>
      </c>
      <c r="F128" s="15">
        <v>46265.323101851849</v>
      </c>
      <c r="G128" t="s">
        <v>410</v>
      </c>
      <c r="H128">
        <v>18</v>
      </c>
      <c r="I128" t="s">
        <v>1375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16"/>
      <c r="O128" t="s">
        <v>201</v>
      </c>
      <c r="P128" t="s">
        <v>514</v>
      </c>
      <c r="Q128" s="216"/>
      <c r="R128" s="216"/>
      <c r="S128" t="s">
        <v>368</v>
      </c>
      <c r="T128" t="s">
        <v>357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401</v>
      </c>
      <c r="AC128">
        <v>2011</v>
      </c>
      <c r="AD128" t="s">
        <v>233</v>
      </c>
      <c r="AE128">
        <v>1.8</v>
      </c>
    </row>
    <row r="129" spans="1:32" x14ac:dyDescent="0.3">
      <c r="A129" s="216" t="s">
        <v>353</v>
      </c>
      <c r="B129" t="s">
        <v>285</v>
      </c>
      <c r="C129" t="s">
        <v>95</v>
      </c>
      <c r="D129" t="s">
        <v>310</v>
      </c>
      <c r="E129" t="s">
        <v>1374</v>
      </c>
      <c r="F129" s="15">
        <v>46259.587731481479</v>
      </c>
      <c r="G129" t="s">
        <v>410</v>
      </c>
      <c r="H129">
        <v>18</v>
      </c>
      <c r="I129" t="s">
        <v>1375</v>
      </c>
      <c r="J129" s="15">
        <v>46265.62027777778</v>
      </c>
      <c r="K129" s="15">
        <v>46266.662499999999</v>
      </c>
      <c r="L129" s="15"/>
      <c r="M129">
        <v>18</v>
      </c>
      <c r="N129" s="216"/>
      <c r="O129" t="s">
        <v>201</v>
      </c>
      <c r="P129" t="s">
        <v>513</v>
      </c>
      <c r="Q129" s="216"/>
      <c r="R129" s="216"/>
      <c r="S129" t="s">
        <v>368</v>
      </c>
      <c r="T129" t="s">
        <v>357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401</v>
      </c>
      <c r="AC129">
        <v>2011</v>
      </c>
      <c r="AD129" t="s">
        <v>220</v>
      </c>
      <c r="AE129">
        <v>18</v>
      </c>
    </row>
    <row r="130" spans="1:32" x14ac:dyDescent="0.3">
      <c r="A130" s="216" t="s">
        <v>353</v>
      </c>
      <c r="B130" t="s">
        <v>285</v>
      </c>
      <c r="C130" t="s">
        <v>95</v>
      </c>
      <c r="D130" t="s">
        <v>310</v>
      </c>
      <c r="E130" t="s">
        <v>1376</v>
      </c>
      <c r="F130" s="15">
        <v>46217.458252314813</v>
      </c>
      <c r="G130" t="s">
        <v>407</v>
      </c>
      <c r="H130">
        <v>718</v>
      </c>
      <c r="I130" t="s">
        <v>1377</v>
      </c>
      <c r="J130" s="15">
        <v>46217.700694444444</v>
      </c>
      <c r="K130" s="15">
        <v>46267.584027777775</v>
      </c>
      <c r="L130" s="15"/>
      <c r="M130">
        <v>718</v>
      </c>
      <c r="N130" s="216"/>
      <c r="O130" t="s">
        <v>201</v>
      </c>
      <c r="P130" t="s">
        <v>513</v>
      </c>
      <c r="Q130" s="216"/>
      <c r="R130" s="216"/>
      <c r="S130" t="s">
        <v>368</v>
      </c>
      <c r="T130" t="s">
        <v>357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401</v>
      </c>
      <c r="AC130">
        <v>2011</v>
      </c>
      <c r="AD130" t="s">
        <v>220</v>
      </c>
      <c r="AE130">
        <v>718</v>
      </c>
    </row>
    <row r="131" spans="1:32" x14ac:dyDescent="0.3">
      <c r="A131" s="216" t="s">
        <v>353</v>
      </c>
      <c r="B131" s="214" t="s">
        <v>57</v>
      </c>
      <c r="C131" s="214" t="s">
        <v>117</v>
      </c>
      <c r="D131" s="214" t="s">
        <v>310</v>
      </c>
      <c r="E131" s="214" t="s">
        <v>1376</v>
      </c>
      <c r="F131" s="15">
        <v>46217.458252314813</v>
      </c>
      <c r="G131" s="214" t="s">
        <v>407</v>
      </c>
      <c r="H131" s="214">
        <v>718</v>
      </c>
      <c r="I131" s="214" t="s">
        <v>1377</v>
      </c>
      <c r="J131" s="15">
        <v>46217.700694444444</v>
      </c>
      <c r="K131" s="15">
        <v>46267.584027777775</v>
      </c>
      <c r="L131" s="15">
        <v>46267.584027777775</v>
      </c>
      <c r="M131" s="214">
        <v>718</v>
      </c>
      <c r="N131" s="216"/>
      <c r="O131" s="214" t="s">
        <v>201</v>
      </c>
      <c r="P131" s="214" t="s">
        <v>514</v>
      </c>
      <c r="Q131" s="216"/>
      <c r="R131" s="216"/>
      <c r="S131" s="214" t="s">
        <v>368</v>
      </c>
      <c r="T131" s="214" t="s">
        <v>357</v>
      </c>
      <c r="U131" s="214" t="s">
        <v>262</v>
      </c>
      <c r="V131" s="214" t="s">
        <v>7</v>
      </c>
      <c r="W131" s="214" t="s">
        <v>7</v>
      </c>
      <c r="X131" s="214" t="s">
        <v>7</v>
      </c>
      <c r="Y131" s="214"/>
      <c r="Z131" s="214"/>
      <c r="AA131" s="214" t="s">
        <v>127</v>
      </c>
      <c r="AB131" s="214" t="s">
        <v>401</v>
      </c>
      <c r="AC131" s="214">
        <v>2011</v>
      </c>
      <c r="AD131" s="214" t="s">
        <v>233</v>
      </c>
      <c r="AE131" s="214">
        <v>71.8</v>
      </c>
      <c r="AF131" s="214"/>
    </row>
    <row r="132" spans="1:32" x14ac:dyDescent="0.3">
      <c r="A132" s="216" t="s">
        <v>353</v>
      </c>
      <c r="B132" s="214" t="s">
        <v>279</v>
      </c>
      <c r="C132" s="214" t="s">
        <v>194</v>
      </c>
      <c r="D132" s="214" t="s">
        <v>310</v>
      </c>
      <c r="E132" s="214" t="s">
        <v>1376</v>
      </c>
      <c r="F132" s="15">
        <v>46217.458252314813</v>
      </c>
      <c r="G132" s="214" t="s">
        <v>407</v>
      </c>
      <c r="H132" s="214">
        <v>6</v>
      </c>
      <c r="I132" s="214" t="s">
        <v>1377</v>
      </c>
      <c r="J132" s="15">
        <v>46217.700694444444</v>
      </c>
      <c r="K132" s="15">
        <v>46267.584027777775</v>
      </c>
      <c r="L132" s="15"/>
      <c r="M132" s="214">
        <v>6</v>
      </c>
      <c r="N132" s="216"/>
      <c r="O132" s="214" t="s">
        <v>201</v>
      </c>
      <c r="P132" s="214" t="s">
        <v>513</v>
      </c>
      <c r="Q132" s="216"/>
      <c r="R132" s="216"/>
      <c r="S132" s="214" t="s">
        <v>368</v>
      </c>
      <c r="T132" s="214" t="s">
        <v>357</v>
      </c>
      <c r="U132" s="214" t="s">
        <v>262</v>
      </c>
      <c r="V132" s="214" t="s">
        <v>7</v>
      </c>
      <c r="W132" s="214" t="s">
        <v>7</v>
      </c>
      <c r="X132" s="214" t="s">
        <v>7</v>
      </c>
      <c r="Y132" s="214"/>
      <c r="Z132" s="214">
        <v>2</v>
      </c>
      <c r="AA132" s="214" t="s">
        <v>122</v>
      </c>
      <c r="AB132" s="214" t="s">
        <v>401</v>
      </c>
      <c r="AC132" s="214">
        <v>2011</v>
      </c>
      <c r="AD132" s="214" t="s">
        <v>232</v>
      </c>
      <c r="AE132" s="214">
        <v>12</v>
      </c>
      <c r="AF132" s="214"/>
    </row>
    <row r="133" spans="1:32" x14ac:dyDescent="0.3">
      <c r="A133" s="216" t="s">
        <v>353</v>
      </c>
      <c r="B133" s="214" t="s">
        <v>279</v>
      </c>
      <c r="C133" s="214" t="s">
        <v>192</v>
      </c>
      <c r="D133" s="214" t="s">
        <v>310</v>
      </c>
      <c r="E133" s="214" t="s">
        <v>1376</v>
      </c>
      <c r="F133" s="15">
        <v>46217.458252314813</v>
      </c>
      <c r="G133" s="214" t="s">
        <v>407</v>
      </c>
      <c r="H133" s="214">
        <v>32926</v>
      </c>
      <c r="I133" s="214" t="s">
        <v>1377</v>
      </c>
      <c r="J133" s="15">
        <v>46217.700694444444</v>
      </c>
      <c r="K133" s="15">
        <v>46267.584027777775</v>
      </c>
      <c r="L133" s="15"/>
      <c r="M133" s="214">
        <v>32926</v>
      </c>
      <c r="N133" s="216"/>
      <c r="O133" s="214" t="s">
        <v>511</v>
      </c>
      <c r="P133" s="214"/>
      <c r="Q133" s="216"/>
      <c r="R133" s="216"/>
      <c r="S133" s="214" t="s">
        <v>368</v>
      </c>
      <c r="T133" s="214" t="s">
        <v>357</v>
      </c>
      <c r="U133" s="214" t="s">
        <v>262</v>
      </c>
      <c r="V133" s="214" t="s">
        <v>7</v>
      </c>
      <c r="W133" s="214" t="s">
        <v>7</v>
      </c>
      <c r="X133" s="214" t="s">
        <v>7</v>
      </c>
      <c r="Y133" s="214"/>
      <c r="Z133" s="214">
        <v>1</v>
      </c>
      <c r="AA133" s="214" t="s">
        <v>122</v>
      </c>
      <c r="AB133" s="214" t="s">
        <v>401</v>
      </c>
      <c r="AC133" s="214">
        <v>2011</v>
      </c>
      <c r="AD133" s="214" t="s">
        <v>232</v>
      </c>
      <c r="AE133" s="214">
        <v>32926</v>
      </c>
      <c r="AF133" s="214"/>
    </row>
    <row r="134" spans="1:32" x14ac:dyDescent="0.3">
      <c r="A134" s="216" t="s">
        <v>353</v>
      </c>
      <c r="B134" s="214" t="s">
        <v>45</v>
      </c>
      <c r="C134" s="214" t="s">
        <v>68</v>
      </c>
      <c r="D134" s="214" t="s">
        <v>310</v>
      </c>
      <c r="E134" s="214" t="s">
        <v>1378</v>
      </c>
      <c r="F134" s="15">
        <v>46150.61824074074</v>
      </c>
      <c r="G134" s="214" t="s">
        <v>1259</v>
      </c>
      <c r="H134" s="214">
        <v>1</v>
      </c>
      <c r="I134" s="214" t="s">
        <v>1260</v>
      </c>
      <c r="J134" s="15">
        <v>46153.402083333334</v>
      </c>
      <c r="K134" s="15">
        <v>46154.5</v>
      </c>
      <c r="L134" s="15"/>
      <c r="M134" s="214">
        <v>1</v>
      </c>
      <c r="N134" s="216"/>
      <c r="O134" s="214" t="s">
        <v>201</v>
      </c>
      <c r="P134" s="214" t="s">
        <v>514</v>
      </c>
      <c r="Q134" s="216"/>
      <c r="R134" s="216"/>
      <c r="S134" s="214" t="s">
        <v>368</v>
      </c>
      <c r="T134" s="214" t="s">
        <v>357</v>
      </c>
      <c r="U134" s="214" t="s">
        <v>262</v>
      </c>
      <c r="V134" s="214" t="s">
        <v>353</v>
      </c>
      <c r="W134" s="214" t="s">
        <v>379</v>
      </c>
      <c r="X134" s="214" t="s">
        <v>262</v>
      </c>
      <c r="Y134" s="214"/>
      <c r="Z134" s="214"/>
      <c r="AA134" s="214" t="s">
        <v>67</v>
      </c>
      <c r="AB134" s="214" t="s">
        <v>401</v>
      </c>
      <c r="AC134" s="214">
        <v>2011</v>
      </c>
      <c r="AD134" s="214" t="s">
        <v>217</v>
      </c>
      <c r="AE134" s="214">
        <v>1</v>
      </c>
      <c r="AF134" s="214"/>
    </row>
    <row r="135" spans="1:32" x14ac:dyDescent="0.3">
      <c r="A135" s="216" t="s">
        <v>353</v>
      </c>
      <c r="B135" s="214" t="s">
        <v>45</v>
      </c>
      <c r="C135" s="214" t="s">
        <v>68</v>
      </c>
      <c r="D135" s="214" t="s">
        <v>310</v>
      </c>
      <c r="E135" s="214" t="s">
        <v>1379</v>
      </c>
      <c r="F135" s="15">
        <v>46150.617835648147</v>
      </c>
      <c r="G135" s="214" t="s">
        <v>1259</v>
      </c>
      <c r="H135" s="214">
        <v>1</v>
      </c>
      <c r="I135" s="214" t="s">
        <v>1260</v>
      </c>
      <c r="J135" s="15">
        <v>46153.402083333334</v>
      </c>
      <c r="K135" s="15">
        <v>46154.5</v>
      </c>
      <c r="L135" s="15"/>
      <c r="M135" s="214">
        <v>1</v>
      </c>
      <c r="N135" s="216"/>
      <c r="O135" s="214" t="s">
        <v>201</v>
      </c>
      <c r="P135" s="214" t="s">
        <v>514</v>
      </c>
      <c r="Q135" s="216"/>
      <c r="R135" s="216"/>
      <c r="S135" s="214" t="s">
        <v>368</v>
      </c>
      <c r="T135" s="214" t="s">
        <v>357</v>
      </c>
      <c r="U135" s="214" t="s">
        <v>262</v>
      </c>
      <c r="V135" s="214" t="s">
        <v>353</v>
      </c>
      <c r="W135" s="214" t="s">
        <v>379</v>
      </c>
      <c r="X135" s="214" t="s">
        <v>262</v>
      </c>
      <c r="Y135" s="214"/>
      <c r="Z135" s="214"/>
      <c r="AA135" s="214" t="s">
        <v>67</v>
      </c>
      <c r="AB135" s="214" t="s">
        <v>401</v>
      </c>
      <c r="AC135" s="214">
        <v>2011</v>
      </c>
      <c r="AD135" s="214" t="s">
        <v>217</v>
      </c>
      <c r="AE135" s="214">
        <v>1</v>
      </c>
      <c r="AF135" s="214"/>
    </row>
    <row r="136" spans="1:32" x14ac:dyDescent="0.3">
      <c r="A136" s="216" t="s">
        <v>353</v>
      </c>
      <c r="B136" s="214" t="s">
        <v>45</v>
      </c>
      <c r="C136" s="214" t="s">
        <v>68</v>
      </c>
      <c r="D136" s="214" t="s">
        <v>310</v>
      </c>
      <c r="E136" s="214" t="s">
        <v>1380</v>
      </c>
      <c r="F136" s="15">
        <v>46150.617430555554</v>
      </c>
      <c r="G136" s="214" t="s">
        <v>1259</v>
      </c>
      <c r="H136" s="214">
        <v>1</v>
      </c>
      <c r="I136" s="214" t="s">
        <v>1260</v>
      </c>
      <c r="J136" s="15">
        <v>46153.402083333334</v>
      </c>
      <c r="K136" s="15">
        <v>46154.5</v>
      </c>
      <c r="L136" s="15"/>
      <c r="M136" s="214">
        <v>1</v>
      </c>
      <c r="N136" s="216"/>
      <c r="O136" s="214" t="s">
        <v>201</v>
      </c>
      <c r="P136" s="214" t="s">
        <v>514</v>
      </c>
      <c r="Q136" s="216"/>
      <c r="R136" s="216"/>
      <c r="S136" s="214" t="s">
        <v>368</v>
      </c>
      <c r="T136" s="214" t="s">
        <v>357</v>
      </c>
      <c r="U136" s="214" t="s">
        <v>262</v>
      </c>
      <c r="V136" s="214" t="s">
        <v>353</v>
      </c>
      <c r="W136" s="214" t="s">
        <v>379</v>
      </c>
      <c r="X136" s="214" t="s">
        <v>262</v>
      </c>
      <c r="Y136" s="214"/>
      <c r="Z136" s="214"/>
      <c r="AA136" s="214" t="s">
        <v>67</v>
      </c>
      <c r="AB136" s="214" t="s">
        <v>401</v>
      </c>
      <c r="AC136" s="214">
        <v>2011</v>
      </c>
      <c r="AD136" s="214" t="s">
        <v>217</v>
      </c>
      <c r="AE136" s="214">
        <v>1</v>
      </c>
      <c r="AF136" s="214"/>
    </row>
    <row r="137" spans="1:32" x14ac:dyDescent="0.3">
      <c r="A137" s="216" t="s">
        <v>353</v>
      </c>
      <c r="B137" s="214" t="s">
        <v>45</v>
      </c>
      <c r="C137" s="214" t="s">
        <v>68</v>
      </c>
      <c r="D137" s="214" t="s">
        <v>310</v>
      </c>
      <c r="E137" s="214" t="s">
        <v>1381</v>
      </c>
      <c r="F137" s="15">
        <v>46150.616747685184</v>
      </c>
      <c r="G137" s="214" t="s">
        <v>1259</v>
      </c>
      <c r="H137" s="214">
        <v>1</v>
      </c>
      <c r="I137" s="214" t="s">
        <v>1260</v>
      </c>
      <c r="J137" s="15">
        <v>46153.402083333334</v>
      </c>
      <c r="K137" s="15">
        <v>46154.5</v>
      </c>
      <c r="L137" s="15"/>
      <c r="M137" s="214">
        <v>1</v>
      </c>
      <c r="N137" s="216"/>
      <c r="O137" s="214" t="s">
        <v>201</v>
      </c>
      <c r="P137" s="214" t="s">
        <v>514</v>
      </c>
      <c r="Q137" s="216"/>
      <c r="R137" s="216"/>
      <c r="S137" s="214" t="s">
        <v>368</v>
      </c>
      <c r="T137" s="214" t="s">
        <v>357</v>
      </c>
      <c r="U137" s="214" t="s">
        <v>262</v>
      </c>
      <c r="V137" s="214" t="s">
        <v>353</v>
      </c>
      <c r="W137" s="214" t="s">
        <v>379</v>
      </c>
      <c r="X137" s="214" t="s">
        <v>262</v>
      </c>
      <c r="Y137" s="214"/>
      <c r="Z137" s="214"/>
      <c r="AA137" s="214" t="s">
        <v>67</v>
      </c>
      <c r="AB137" s="214" t="s">
        <v>401</v>
      </c>
      <c r="AC137" s="214">
        <v>2011</v>
      </c>
      <c r="AD137" s="214" t="s">
        <v>217</v>
      </c>
      <c r="AE137" s="214">
        <v>1</v>
      </c>
      <c r="AF137" s="214"/>
    </row>
    <row r="138" spans="1:32" x14ac:dyDescent="0.3">
      <c r="A138" s="216" t="s">
        <v>353</v>
      </c>
      <c r="B138" s="214" t="s">
        <v>45</v>
      </c>
      <c r="C138" s="214" t="s">
        <v>68</v>
      </c>
      <c r="D138" s="214" t="s">
        <v>310</v>
      </c>
      <c r="E138" s="214" t="s">
        <v>1382</v>
      </c>
      <c r="F138" s="15">
        <v>46150.616273148145</v>
      </c>
      <c r="G138" s="214" t="s">
        <v>1259</v>
      </c>
      <c r="H138" s="214">
        <v>1</v>
      </c>
      <c r="I138" s="214" t="s">
        <v>1260</v>
      </c>
      <c r="J138" s="15">
        <v>46153.402083333334</v>
      </c>
      <c r="K138" s="15">
        <v>46154.5</v>
      </c>
      <c r="L138" s="15"/>
      <c r="M138" s="214">
        <v>1</v>
      </c>
      <c r="N138" s="216"/>
      <c r="O138" s="214" t="s">
        <v>201</v>
      </c>
      <c r="P138" s="214" t="s">
        <v>514</v>
      </c>
      <c r="Q138" s="216"/>
      <c r="R138" s="216"/>
      <c r="S138" s="214" t="s">
        <v>368</v>
      </c>
      <c r="T138" s="214" t="s">
        <v>357</v>
      </c>
      <c r="U138" s="214" t="s">
        <v>262</v>
      </c>
      <c r="V138" s="214" t="s">
        <v>353</v>
      </c>
      <c r="W138" s="214" t="s">
        <v>379</v>
      </c>
      <c r="X138" s="214" t="s">
        <v>262</v>
      </c>
      <c r="Y138" s="214"/>
      <c r="Z138" s="214"/>
      <c r="AA138" s="214" t="s">
        <v>67</v>
      </c>
      <c r="AB138" s="214" t="s">
        <v>401</v>
      </c>
      <c r="AC138" s="214">
        <v>2011</v>
      </c>
      <c r="AD138" s="214" t="s">
        <v>217</v>
      </c>
      <c r="AE138" s="214">
        <v>1</v>
      </c>
      <c r="AF138" s="214"/>
    </row>
    <row r="139" spans="1:32" x14ac:dyDescent="0.3">
      <c r="A139" s="216" t="s">
        <v>353</v>
      </c>
      <c r="B139" s="214" t="s">
        <v>45</v>
      </c>
      <c r="C139" s="214" t="s">
        <v>68</v>
      </c>
      <c r="D139" s="214" t="s">
        <v>310</v>
      </c>
      <c r="E139" s="214" t="s">
        <v>1383</v>
      </c>
      <c r="F139" s="15">
        <v>46150.61577546296</v>
      </c>
      <c r="G139" s="214" t="s">
        <v>1259</v>
      </c>
      <c r="H139" s="214">
        <v>1</v>
      </c>
      <c r="I139" s="214" t="s">
        <v>1260</v>
      </c>
      <c r="J139" s="15">
        <v>46153.402083333334</v>
      </c>
      <c r="K139" s="15">
        <v>46154.5</v>
      </c>
      <c r="L139" s="15"/>
      <c r="M139" s="214">
        <v>1</v>
      </c>
      <c r="N139" s="216"/>
      <c r="O139" s="214" t="s">
        <v>201</v>
      </c>
      <c r="P139" s="214" t="s">
        <v>514</v>
      </c>
      <c r="Q139" s="216"/>
      <c r="R139" s="216"/>
      <c r="S139" s="214" t="s">
        <v>368</v>
      </c>
      <c r="T139" s="214" t="s">
        <v>357</v>
      </c>
      <c r="U139" s="214" t="s">
        <v>262</v>
      </c>
      <c r="V139" s="214" t="s">
        <v>353</v>
      </c>
      <c r="W139" s="214" t="s">
        <v>379</v>
      </c>
      <c r="X139" s="214" t="s">
        <v>262</v>
      </c>
      <c r="Y139" s="214"/>
      <c r="Z139" s="214"/>
      <c r="AA139" s="214" t="s">
        <v>67</v>
      </c>
      <c r="AB139" s="214" t="s">
        <v>401</v>
      </c>
      <c r="AC139" s="214">
        <v>2011</v>
      </c>
      <c r="AD139" s="214" t="s">
        <v>217</v>
      </c>
      <c r="AE139" s="214">
        <v>1</v>
      </c>
      <c r="AF139" s="214"/>
    </row>
    <row r="140" spans="1:32" x14ac:dyDescent="0.3">
      <c r="A140" s="216" t="s">
        <v>353</v>
      </c>
      <c r="B140" s="214" t="s">
        <v>45</v>
      </c>
      <c r="C140" s="214" t="s">
        <v>68</v>
      </c>
      <c r="D140" s="214" t="s">
        <v>310</v>
      </c>
      <c r="E140" s="214" t="s">
        <v>1384</v>
      </c>
      <c r="F140" s="15">
        <v>46150.615324074075</v>
      </c>
      <c r="G140" s="214" t="s">
        <v>1259</v>
      </c>
      <c r="H140" s="214">
        <v>1</v>
      </c>
      <c r="I140" s="214" t="s">
        <v>1260</v>
      </c>
      <c r="J140" s="15">
        <v>46153.402083333334</v>
      </c>
      <c r="K140" s="15">
        <v>46154.5</v>
      </c>
      <c r="L140" s="15"/>
      <c r="M140" s="214">
        <v>1</v>
      </c>
      <c r="N140" s="216"/>
      <c r="O140" s="214" t="s">
        <v>201</v>
      </c>
      <c r="P140" s="214" t="s">
        <v>514</v>
      </c>
      <c r="Q140" s="216"/>
      <c r="R140" s="216"/>
      <c r="S140" s="214" t="s">
        <v>368</v>
      </c>
      <c r="T140" s="214" t="s">
        <v>357</v>
      </c>
      <c r="U140" s="214" t="s">
        <v>262</v>
      </c>
      <c r="V140" s="214" t="s">
        <v>353</v>
      </c>
      <c r="W140" s="214" t="s">
        <v>379</v>
      </c>
      <c r="X140" s="214" t="s">
        <v>262</v>
      </c>
      <c r="Y140" s="214"/>
      <c r="Z140" s="214"/>
      <c r="AA140" s="214" t="s">
        <v>67</v>
      </c>
      <c r="AB140" s="214" t="s">
        <v>401</v>
      </c>
      <c r="AC140" s="214">
        <v>2011</v>
      </c>
      <c r="AD140" s="214" t="s">
        <v>217</v>
      </c>
      <c r="AE140" s="214">
        <v>1</v>
      </c>
      <c r="AF140" s="214"/>
    </row>
    <row r="141" spans="1:32" x14ac:dyDescent="0.3">
      <c r="A141" s="216" t="s">
        <v>353</v>
      </c>
      <c r="B141" s="214" t="s">
        <v>279</v>
      </c>
      <c r="C141" s="214" t="s">
        <v>192</v>
      </c>
      <c r="D141" s="214" t="s">
        <v>310</v>
      </c>
      <c r="E141" s="214" t="s">
        <v>1385</v>
      </c>
      <c r="F141" s="15">
        <v>46253.329699074071</v>
      </c>
      <c r="G141" s="214" t="s">
        <v>410</v>
      </c>
      <c r="H141" s="214">
        <v>837</v>
      </c>
      <c r="I141" s="214" t="s">
        <v>1386</v>
      </c>
      <c r="J141" s="15">
        <v>46253.619444444441</v>
      </c>
      <c r="K141" s="15">
        <v>46260.686805555553</v>
      </c>
      <c r="L141" s="15"/>
      <c r="M141" s="214">
        <v>837</v>
      </c>
      <c r="N141" s="216"/>
      <c r="O141" s="214" t="s">
        <v>201</v>
      </c>
      <c r="P141" s="214" t="s">
        <v>513</v>
      </c>
      <c r="Q141" s="216"/>
      <c r="R141" s="216"/>
      <c r="S141" s="214" t="s">
        <v>368</v>
      </c>
      <c r="T141" s="214" t="s">
        <v>357</v>
      </c>
      <c r="U141" s="214" t="s">
        <v>262</v>
      </c>
      <c r="V141" s="214" t="s">
        <v>7</v>
      </c>
      <c r="W141" s="214" t="s">
        <v>7</v>
      </c>
      <c r="X141" s="214" t="s">
        <v>7</v>
      </c>
      <c r="Y141" s="214"/>
      <c r="Z141" s="214">
        <v>1</v>
      </c>
      <c r="AA141" s="214" t="s">
        <v>122</v>
      </c>
      <c r="AB141" s="214" t="s">
        <v>401</v>
      </c>
      <c r="AC141" s="214">
        <v>2011</v>
      </c>
      <c r="AD141" s="214" t="s">
        <v>232</v>
      </c>
      <c r="AE141" s="214">
        <v>837</v>
      </c>
      <c r="AF141" s="214">
        <v>201.2</v>
      </c>
    </row>
    <row r="142" spans="1:32" x14ac:dyDescent="0.3">
      <c r="A142" s="216" t="s">
        <v>353</v>
      </c>
      <c r="B142" s="214" t="s">
        <v>57</v>
      </c>
      <c r="C142" s="214" t="s">
        <v>117</v>
      </c>
      <c r="D142" s="214" t="s">
        <v>310</v>
      </c>
      <c r="E142" s="214" t="s">
        <v>1315</v>
      </c>
      <c r="F142" s="15">
        <v>46273.474027777775</v>
      </c>
      <c r="G142" s="214" t="s">
        <v>410</v>
      </c>
      <c r="H142" s="214">
        <v>10</v>
      </c>
      <c r="I142" s="214" t="s">
        <v>1316</v>
      </c>
      <c r="J142" s="15">
        <v>46274.372916666667</v>
      </c>
      <c r="K142" s="15">
        <v>46274.615277777775</v>
      </c>
      <c r="L142" s="15">
        <v>46274.615277777775</v>
      </c>
      <c r="M142" s="214">
        <v>10</v>
      </c>
      <c r="N142" s="216"/>
      <c r="O142" s="214" t="s">
        <v>201</v>
      </c>
      <c r="P142" s="214" t="s">
        <v>514</v>
      </c>
      <c r="Q142" s="216"/>
      <c r="R142" s="216"/>
      <c r="S142" s="214" t="s">
        <v>368</v>
      </c>
      <c r="T142" s="214" t="s">
        <v>357</v>
      </c>
      <c r="U142" s="214" t="s">
        <v>262</v>
      </c>
      <c r="V142" s="214" t="s">
        <v>7</v>
      </c>
      <c r="W142" s="214" t="s">
        <v>7</v>
      </c>
      <c r="X142" s="214" t="s">
        <v>7</v>
      </c>
      <c r="Y142" s="214"/>
      <c r="Z142" s="214"/>
      <c r="AA142" s="214" t="s">
        <v>127</v>
      </c>
      <c r="AB142" s="214" t="s">
        <v>401</v>
      </c>
      <c r="AC142" s="214">
        <v>2011</v>
      </c>
      <c r="AD142" s="214" t="s">
        <v>233</v>
      </c>
      <c r="AE142" s="214">
        <v>1</v>
      </c>
      <c r="AF142" s="214"/>
    </row>
    <row r="143" spans="1:32" x14ac:dyDescent="0.3">
      <c r="A143" s="216" t="s">
        <v>353</v>
      </c>
      <c r="B143" s="214" t="s">
        <v>57</v>
      </c>
      <c r="C143" s="214" t="s">
        <v>117</v>
      </c>
      <c r="D143" s="214" t="s">
        <v>310</v>
      </c>
      <c r="E143" s="214" t="s">
        <v>1385</v>
      </c>
      <c r="F143" s="15">
        <v>46253.329699074071</v>
      </c>
      <c r="G143" s="214" t="s">
        <v>410</v>
      </c>
      <c r="H143" s="214">
        <v>8</v>
      </c>
      <c r="I143" s="214" t="s">
        <v>1386</v>
      </c>
      <c r="J143" s="15">
        <v>46253.619444444441</v>
      </c>
      <c r="K143" s="15">
        <v>46260.686805555553</v>
      </c>
      <c r="L143" s="15">
        <v>46260.686805555553</v>
      </c>
      <c r="M143" s="214">
        <v>8</v>
      </c>
      <c r="N143" s="216"/>
      <c r="O143" s="214" t="s">
        <v>201</v>
      </c>
      <c r="P143" s="214" t="s">
        <v>514</v>
      </c>
      <c r="Q143" s="216"/>
      <c r="R143" s="216"/>
      <c r="S143" s="214" t="s">
        <v>368</v>
      </c>
      <c r="T143" s="214" t="s">
        <v>357</v>
      </c>
      <c r="U143" s="214" t="s">
        <v>262</v>
      </c>
      <c r="V143" s="214" t="s">
        <v>7</v>
      </c>
      <c r="W143" s="214" t="s">
        <v>7</v>
      </c>
      <c r="X143" s="214" t="s">
        <v>7</v>
      </c>
      <c r="Y143" s="214"/>
      <c r="Z143" s="214"/>
      <c r="AA143" s="214" t="s">
        <v>127</v>
      </c>
      <c r="AB143" s="214" t="s">
        <v>401</v>
      </c>
      <c r="AC143" s="214">
        <v>2011</v>
      </c>
      <c r="AD143" s="214" t="s">
        <v>233</v>
      </c>
      <c r="AE143" s="214">
        <v>1</v>
      </c>
      <c r="AF143" s="214">
        <v>1</v>
      </c>
    </row>
    <row r="144" spans="1:32" x14ac:dyDescent="0.3">
      <c r="A144" s="216" t="s">
        <v>353</v>
      </c>
      <c r="B144" s="214" t="s">
        <v>285</v>
      </c>
      <c r="C144" s="214" t="s">
        <v>95</v>
      </c>
      <c r="D144" s="214" t="s">
        <v>310</v>
      </c>
      <c r="E144" s="214" t="s">
        <v>1387</v>
      </c>
      <c r="F144" s="15">
        <v>46260.515486111108</v>
      </c>
      <c r="G144" s="214" t="s">
        <v>407</v>
      </c>
      <c r="H144" s="214">
        <v>8</v>
      </c>
      <c r="I144" s="214" t="s">
        <v>1388</v>
      </c>
      <c r="J144" s="15">
        <v>46260.600104166668</v>
      </c>
      <c r="K144" s="15">
        <v>46261.296527777777</v>
      </c>
      <c r="L144" s="15"/>
      <c r="M144" s="214">
        <v>8</v>
      </c>
      <c r="N144" s="216"/>
      <c r="O144" s="214" t="s">
        <v>201</v>
      </c>
      <c r="P144" s="214" t="s">
        <v>514</v>
      </c>
      <c r="Q144" s="216"/>
      <c r="R144" s="216"/>
      <c r="S144" s="214" t="s">
        <v>368</v>
      </c>
      <c r="T144" s="214" t="s">
        <v>357</v>
      </c>
      <c r="U144" s="214" t="s">
        <v>262</v>
      </c>
      <c r="V144" s="214" t="s">
        <v>7</v>
      </c>
      <c r="W144" s="214" t="s">
        <v>7</v>
      </c>
      <c r="X144" s="214" t="s">
        <v>7</v>
      </c>
      <c r="Y144" s="214"/>
      <c r="Z144" s="214"/>
      <c r="AA144" s="214" t="s">
        <v>96</v>
      </c>
      <c r="AB144" s="214" t="s">
        <v>401</v>
      </c>
      <c r="AC144" s="214">
        <v>2011</v>
      </c>
      <c r="AD144" s="214" t="s">
        <v>220</v>
      </c>
      <c r="AE144" s="214">
        <v>8</v>
      </c>
      <c r="AF144" s="214">
        <v>1</v>
      </c>
    </row>
    <row r="145" spans="1:32" x14ac:dyDescent="0.3">
      <c r="A145" s="216" t="s">
        <v>353</v>
      </c>
      <c r="B145" s="214" t="s">
        <v>279</v>
      </c>
      <c r="C145" s="214" t="s">
        <v>192</v>
      </c>
      <c r="D145" s="214" t="s">
        <v>310</v>
      </c>
      <c r="E145" s="214" t="s">
        <v>981</v>
      </c>
      <c r="F145" s="15">
        <v>46260.519432870373</v>
      </c>
      <c r="G145" s="214" t="s">
        <v>425</v>
      </c>
      <c r="H145" s="214">
        <v>63</v>
      </c>
      <c r="I145" s="214" t="s">
        <v>1371</v>
      </c>
      <c r="J145" s="15">
        <v>46260.474999999999</v>
      </c>
      <c r="K145" s="15">
        <v>46268.831944444442</v>
      </c>
      <c r="L145" s="15"/>
      <c r="M145" s="214">
        <v>63</v>
      </c>
      <c r="N145" s="216"/>
      <c r="O145" s="214" t="s">
        <v>201</v>
      </c>
      <c r="P145" s="214" t="s">
        <v>513</v>
      </c>
      <c r="Q145" s="216"/>
      <c r="R145" s="216"/>
      <c r="S145" s="214" t="s">
        <v>368</v>
      </c>
      <c r="T145" s="214" t="s">
        <v>357</v>
      </c>
      <c r="U145" s="214" t="s">
        <v>262</v>
      </c>
      <c r="V145" s="214" t="s">
        <v>7</v>
      </c>
      <c r="W145" s="214" t="s">
        <v>7</v>
      </c>
      <c r="X145" s="214" t="s">
        <v>7</v>
      </c>
      <c r="Y145" s="214"/>
      <c r="Z145" s="214">
        <v>1</v>
      </c>
      <c r="AA145" s="214" t="s">
        <v>122</v>
      </c>
      <c r="AB145" s="214" t="s">
        <v>401</v>
      </c>
      <c r="AC145" s="214">
        <v>2011</v>
      </c>
      <c r="AD145" s="214" t="s">
        <v>232</v>
      </c>
      <c r="AE145" s="214">
        <v>63</v>
      </c>
      <c r="AF145" s="214">
        <v>6.3</v>
      </c>
    </row>
    <row r="146" spans="1:32" x14ac:dyDescent="0.3">
      <c r="A146" s="216" t="s">
        <v>353</v>
      </c>
      <c r="B146" s="214" t="s">
        <v>285</v>
      </c>
      <c r="C146" s="214" t="s">
        <v>95</v>
      </c>
      <c r="D146" s="214" t="s">
        <v>310</v>
      </c>
      <c r="E146" s="214" t="s">
        <v>981</v>
      </c>
      <c r="F146" s="15">
        <v>46260.519432870373</v>
      </c>
      <c r="G146" s="214" t="s">
        <v>425</v>
      </c>
      <c r="H146" s="214">
        <v>2</v>
      </c>
      <c r="I146" s="214" t="s">
        <v>1389</v>
      </c>
      <c r="J146" s="15">
        <v>46268.351435185185</v>
      </c>
      <c r="K146" s="15">
        <v>46269.5625</v>
      </c>
      <c r="L146" s="15"/>
      <c r="M146" s="214">
        <v>2</v>
      </c>
      <c r="N146" s="216"/>
      <c r="O146" s="214" t="s">
        <v>201</v>
      </c>
      <c r="P146" s="214" t="s">
        <v>513</v>
      </c>
      <c r="Q146" s="216"/>
      <c r="R146" s="216"/>
      <c r="S146" s="214" t="s">
        <v>368</v>
      </c>
      <c r="T146" s="214" t="s">
        <v>357</v>
      </c>
      <c r="U146" s="214" t="s">
        <v>262</v>
      </c>
      <c r="V146" s="214" t="s">
        <v>7</v>
      </c>
      <c r="W146" s="214" t="s">
        <v>7</v>
      </c>
      <c r="X146" s="214" t="s">
        <v>7</v>
      </c>
      <c r="Y146" s="214"/>
      <c r="Z146" s="214"/>
      <c r="AA146" s="214" t="s">
        <v>96</v>
      </c>
      <c r="AB146" s="214" t="s">
        <v>401</v>
      </c>
      <c r="AC146" s="214">
        <v>2011</v>
      </c>
      <c r="AD146" s="214" t="s">
        <v>220</v>
      </c>
      <c r="AE146" s="214">
        <v>2</v>
      </c>
      <c r="AF146" s="214">
        <v>1</v>
      </c>
    </row>
    <row r="147" spans="1:32" x14ac:dyDescent="0.3">
      <c r="A147" s="216" t="s">
        <v>353</v>
      </c>
      <c r="B147" s="214" t="s">
        <v>57</v>
      </c>
      <c r="C147" s="214" t="s">
        <v>117</v>
      </c>
      <c r="D147" s="214" t="s">
        <v>310</v>
      </c>
      <c r="E147" s="214" t="s">
        <v>981</v>
      </c>
      <c r="F147" s="15">
        <v>46260.519432870373</v>
      </c>
      <c r="G147" s="214" t="s">
        <v>425</v>
      </c>
      <c r="H147" s="214">
        <v>2</v>
      </c>
      <c r="I147" s="214" t="s">
        <v>1389</v>
      </c>
      <c r="J147" s="15">
        <v>46268.351435185185</v>
      </c>
      <c r="K147" s="15">
        <v>46269.5625</v>
      </c>
      <c r="L147" s="15">
        <v>46269.5625</v>
      </c>
      <c r="M147" s="214">
        <v>2</v>
      </c>
      <c r="N147" s="216"/>
      <c r="O147" s="214" t="s">
        <v>201</v>
      </c>
      <c r="P147" s="214" t="s">
        <v>514</v>
      </c>
      <c r="Q147" s="216"/>
      <c r="R147" s="216"/>
      <c r="S147" s="214" t="s">
        <v>368</v>
      </c>
      <c r="T147" s="214" t="s">
        <v>357</v>
      </c>
      <c r="U147" s="214" t="s">
        <v>262</v>
      </c>
      <c r="V147" s="214" t="s">
        <v>7</v>
      </c>
      <c r="W147" s="214" t="s">
        <v>7</v>
      </c>
      <c r="X147" s="214" t="s">
        <v>7</v>
      </c>
      <c r="Y147" s="214"/>
      <c r="Z147" s="214"/>
      <c r="AA147" s="214" t="s">
        <v>127</v>
      </c>
      <c r="AB147" s="214" t="s">
        <v>401</v>
      </c>
      <c r="AC147" s="214">
        <v>2011</v>
      </c>
      <c r="AD147" s="214" t="s">
        <v>233</v>
      </c>
      <c r="AE147" s="214">
        <v>1</v>
      </c>
      <c r="AF147" s="214"/>
    </row>
    <row r="148" spans="1:32" x14ac:dyDescent="0.3">
      <c r="A148" s="216" t="s">
        <v>353</v>
      </c>
      <c r="B148" s="214" t="s">
        <v>279</v>
      </c>
      <c r="C148" s="214" t="s">
        <v>192</v>
      </c>
      <c r="D148" s="214" t="s">
        <v>310</v>
      </c>
      <c r="E148" s="214" t="s">
        <v>981</v>
      </c>
      <c r="F148" s="15">
        <v>46260.519432870373</v>
      </c>
      <c r="G148" s="214" t="s">
        <v>425</v>
      </c>
      <c r="H148" s="214">
        <v>63</v>
      </c>
      <c r="I148" s="214" t="s">
        <v>1389</v>
      </c>
      <c r="J148" s="15">
        <v>46268.351435185185</v>
      </c>
      <c r="K148" s="15">
        <v>46269.5625</v>
      </c>
      <c r="L148" s="15"/>
      <c r="M148" s="214">
        <v>63</v>
      </c>
      <c r="N148" s="216"/>
      <c r="O148" s="214"/>
      <c r="P148" s="214"/>
      <c r="Q148" s="216"/>
      <c r="R148" s="216"/>
      <c r="S148" s="214" t="s">
        <v>368</v>
      </c>
      <c r="T148" s="214" t="s">
        <v>357</v>
      </c>
      <c r="U148" s="214" t="s">
        <v>262</v>
      </c>
      <c r="V148" s="214" t="s">
        <v>7</v>
      </c>
      <c r="W148" s="214" t="s">
        <v>7</v>
      </c>
      <c r="X148" s="214" t="s">
        <v>7</v>
      </c>
      <c r="Y148" s="214"/>
      <c r="Z148" s="214">
        <v>1</v>
      </c>
      <c r="AA148" s="214" t="s">
        <v>122</v>
      </c>
      <c r="AB148" s="214" t="s">
        <v>401</v>
      </c>
      <c r="AC148" s="214">
        <v>2011</v>
      </c>
      <c r="AD148" s="214" t="s">
        <v>232</v>
      </c>
      <c r="AE148" s="214">
        <v>63</v>
      </c>
      <c r="AF148" s="214"/>
    </row>
    <row r="149" spans="1:32" x14ac:dyDescent="0.3">
      <c r="A149" s="216" t="s">
        <v>353</v>
      </c>
      <c r="B149" s="214" t="s">
        <v>285</v>
      </c>
      <c r="C149" s="214" t="s">
        <v>95</v>
      </c>
      <c r="D149" s="214" t="s">
        <v>310</v>
      </c>
      <c r="E149" s="214" t="s">
        <v>2366</v>
      </c>
      <c r="F149" s="15">
        <v>46259.34070601852</v>
      </c>
      <c r="G149" s="214" t="s">
        <v>410</v>
      </c>
      <c r="H149" s="214">
        <v>1</v>
      </c>
      <c r="I149" s="214" t="s">
        <v>2367</v>
      </c>
      <c r="J149" s="15">
        <v>46259.689583333333</v>
      </c>
      <c r="K149" s="15">
        <v>46260.466666666667</v>
      </c>
      <c r="L149" s="15"/>
      <c r="M149" s="214">
        <v>1</v>
      </c>
      <c r="N149" s="216"/>
      <c r="O149" s="214" t="s">
        <v>201</v>
      </c>
      <c r="P149" s="214" t="s">
        <v>514</v>
      </c>
      <c r="Q149" s="216"/>
      <c r="R149" s="216"/>
      <c r="S149" s="214" t="s">
        <v>368</v>
      </c>
      <c r="T149" s="214" t="s">
        <v>357</v>
      </c>
      <c r="U149" s="214" t="s">
        <v>262</v>
      </c>
      <c r="V149" s="214" t="s">
        <v>7</v>
      </c>
      <c r="W149" s="214" t="s">
        <v>7</v>
      </c>
      <c r="X149" s="214" t="s">
        <v>7</v>
      </c>
      <c r="Y149" s="214"/>
      <c r="Z149" s="214"/>
      <c r="AA149" s="214" t="s">
        <v>96</v>
      </c>
      <c r="AB149" s="214" t="s">
        <v>401</v>
      </c>
      <c r="AC149" s="214">
        <v>2011</v>
      </c>
      <c r="AD149" s="214" t="s">
        <v>220</v>
      </c>
      <c r="AE149" s="214">
        <v>1</v>
      </c>
      <c r="AF149" s="214">
        <v>2.7</v>
      </c>
    </row>
    <row r="150" spans="1:32" x14ac:dyDescent="0.3">
      <c r="A150" s="216" t="s">
        <v>353</v>
      </c>
      <c r="B150" s="214" t="s">
        <v>48</v>
      </c>
      <c r="C150" s="214" t="s">
        <v>68</v>
      </c>
      <c r="D150" s="214" t="s">
        <v>310</v>
      </c>
      <c r="E150" s="214" t="s">
        <v>1390</v>
      </c>
      <c r="F150" s="15">
        <v>46259.351782407408</v>
      </c>
      <c r="G150" s="214" t="s">
        <v>1350</v>
      </c>
      <c r="H150" s="214">
        <v>3</v>
      </c>
      <c r="I150" s="214" t="s">
        <v>1391</v>
      </c>
      <c r="J150" s="15">
        <v>46260.573969907404</v>
      </c>
      <c r="K150" s="15">
        <v>46268.636805555558</v>
      </c>
      <c r="L150" s="15"/>
      <c r="M150" s="214">
        <v>3</v>
      </c>
      <c r="N150" s="216"/>
      <c r="O150" s="214" t="s">
        <v>201</v>
      </c>
      <c r="P150" s="214" t="s">
        <v>513</v>
      </c>
      <c r="Q150" s="216"/>
      <c r="R150" s="216"/>
      <c r="S150" s="214" t="s">
        <v>368</v>
      </c>
      <c r="T150" s="214" t="s">
        <v>357</v>
      </c>
      <c r="U150" s="214" t="s">
        <v>262</v>
      </c>
      <c r="V150" s="214" t="s">
        <v>353</v>
      </c>
      <c r="W150" s="214" t="s">
        <v>379</v>
      </c>
      <c r="X150" s="214" t="s">
        <v>262</v>
      </c>
      <c r="Y150" s="214">
        <v>0</v>
      </c>
      <c r="Z150" s="214"/>
      <c r="AA150" s="214" t="s">
        <v>90</v>
      </c>
      <c r="AB150" s="214" t="s">
        <v>401</v>
      </c>
      <c r="AC150" s="214">
        <v>2011</v>
      </c>
      <c r="AD150" s="214" t="s">
        <v>217</v>
      </c>
      <c r="AE150" s="214">
        <v>1</v>
      </c>
      <c r="AF150" s="214"/>
    </row>
    <row r="151" spans="1:32" x14ac:dyDescent="0.3">
      <c r="A151" s="216" t="s">
        <v>353</v>
      </c>
      <c r="B151" s="214" t="s">
        <v>285</v>
      </c>
      <c r="C151" s="214" t="s">
        <v>95</v>
      </c>
      <c r="D151" s="214" t="s">
        <v>310</v>
      </c>
      <c r="E151" s="214" t="s">
        <v>1392</v>
      </c>
      <c r="F151" s="15">
        <v>46253.52202546296</v>
      </c>
      <c r="G151" s="214" t="s">
        <v>410</v>
      </c>
      <c r="H151" s="214">
        <v>6</v>
      </c>
      <c r="I151" s="214" t="s">
        <v>1393</v>
      </c>
      <c r="J151" s="15">
        <v>46266.398275462961</v>
      </c>
      <c r="K151" s="15">
        <v>46267.636111111111</v>
      </c>
      <c r="L151" s="15"/>
      <c r="M151" s="214">
        <v>6</v>
      </c>
      <c r="N151" s="216"/>
      <c r="O151" s="214" t="s">
        <v>201</v>
      </c>
      <c r="P151" s="214" t="s">
        <v>513</v>
      </c>
      <c r="Q151" s="216"/>
      <c r="R151" s="216"/>
      <c r="S151" s="214" t="s">
        <v>368</v>
      </c>
      <c r="T151" s="214" t="s">
        <v>357</v>
      </c>
      <c r="U151" s="214" t="s">
        <v>262</v>
      </c>
      <c r="V151" s="214" t="s">
        <v>7</v>
      </c>
      <c r="W151" s="214" t="s">
        <v>7</v>
      </c>
      <c r="X151" s="214" t="s">
        <v>7</v>
      </c>
      <c r="Y151" s="214"/>
      <c r="Z151" s="214"/>
      <c r="AA151" s="214" t="s">
        <v>96</v>
      </c>
      <c r="AB151" s="214" t="s">
        <v>401</v>
      </c>
      <c r="AC151" s="214">
        <v>2011</v>
      </c>
      <c r="AD151" s="214" t="s">
        <v>220</v>
      </c>
      <c r="AE151" s="214">
        <v>6</v>
      </c>
      <c r="AF151" s="214"/>
    </row>
    <row r="152" spans="1:32" x14ac:dyDescent="0.3">
      <c r="A152" s="216" t="s">
        <v>353</v>
      </c>
      <c r="B152" s="214" t="s">
        <v>57</v>
      </c>
      <c r="C152" s="214" t="s">
        <v>117</v>
      </c>
      <c r="D152" s="214" t="s">
        <v>310</v>
      </c>
      <c r="E152" s="214" t="s">
        <v>1392</v>
      </c>
      <c r="F152" s="15">
        <v>46253.52202546296</v>
      </c>
      <c r="G152" s="214" t="s">
        <v>410</v>
      </c>
      <c r="H152" s="214">
        <v>6</v>
      </c>
      <c r="I152" s="214" t="s">
        <v>1393</v>
      </c>
      <c r="J152" s="15">
        <v>46266.398275462961</v>
      </c>
      <c r="K152" s="15">
        <v>46267.636111111111</v>
      </c>
      <c r="L152" s="15">
        <v>46267.636111111111</v>
      </c>
      <c r="M152" s="214">
        <v>6</v>
      </c>
      <c r="N152" s="216"/>
      <c r="O152" s="214" t="s">
        <v>201</v>
      </c>
      <c r="P152" s="214" t="s">
        <v>514</v>
      </c>
      <c r="Q152" s="216"/>
      <c r="R152" s="216"/>
      <c r="S152" s="214" t="s">
        <v>368</v>
      </c>
      <c r="T152" s="214" t="s">
        <v>357</v>
      </c>
      <c r="U152" s="214" t="s">
        <v>262</v>
      </c>
      <c r="V152" s="214" t="s">
        <v>7</v>
      </c>
      <c r="W152" s="214" t="s">
        <v>7</v>
      </c>
      <c r="X152" s="214" t="s">
        <v>7</v>
      </c>
      <c r="Y152" s="214"/>
      <c r="Z152" s="214"/>
      <c r="AA152" s="214" t="s">
        <v>127</v>
      </c>
      <c r="AB152" s="214" t="s">
        <v>401</v>
      </c>
      <c r="AC152" s="214">
        <v>2011</v>
      </c>
      <c r="AD152" s="214" t="s">
        <v>233</v>
      </c>
      <c r="AE152" s="214">
        <v>1</v>
      </c>
      <c r="AF152" s="214"/>
    </row>
    <row r="153" spans="1:32" x14ac:dyDescent="0.3">
      <c r="A153" s="216" t="s">
        <v>353</v>
      </c>
      <c r="B153" s="214" t="s">
        <v>279</v>
      </c>
      <c r="C153" s="214" t="s">
        <v>192</v>
      </c>
      <c r="D153" s="214" t="s">
        <v>310</v>
      </c>
      <c r="E153" s="214" t="s">
        <v>1392</v>
      </c>
      <c r="F153" s="15">
        <v>46253.52202546296</v>
      </c>
      <c r="G153" s="214" t="s">
        <v>410</v>
      </c>
      <c r="H153" s="214">
        <v>496</v>
      </c>
      <c r="I153" s="214" t="s">
        <v>1393</v>
      </c>
      <c r="J153" s="15">
        <v>46266.398275462961</v>
      </c>
      <c r="K153" s="15">
        <v>46267.636111111111</v>
      </c>
      <c r="L153" s="15"/>
      <c r="M153" s="214">
        <v>496</v>
      </c>
      <c r="N153" s="216"/>
      <c r="O153" s="214"/>
      <c r="P153" s="214"/>
      <c r="Q153" s="216"/>
      <c r="R153" s="216"/>
      <c r="S153" s="214" t="s">
        <v>368</v>
      </c>
      <c r="T153" s="214" t="s">
        <v>357</v>
      </c>
      <c r="U153" s="214" t="s">
        <v>262</v>
      </c>
      <c r="V153" s="214" t="s">
        <v>7</v>
      </c>
      <c r="W153" s="214" t="s">
        <v>7</v>
      </c>
      <c r="X153" s="214" t="s">
        <v>7</v>
      </c>
      <c r="Y153" s="214"/>
      <c r="Z153" s="214">
        <v>1</v>
      </c>
      <c r="AA153" s="214" t="s">
        <v>122</v>
      </c>
      <c r="AB153" s="214" t="s">
        <v>401</v>
      </c>
      <c r="AC153" s="214">
        <v>2011</v>
      </c>
      <c r="AD153" s="214" t="s">
        <v>232</v>
      </c>
      <c r="AE153" s="214">
        <v>496</v>
      </c>
      <c r="AF153" s="214"/>
    </row>
    <row r="154" spans="1:32" x14ac:dyDescent="0.3">
      <c r="A154" s="216" t="s">
        <v>353</v>
      </c>
      <c r="B154" s="214" t="s">
        <v>279</v>
      </c>
      <c r="C154" s="214" t="s">
        <v>192</v>
      </c>
      <c r="D154" s="214" t="s">
        <v>310</v>
      </c>
      <c r="E154" s="214" t="s">
        <v>1394</v>
      </c>
      <c r="F154" s="15">
        <v>46245.642870370371</v>
      </c>
      <c r="G154" s="214" t="s">
        <v>407</v>
      </c>
      <c r="H154" s="214">
        <v>4</v>
      </c>
      <c r="I154" s="214" t="s">
        <v>1395</v>
      </c>
      <c r="J154" s="15">
        <v>46246.504803240743</v>
      </c>
      <c r="K154" s="15">
        <v>46267.70416666667</v>
      </c>
      <c r="L154" s="15"/>
      <c r="M154" s="214">
        <v>4</v>
      </c>
      <c r="N154" s="216"/>
      <c r="O154" s="214" t="s">
        <v>201</v>
      </c>
      <c r="P154" s="214" t="s">
        <v>513</v>
      </c>
      <c r="Q154" s="216"/>
      <c r="R154" s="216"/>
      <c r="S154" s="214" t="s">
        <v>1253</v>
      </c>
      <c r="T154" s="214" t="s">
        <v>1254</v>
      </c>
      <c r="U154" s="214" t="s">
        <v>264</v>
      </c>
      <c r="V154" s="214" t="s">
        <v>7</v>
      </c>
      <c r="W154" s="214" t="s">
        <v>7</v>
      </c>
      <c r="X154" s="214" t="s">
        <v>7</v>
      </c>
      <c r="Y154" s="214"/>
      <c r="Z154" s="214">
        <v>1</v>
      </c>
      <c r="AA154" s="214" t="s">
        <v>122</v>
      </c>
      <c r="AB154" s="214" t="s">
        <v>1255</v>
      </c>
      <c r="AC154" s="214">
        <v>2800</v>
      </c>
      <c r="AD154" s="214" t="s">
        <v>232</v>
      </c>
      <c r="AE154" s="214">
        <v>4</v>
      </c>
      <c r="AF154" s="214">
        <v>1</v>
      </c>
    </row>
    <row r="155" spans="1:32" x14ac:dyDescent="0.3">
      <c r="A155" s="216" t="s">
        <v>353</v>
      </c>
      <c r="B155" s="214" t="s">
        <v>57</v>
      </c>
      <c r="C155" s="214" t="s">
        <v>117</v>
      </c>
      <c r="D155" s="214" t="s">
        <v>310</v>
      </c>
      <c r="E155" s="214" t="s">
        <v>1394</v>
      </c>
      <c r="F155" s="15">
        <v>46245.642870370371</v>
      </c>
      <c r="G155" s="214" t="s">
        <v>407</v>
      </c>
      <c r="H155" s="214">
        <v>1</v>
      </c>
      <c r="I155" s="214" t="s">
        <v>1395</v>
      </c>
      <c r="J155" s="15">
        <v>46246.504803240743</v>
      </c>
      <c r="K155" s="15">
        <v>46267.70416666667</v>
      </c>
      <c r="L155" s="15">
        <v>46267.70416666667</v>
      </c>
      <c r="M155" s="214">
        <v>1</v>
      </c>
      <c r="N155" s="216"/>
      <c r="O155" s="214" t="s">
        <v>201</v>
      </c>
      <c r="P155" s="214" t="s">
        <v>514</v>
      </c>
      <c r="Q155" s="216"/>
      <c r="R155" s="216"/>
      <c r="S155" s="214" t="s">
        <v>1253</v>
      </c>
      <c r="T155" s="214" t="s">
        <v>1254</v>
      </c>
      <c r="U155" s="214" t="s">
        <v>264</v>
      </c>
      <c r="V155" s="214" t="s">
        <v>7</v>
      </c>
      <c r="W155" s="214" t="s">
        <v>7</v>
      </c>
      <c r="X155" s="214" t="s">
        <v>7</v>
      </c>
      <c r="Y155" s="214"/>
      <c r="Z155" s="214"/>
      <c r="AA155" s="214" t="s">
        <v>127</v>
      </c>
      <c r="AB155" s="214" t="s">
        <v>1255</v>
      </c>
      <c r="AC155" s="214">
        <v>2800</v>
      </c>
      <c r="AD155" s="214" t="s">
        <v>233</v>
      </c>
      <c r="AE155" s="214">
        <v>1</v>
      </c>
      <c r="AF155" s="214">
        <v>1</v>
      </c>
    </row>
    <row r="156" spans="1:32" x14ac:dyDescent="0.3">
      <c r="A156" s="216" t="s">
        <v>353</v>
      </c>
      <c r="B156" s="214" t="s">
        <v>285</v>
      </c>
      <c r="C156" s="214" t="s">
        <v>95</v>
      </c>
      <c r="D156" s="214" t="s">
        <v>310</v>
      </c>
      <c r="E156" s="214" t="s">
        <v>1394</v>
      </c>
      <c r="F156" s="15">
        <v>46245.642870370371</v>
      </c>
      <c r="G156" s="214" t="s">
        <v>407</v>
      </c>
      <c r="H156" s="214">
        <v>1</v>
      </c>
      <c r="I156" s="214" t="s">
        <v>1395</v>
      </c>
      <c r="J156" s="15">
        <v>46246.504803240743</v>
      </c>
      <c r="K156" s="15">
        <v>46267.70416666667</v>
      </c>
      <c r="L156" s="15"/>
      <c r="M156" s="214">
        <v>1</v>
      </c>
      <c r="N156" s="216"/>
      <c r="O156" s="214" t="s">
        <v>201</v>
      </c>
      <c r="P156" s="214" t="s">
        <v>513</v>
      </c>
      <c r="Q156" s="216"/>
      <c r="R156" s="216"/>
      <c r="S156" s="214" t="s">
        <v>1253</v>
      </c>
      <c r="T156" s="214" t="s">
        <v>1254</v>
      </c>
      <c r="U156" s="214" t="s">
        <v>264</v>
      </c>
      <c r="V156" s="214" t="s">
        <v>7</v>
      </c>
      <c r="W156" s="214" t="s">
        <v>7</v>
      </c>
      <c r="X156" s="214" t="s">
        <v>7</v>
      </c>
      <c r="Y156" s="214"/>
      <c r="Z156" s="214"/>
      <c r="AA156" s="214" t="s">
        <v>96</v>
      </c>
      <c r="AB156" s="214" t="s">
        <v>1255</v>
      </c>
      <c r="AC156" s="214">
        <v>2800</v>
      </c>
      <c r="AD156" s="214" t="s">
        <v>220</v>
      </c>
      <c r="AE156" s="214">
        <v>1</v>
      </c>
      <c r="AF156" s="214">
        <v>1</v>
      </c>
    </row>
    <row r="157" spans="1:32" x14ac:dyDescent="0.3">
      <c r="A157" s="216" t="s">
        <v>353</v>
      </c>
      <c r="B157" s="214" t="s">
        <v>279</v>
      </c>
      <c r="C157" s="214" t="s">
        <v>192</v>
      </c>
      <c r="D157" s="214" t="s">
        <v>310</v>
      </c>
      <c r="E157" s="214" t="s">
        <v>1396</v>
      </c>
      <c r="F157" s="15">
        <v>46253.367835648147</v>
      </c>
      <c r="G157" s="214" t="s">
        <v>1397</v>
      </c>
      <c r="H157" s="214">
        <v>1175</v>
      </c>
      <c r="I157" s="214" t="s">
        <v>1398</v>
      </c>
      <c r="J157" s="15">
        <v>46254.598333333335</v>
      </c>
      <c r="K157" s="15">
        <v>46260.460416666669</v>
      </c>
      <c r="L157" s="15"/>
      <c r="M157" s="214">
        <v>1175</v>
      </c>
      <c r="N157" s="216"/>
      <c r="O157" s="214" t="s">
        <v>201</v>
      </c>
      <c r="P157" s="214" t="s">
        <v>514</v>
      </c>
      <c r="Q157" s="216"/>
      <c r="R157" s="216"/>
      <c r="S157" s="214" t="s">
        <v>368</v>
      </c>
      <c r="T157" s="214" t="s">
        <v>357</v>
      </c>
      <c r="U157" s="214" t="s">
        <v>262</v>
      </c>
      <c r="V157" s="214" t="s">
        <v>7</v>
      </c>
      <c r="W157" s="214" t="s">
        <v>7</v>
      </c>
      <c r="X157" s="214" t="s">
        <v>7</v>
      </c>
      <c r="Y157" s="214"/>
      <c r="Z157" s="214">
        <v>1</v>
      </c>
      <c r="AA157" s="214" t="s">
        <v>122</v>
      </c>
      <c r="AB157" s="214" t="s">
        <v>401</v>
      </c>
      <c r="AC157" s="214">
        <v>2011</v>
      </c>
      <c r="AD157" s="214" t="s">
        <v>232</v>
      </c>
      <c r="AE157" s="214">
        <v>1175</v>
      </c>
      <c r="AF157" s="214"/>
    </row>
    <row r="158" spans="1:32" x14ac:dyDescent="0.3">
      <c r="A158" s="216" t="s">
        <v>353</v>
      </c>
      <c r="B158" s="214" t="s">
        <v>57</v>
      </c>
      <c r="C158" s="214" t="s">
        <v>117</v>
      </c>
      <c r="D158" s="214" t="s">
        <v>310</v>
      </c>
      <c r="E158" s="214" t="s">
        <v>1396</v>
      </c>
      <c r="F158" s="15">
        <v>46253.367835648147</v>
      </c>
      <c r="G158" s="214" t="s">
        <v>1397</v>
      </c>
      <c r="H158" s="214">
        <v>18</v>
      </c>
      <c r="I158" s="214" t="s">
        <v>1398</v>
      </c>
      <c r="J158" s="15">
        <v>46254.598333333335</v>
      </c>
      <c r="K158" s="15">
        <v>46260.460416666669</v>
      </c>
      <c r="L158" s="15">
        <v>46260.460416666669</v>
      </c>
      <c r="M158" s="214">
        <v>18</v>
      </c>
      <c r="N158" s="216"/>
      <c r="O158" s="214" t="s">
        <v>201</v>
      </c>
      <c r="P158" s="214" t="s">
        <v>514</v>
      </c>
      <c r="Q158" s="216"/>
      <c r="R158" s="216"/>
      <c r="S158" s="214" t="s">
        <v>368</v>
      </c>
      <c r="T158" s="214" t="s">
        <v>357</v>
      </c>
      <c r="U158" s="214" t="s">
        <v>262</v>
      </c>
      <c r="V158" s="214" t="s">
        <v>7</v>
      </c>
      <c r="W158" s="214" t="s">
        <v>7</v>
      </c>
      <c r="X158" s="214" t="s">
        <v>7</v>
      </c>
      <c r="Y158" s="214"/>
      <c r="Z158" s="214"/>
      <c r="AA158" s="214" t="s">
        <v>127</v>
      </c>
      <c r="AB158" s="214" t="s">
        <v>401</v>
      </c>
      <c r="AC158" s="214">
        <v>2011</v>
      </c>
      <c r="AD158" s="214" t="s">
        <v>233</v>
      </c>
      <c r="AE158" s="214">
        <v>1.8</v>
      </c>
      <c r="AF158" s="214"/>
    </row>
    <row r="159" spans="1:32" x14ac:dyDescent="0.3">
      <c r="A159" s="216" t="s">
        <v>353</v>
      </c>
      <c r="B159" s="214" t="s">
        <v>285</v>
      </c>
      <c r="C159" s="214" t="s">
        <v>95</v>
      </c>
      <c r="D159" s="214" t="s">
        <v>310</v>
      </c>
      <c r="E159" s="214" t="s">
        <v>1396</v>
      </c>
      <c r="F159" s="15">
        <v>46253.367835648147</v>
      </c>
      <c r="G159" s="214" t="s">
        <v>1397</v>
      </c>
      <c r="H159" s="214">
        <v>18</v>
      </c>
      <c r="I159" s="214" t="s">
        <v>1398</v>
      </c>
      <c r="J159" s="15">
        <v>46254.598333333335</v>
      </c>
      <c r="K159" s="15">
        <v>46260.460416666669</v>
      </c>
      <c r="L159" s="15"/>
      <c r="M159" s="214">
        <v>18</v>
      </c>
      <c r="N159" s="216"/>
      <c r="O159" s="214" t="s">
        <v>201</v>
      </c>
      <c r="P159" s="214" t="s">
        <v>513</v>
      </c>
      <c r="Q159" s="216"/>
      <c r="R159" s="216"/>
      <c r="S159" s="214" t="s">
        <v>368</v>
      </c>
      <c r="T159" s="214" t="s">
        <v>357</v>
      </c>
      <c r="U159" s="214" t="s">
        <v>262</v>
      </c>
      <c r="V159" s="214" t="s">
        <v>7</v>
      </c>
      <c r="W159" s="214" t="s">
        <v>7</v>
      </c>
      <c r="X159" s="214" t="s">
        <v>7</v>
      </c>
      <c r="Y159" s="214"/>
      <c r="Z159" s="214"/>
      <c r="AA159" s="214" t="s">
        <v>96</v>
      </c>
      <c r="AB159" s="214" t="s">
        <v>401</v>
      </c>
      <c r="AC159" s="214">
        <v>2011</v>
      </c>
      <c r="AD159" s="214" t="s">
        <v>220</v>
      </c>
      <c r="AE159" s="214">
        <v>18</v>
      </c>
      <c r="AF159" s="214"/>
    </row>
    <row r="160" spans="1:32" x14ac:dyDescent="0.3">
      <c r="A160" s="216" t="s">
        <v>353</v>
      </c>
      <c r="B160" s="214" t="s">
        <v>279</v>
      </c>
      <c r="C160" s="214" t="s">
        <v>192</v>
      </c>
      <c r="D160" s="214" t="s">
        <v>310</v>
      </c>
      <c r="E160" s="214" t="s">
        <v>1387</v>
      </c>
      <c r="F160" s="15">
        <v>46260.515486111108</v>
      </c>
      <c r="G160" s="214" t="s">
        <v>407</v>
      </c>
      <c r="H160" s="214">
        <v>752</v>
      </c>
      <c r="I160" s="214" t="s">
        <v>1388</v>
      </c>
      <c r="J160" s="15">
        <v>46260.600104166668</v>
      </c>
      <c r="K160" s="15">
        <v>46261.296527777777</v>
      </c>
      <c r="L160" s="15"/>
      <c r="M160" s="214">
        <v>752</v>
      </c>
      <c r="N160" s="216"/>
      <c r="O160" s="214" t="s">
        <v>201</v>
      </c>
      <c r="P160" s="214" t="s">
        <v>514</v>
      </c>
      <c r="Q160" s="216"/>
      <c r="R160" s="216"/>
      <c r="S160" s="214" t="s">
        <v>368</v>
      </c>
      <c r="T160" s="214" t="s">
        <v>357</v>
      </c>
      <c r="U160" s="214" t="s">
        <v>262</v>
      </c>
      <c r="V160" s="214" t="s">
        <v>7</v>
      </c>
      <c r="W160" s="214" t="s">
        <v>7</v>
      </c>
      <c r="X160" s="214" t="s">
        <v>7</v>
      </c>
      <c r="Y160" s="214"/>
      <c r="Z160" s="214">
        <v>1</v>
      </c>
      <c r="AA160" s="214" t="s">
        <v>122</v>
      </c>
      <c r="AB160" s="214" t="s">
        <v>401</v>
      </c>
      <c r="AC160" s="214">
        <v>2011</v>
      </c>
      <c r="AD160" s="214" t="s">
        <v>232</v>
      </c>
      <c r="AE160" s="214">
        <v>752</v>
      </c>
      <c r="AF160" s="214">
        <v>75.2</v>
      </c>
    </row>
    <row r="161" spans="1:32" x14ac:dyDescent="0.3">
      <c r="A161" s="216" t="s">
        <v>353</v>
      </c>
      <c r="B161" s="214" t="s">
        <v>57</v>
      </c>
      <c r="C161" s="214" t="s">
        <v>117</v>
      </c>
      <c r="D161" s="214" t="s">
        <v>310</v>
      </c>
      <c r="E161" s="214" t="s">
        <v>1387</v>
      </c>
      <c r="F161" s="15">
        <v>46260.515486111108</v>
      </c>
      <c r="G161" s="214" t="s">
        <v>407</v>
      </c>
      <c r="H161" s="214">
        <v>8</v>
      </c>
      <c r="I161" s="214" t="s">
        <v>1388</v>
      </c>
      <c r="J161" s="15">
        <v>46260.600104166668</v>
      </c>
      <c r="K161" s="15">
        <v>46261.296527777777</v>
      </c>
      <c r="L161" s="15">
        <v>46261.296527777777</v>
      </c>
      <c r="M161" s="214">
        <v>8</v>
      </c>
      <c r="N161" s="216"/>
      <c r="O161" s="214" t="s">
        <v>201</v>
      </c>
      <c r="P161" s="214" t="s">
        <v>514</v>
      </c>
      <c r="Q161" s="216"/>
      <c r="R161" s="216"/>
      <c r="S161" s="214" t="s">
        <v>368</v>
      </c>
      <c r="T161" s="214" t="s">
        <v>357</v>
      </c>
      <c r="U161" s="214" t="s">
        <v>262</v>
      </c>
      <c r="V161" s="214" t="s">
        <v>7</v>
      </c>
      <c r="W161" s="214" t="s">
        <v>7</v>
      </c>
      <c r="X161" s="214" t="s">
        <v>7</v>
      </c>
      <c r="Y161" s="214"/>
      <c r="Z161" s="214"/>
      <c r="AA161" s="214" t="s">
        <v>127</v>
      </c>
      <c r="AB161" s="214" t="s">
        <v>401</v>
      </c>
      <c r="AC161" s="214">
        <v>2011</v>
      </c>
      <c r="AD161" s="214" t="s">
        <v>233</v>
      </c>
      <c r="AE161" s="214">
        <v>1</v>
      </c>
      <c r="AF161" s="214">
        <v>1</v>
      </c>
    </row>
    <row r="162" spans="1:32" x14ac:dyDescent="0.3">
      <c r="A162" s="216" t="s">
        <v>353</v>
      </c>
      <c r="B162" s="214" t="s">
        <v>285</v>
      </c>
      <c r="C162" s="214" t="s">
        <v>95</v>
      </c>
      <c r="D162" s="214" t="s">
        <v>310</v>
      </c>
      <c r="E162" s="214" t="s">
        <v>1385</v>
      </c>
      <c r="F162" s="15">
        <v>46253.329699074071</v>
      </c>
      <c r="G162" s="214" t="s">
        <v>410</v>
      </c>
      <c r="H162" s="214">
        <v>8</v>
      </c>
      <c r="I162" s="214" t="s">
        <v>1386</v>
      </c>
      <c r="J162" s="15">
        <v>46253.619444444441</v>
      </c>
      <c r="K162" s="15">
        <v>46260.686805555553</v>
      </c>
      <c r="L162" s="15"/>
      <c r="M162" s="214">
        <v>8</v>
      </c>
      <c r="N162" s="216"/>
      <c r="O162" s="214" t="s">
        <v>201</v>
      </c>
      <c r="P162" s="214" t="s">
        <v>513</v>
      </c>
      <c r="Q162" s="216"/>
      <c r="R162" s="216"/>
      <c r="S162" s="214" t="s">
        <v>368</v>
      </c>
      <c r="T162" s="214" t="s">
        <v>357</v>
      </c>
      <c r="U162" s="214" t="s">
        <v>262</v>
      </c>
      <c r="V162" s="214" t="s">
        <v>7</v>
      </c>
      <c r="W162" s="214" t="s">
        <v>7</v>
      </c>
      <c r="X162" s="214" t="s">
        <v>7</v>
      </c>
      <c r="Y162" s="214"/>
      <c r="Z162" s="214"/>
      <c r="AA162" s="214" t="s">
        <v>96</v>
      </c>
      <c r="AB162" s="214" t="s">
        <v>401</v>
      </c>
      <c r="AC162" s="214">
        <v>2011</v>
      </c>
      <c r="AD162" s="214" t="s">
        <v>220</v>
      </c>
      <c r="AE162" s="214">
        <v>8</v>
      </c>
      <c r="AF162" s="214"/>
    </row>
    <row r="163" spans="1:32" x14ac:dyDescent="0.3">
      <c r="A163" s="216" t="s">
        <v>353</v>
      </c>
      <c r="B163" s="214" t="s">
        <v>45</v>
      </c>
      <c r="C163" s="214" t="s">
        <v>68</v>
      </c>
      <c r="D163" s="214" t="s">
        <v>310</v>
      </c>
      <c r="E163" s="214" t="s">
        <v>1399</v>
      </c>
      <c r="F163" s="15">
        <v>46150.618750000001</v>
      </c>
      <c r="G163" s="214" t="s">
        <v>1259</v>
      </c>
      <c r="H163" s="214">
        <v>1</v>
      </c>
      <c r="I163" s="214" t="s">
        <v>1284</v>
      </c>
      <c r="J163" s="15">
        <v>46153.365277777775</v>
      </c>
      <c r="K163" s="15">
        <v>46154.5</v>
      </c>
      <c r="L163" s="15"/>
      <c r="M163" s="214">
        <v>1</v>
      </c>
      <c r="N163" s="216"/>
      <c r="O163" s="214" t="s">
        <v>201</v>
      </c>
      <c r="P163" s="214" t="s">
        <v>514</v>
      </c>
      <c r="Q163" s="216"/>
      <c r="R163" s="216"/>
      <c r="S163" s="214" t="s">
        <v>368</v>
      </c>
      <c r="T163" s="214" t="s">
        <v>357</v>
      </c>
      <c r="U163" s="214" t="s">
        <v>262</v>
      </c>
      <c r="V163" s="214" t="s">
        <v>353</v>
      </c>
      <c r="W163" s="214" t="s">
        <v>379</v>
      </c>
      <c r="X163" s="214" t="s">
        <v>262</v>
      </c>
      <c r="Y163" s="214"/>
      <c r="Z163" s="214"/>
      <c r="AA163" s="214" t="s">
        <v>67</v>
      </c>
      <c r="AB163" s="214" t="s">
        <v>401</v>
      </c>
      <c r="AC163" s="214">
        <v>2011</v>
      </c>
      <c r="AD163" s="214" t="s">
        <v>217</v>
      </c>
      <c r="AE163" s="214">
        <v>1</v>
      </c>
      <c r="AF163" s="214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353</v>
      </c>
      <c r="B2" t="s">
        <v>45</v>
      </c>
      <c r="C2" t="s">
        <v>68</v>
      </c>
      <c r="D2" s="15">
        <v>46150.614675925928</v>
      </c>
      <c r="E2" t="s">
        <v>1259</v>
      </c>
      <c r="F2">
        <v>1</v>
      </c>
      <c r="G2" s="15">
        <v>46154.5</v>
      </c>
      <c r="H2" t="s">
        <v>368</v>
      </c>
      <c r="I2" t="s">
        <v>357</v>
      </c>
      <c r="J2" t="s">
        <v>262</v>
      </c>
      <c r="K2" t="s">
        <v>353</v>
      </c>
      <c r="L2" t="s">
        <v>379</v>
      </c>
      <c r="M2" t="s">
        <v>262</v>
      </c>
      <c r="N2">
        <v>0</v>
      </c>
      <c r="O2" t="s">
        <v>67</v>
      </c>
      <c r="P2" t="s">
        <v>401</v>
      </c>
      <c r="Q2" t="s">
        <v>217</v>
      </c>
      <c r="R2">
        <v>3.3</v>
      </c>
    </row>
    <row r="3" spans="1:18" x14ac:dyDescent="0.3">
      <c r="A3" t="s">
        <v>353</v>
      </c>
      <c r="B3" t="s">
        <v>45</v>
      </c>
      <c r="C3" t="s">
        <v>68</v>
      </c>
      <c r="D3" s="15">
        <v>46150.614340277774</v>
      </c>
      <c r="E3" t="s">
        <v>1259</v>
      </c>
      <c r="F3">
        <v>1</v>
      </c>
      <c r="G3" s="15">
        <v>46154.5</v>
      </c>
      <c r="H3" t="s">
        <v>368</v>
      </c>
      <c r="I3" t="s">
        <v>357</v>
      </c>
      <c r="J3" t="s">
        <v>262</v>
      </c>
      <c r="K3" t="s">
        <v>353</v>
      </c>
      <c r="L3" t="s">
        <v>379</v>
      </c>
      <c r="M3" t="s">
        <v>262</v>
      </c>
      <c r="O3" t="s">
        <v>67</v>
      </c>
      <c r="P3" t="s">
        <v>401</v>
      </c>
      <c r="Q3" t="s">
        <v>217</v>
      </c>
    </row>
    <row r="4" spans="1:18" x14ac:dyDescent="0.3">
      <c r="A4" t="s">
        <v>353</v>
      </c>
      <c r="B4" t="s">
        <v>45</v>
      </c>
      <c r="C4" t="s">
        <v>68</v>
      </c>
      <c r="D4" s="15">
        <v>46150.611620370371</v>
      </c>
      <c r="E4" t="s">
        <v>1259</v>
      </c>
      <c r="F4">
        <v>1</v>
      </c>
      <c r="G4" s="15">
        <v>46154.5</v>
      </c>
      <c r="H4" t="s">
        <v>368</v>
      </c>
      <c r="I4" t="s">
        <v>357</v>
      </c>
      <c r="J4" t="s">
        <v>262</v>
      </c>
      <c r="K4" t="s">
        <v>353</v>
      </c>
      <c r="L4" t="s">
        <v>379</v>
      </c>
      <c r="M4" t="s">
        <v>262</v>
      </c>
      <c r="O4" t="s">
        <v>67</v>
      </c>
      <c r="P4" t="s">
        <v>401</v>
      </c>
      <c r="Q4" t="s">
        <v>217</v>
      </c>
    </row>
    <row r="5" spans="1:18" x14ac:dyDescent="0.3">
      <c r="A5" t="s">
        <v>353</v>
      </c>
      <c r="B5" t="s">
        <v>45</v>
      </c>
      <c r="C5" t="s">
        <v>68</v>
      </c>
      <c r="D5" s="15">
        <v>46150.374583333331</v>
      </c>
      <c r="E5" t="s">
        <v>1264</v>
      </c>
      <c r="F5">
        <v>25</v>
      </c>
      <c r="G5" s="15">
        <v>46170.5</v>
      </c>
      <c r="H5" t="s">
        <v>369</v>
      </c>
      <c r="I5" t="s">
        <v>380</v>
      </c>
      <c r="J5" t="s">
        <v>265</v>
      </c>
      <c r="K5" t="s">
        <v>353</v>
      </c>
      <c r="L5" t="s">
        <v>379</v>
      </c>
      <c r="M5" t="s">
        <v>262</v>
      </c>
      <c r="N5">
        <v>678</v>
      </c>
      <c r="O5" t="s">
        <v>67</v>
      </c>
      <c r="P5" t="s">
        <v>369</v>
      </c>
      <c r="Q5" t="s">
        <v>217</v>
      </c>
      <c r="R5">
        <v>1</v>
      </c>
    </row>
    <row r="6" spans="1:18" x14ac:dyDescent="0.3">
      <c r="A6" t="s">
        <v>353</v>
      </c>
      <c r="B6" t="s">
        <v>45</v>
      </c>
      <c r="C6" t="s">
        <v>68</v>
      </c>
      <c r="D6" s="15">
        <v>46150.373171296298</v>
      </c>
      <c r="E6" t="s">
        <v>1264</v>
      </c>
      <c r="F6">
        <v>25</v>
      </c>
      <c r="G6" s="15">
        <v>46170.5</v>
      </c>
      <c r="H6" t="s">
        <v>369</v>
      </c>
      <c r="I6" t="s">
        <v>380</v>
      </c>
      <c r="J6" t="s">
        <v>265</v>
      </c>
      <c r="K6" t="s">
        <v>353</v>
      </c>
      <c r="L6" t="s">
        <v>379</v>
      </c>
      <c r="M6" t="s">
        <v>262</v>
      </c>
      <c r="O6" t="s">
        <v>67</v>
      </c>
      <c r="P6" t="s">
        <v>369</v>
      </c>
      <c r="Q6" t="s">
        <v>217</v>
      </c>
    </row>
    <row r="7" spans="1:18" x14ac:dyDescent="0.3">
      <c r="A7" t="s">
        <v>353</v>
      </c>
      <c r="B7" t="s">
        <v>45</v>
      </c>
      <c r="C7" t="s">
        <v>68</v>
      </c>
      <c r="D7" s="15">
        <v>46150.369710648149</v>
      </c>
      <c r="E7" t="s">
        <v>1264</v>
      </c>
      <c r="F7">
        <v>25</v>
      </c>
      <c r="G7" s="15">
        <v>46170.5</v>
      </c>
      <c r="H7" t="s">
        <v>369</v>
      </c>
      <c r="I7" t="s">
        <v>380</v>
      </c>
      <c r="J7" t="s">
        <v>265</v>
      </c>
      <c r="K7" t="s">
        <v>353</v>
      </c>
      <c r="L7" t="s">
        <v>379</v>
      </c>
      <c r="M7" t="s">
        <v>262</v>
      </c>
      <c r="O7" t="s">
        <v>67</v>
      </c>
      <c r="P7" t="s">
        <v>369</v>
      </c>
      <c r="Q7" t="s">
        <v>217</v>
      </c>
    </row>
    <row r="8" spans="1:18" x14ac:dyDescent="0.3">
      <c r="A8" t="s">
        <v>353</v>
      </c>
      <c r="B8" t="s">
        <v>45</v>
      </c>
      <c r="C8" t="s">
        <v>68</v>
      </c>
      <c r="D8" s="15">
        <v>46150.366493055553</v>
      </c>
      <c r="E8" t="s">
        <v>1264</v>
      </c>
      <c r="F8">
        <v>25</v>
      </c>
      <c r="G8" s="15">
        <v>46170.5</v>
      </c>
      <c r="H8" t="s">
        <v>369</v>
      </c>
      <c r="I8" t="s">
        <v>380</v>
      </c>
      <c r="J8" t="s">
        <v>265</v>
      </c>
      <c r="K8" t="s">
        <v>353</v>
      </c>
      <c r="L8" t="s">
        <v>379</v>
      </c>
      <c r="M8" t="s">
        <v>262</v>
      </c>
      <c r="O8" t="s">
        <v>67</v>
      </c>
      <c r="P8" t="s">
        <v>369</v>
      </c>
      <c r="Q8" t="s">
        <v>217</v>
      </c>
    </row>
    <row r="9" spans="1:18" x14ac:dyDescent="0.3">
      <c r="A9" t="s">
        <v>353</v>
      </c>
      <c r="B9" t="s">
        <v>45</v>
      </c>
      <c r="C9" t="s">
        <v>68</v>
      </c>
      <c r="D9" s="15">
        <v>46150.375937500001</v>
      </c>
      <c r="E9" t="s">
        <v>1264</v>
      </c>
      <c r="F9">
        <v>28</v>
      </c>
      <c r="G9" s="15">
        <v>46170.708333333336</v>
      </c>
      <c r="H9" t="s">
        <v>400</v>
      </c>
      <c r="I9" t="s">
        <v>381</v>
      </c>
      <c r="J9" t="s">
        <v>295</v>
      </c>
      <c r="K9" t="s">
        <v>353</v>
      </c>
      <c r="L9" t="s">
        <v>379</v>
      </c>
      <c r="M9" t="s">
        <v>262</v>
      </c>
      <c r="O9" t="s">
        <v>67</v>
      </c>
      <c r="P9" t="s">
        <v>400</v>
      </c>
      <c r="Q9" t="s">
        <v>217</v>
      </c>
      <c r="R9">
        <v>1</v>
      </c>
    </row>
    <row r="10" spans="1:18" x14ac:dyDescent="0.3">
      <c r="A10" t="s">
        <v>353</v>
      </c>
      <c r="B10" t="s">
        <v>45</v>
      </c>
      <c r="C10" t="s">
        <v>68</v>
      </c>
      <c r="D10" s="15">
        <v>46150.626539351855</v>
      </c>
      <c r="E10" t="s">
        <v>1259</v>
      </c>
      <c r="F10">
        <v>1</v>
      </c>
      <c r="G10" s="15">
        <v>46154.5</v>
      </c>
      <c r="H10" t="s">
        <v>368</v>
      </c>
      <c r="I10" t="s">
        <v>357</v>
      </c>
      <c r="J10" t="s">
        <v>262</v>
      </c>
      <c r="K10" t="s">
        <v>353</v>
      </c>
      <c r="L10" t="s">
        <v>379</v>
      </c>
      <c r="M10" t="s">
        <v>262</v>
      </c>
      <c r="O10" t="s">
        <v>67</v>
      </c>
      <c r="P10" t="s">
        <v>401</v>
      </c>
      <c r="Q10" t="s">
        <v>217</v>
      </c>
    </row>
    <row r="11" spans="1:18" x14ac:dyDescent="0.3">
      <c r="A11" t="s">
        <v>353</v>
      </c>
      <c r="B11" t="s">
        <v>45</v>
      </c>
      <c r="C11" t="s">
        <v>68</v>
      </c>
      <c r="D11" s="15">
        <v>46150.625891203701</v>
      </c>
      <c r="E11" t="s">
        <v>1259</v>
      </c>
      <c r="F11">
        <v>1</v>
      </c>
      <c r="G11" s="15">
        <v>46154.5</v>
      </c>
      <c r="H11" t="s">
        <v>368</v>
      </c>
      <c r="I11" t="s">
        <v>357</v>
      </c>
      <c r="J11" t="s">
        <v>262</v>
      </c>
      <c r="K11" t="s">
        <v>353</v>
      </c>
      <c r="L11" t="s">
        <v>379</v>
      </c>
      <c r="M11" t="s">
        <v>262</v>
      </c>
      <c r="O11" t="s">
        <v>67</v>
      </c>
      <c r="P11" t="s">
        <v>401</v>
      </c>
      <c r="Q11" t="s">
        <v>217</v>
      </c>
    </row>
    <row r="12" spans="1:18" x14ac:dyDescent="0.3">
      <c r="A12" t="s">
        <v>353</v>
      </c>
      <c r="B12" t="s">
        <v>45</v>
      </c>
      <c r="C12" t="s">
        <v>68</v>
      </c>
      <c r="D12" s="15">
        <v>46150.626261574071</v>
      </c>
      <c r="E12" t="s">
        <v>1259</v>
      </c>
      <c r="F12">
        <v>1</v>
      </c>
      <c r="G12" s="15">
        <v>46154.5</v>
      </c>
      <c r="H12" t="s">
        <v>368</v>
      </c>
      <c r="I12" t="s">
        <v>357</v>
      </c>
      <c r="J12" t="s">
        <v>262</v>
      </c>
      <c r="K12" t="s">
        <v>353</v>
      </c>
      <c r="L12" t="s">
        <v>379</v>
      </c>
      <c r="M12" t="s">
        <v>262</v>
      </c>
      <c r="O12" t="s">
        <v>67</v>
      </c>
      <c r="P12" t="s">
        <v>401</v>
      </c>
      <c r="Q12" t="s">
        <v>217</v>
      </c>
    </row>
    <row r="13" spans="1:18" x14ac:dyDescent="0.3">
      <c r="A13" t="s">
        <v>353</v>
      </c>
      <c r="B13" t="s">
        <v>45</v>
      </c>
      <c r="C13" t="s">
        <v>68</v>
      </c>
      <c r="D13" s="15">
        <v>46150.624224537038</v>
      </c>
      <c r="E13" t="s">
        <v>1259</v>
      </c>
      <c r="F13">
        <v>1</v>
      </c>
      <c r="G13" s="15">
        <v>46154.5</v>
      </c>
      <c r="H13" t="s">
        <v>368</v>
      </c>
      <c r="I13" t="s">
        <v>357</v>
      </c>
      <c r="J13" t="s">
        <v>262</v>
      </c>
      <c r="K13" t="s">
        <v>353</v>
      </c>
      <c r="L13" t="s">
        <v>379</v>
      </c>
      <c r="M13" t="s">
        <v>262</v>
      </c>
      <c r="O13" t="s">
        <v>67</v>
      </c>
      <c r="P13" t="s">
        <v>401</v>
      </c>
      <c r="Q13" t="s">
        <v>217</v>
      </c>
    </row>
    <row r="14" spans="1:18" x14ac:dyDescent="0.3">
      <c r="A14" t="s">
        <v>353</v>
      </c>
      <c r="B14" t="s">
        <v>45</v>
      </c>
      <c r="C14" t="s">
        <v>68</v>
      </c>
      <c r="D14" s="15">
        <v>46150.623888888891</v>
      </c>
      <c r="E14" t="s">
        <v>1259</v>
      </c>
      <c r="F14">
        <v>1</v>
      </c>
      <c r="G14" s="15">
        <v>46154.5</v>
      </c>
      <c r="H14" t="s">
        <v>368</v>
      </c>
      <c r="I14" t="s">
        <v>357</v>
      </c>
      <c r="J14" t="s">
        <v>262</v>
      </c>
      <c r="K14" t="s">
        <v>353</v>
      </c>
      <c r="L14" t="s">
        <v>379</v>
      </c>
      <c r="M14" t="s">
        <v>262</v>
      </c>
      <c r="O14" t="s">
        <v>67</v>
      </c>
      <c r="P14" t="s">
        <v>401</v>
      </c>
      <c r="Q14" t="s">
        <v>217</v>
      </c>
    </row>
    <row r="15" spans="1:18" x14ac:dyDescent="0.3">
      <c r="A15" t="s">
        <v>353</v>
      </c>
      <c r="B15" t="s">
        <v>45</v>
      </c>
      <c r="C15" t="s">
        <v>68</v>
      </c>
      <c r="D15" s="15">
        <v>46150.623541666668</v>
      </c>
      <c r="E15" t="s">
        <v>1259</v>
      </c>
      <c r="F15">
        <v>1</v>
      </c>
      <c r="G15" s="15">
        <v>46154.5</v>
      </c>
      <c r="H15" t="s">
        <v>368</v>
      </c>
      <c r="I15" t="s">
        <v>357</v>
      </c>
      <c r="J15" t="s">
        <v>262</v>
      </c>
      <c r="K15" t="s">
        <v>353</v>
      </c>
      <c r="L15" t="s">
        <v>379</v>
      </c>
      <c r="M15" t="s">
        <v>262</v>
      </c>
      <c r="O15" t="s">
        <v>67</v>
      </c>
      <c r="P15" t="s">
        <v>401</v>
      </c>
      <c r="Q15" t="s">
        <v>217</v>
      </c>
    </row>
    <row r="16" spans="1:18" x14ac:dyDescent="0.3">
      <c r="A16" t="s">
        <v>353</v>
      </c>
      <c r="B16" t="s">
        <v>45</v>
      </c>
      <c r="C16" t="s">
        <v>68</v>
      </c>
      <c r="D16" s="15">
        <v>46150.623194444444</v>
      </c>
      <c r="E16" t="s">
        <v>1259</v>
      </c>
      <c r="F16">
        <v>1</v>
      </c>
      <c r="G16" s="15">
        <v>46154.5</v>
      </c>
      <c r="H16" t="s">
        <v>368</v>
      </c>
      <c r="I16" t="s">
        <v>357</v>
      </c>
      <c r="J16" t="s">
        <v>262</v>
      </c>
      <c r="K16" t="s">
        <v>353</v>
      </c>
      <c r="L16" t="s">
        <v>379</v>
      </c>
      <c r="M16" t="s">
        <v>262</v>
      </c>
      <c r="O16" t="s">
        <v>67</v>
      </c>
      <c r="P16" t="s">
        <v>401</v>
      </c>
      <c r="Q16" t="s">
        <v>217</v>
      </c>
    </row>
    <row r="17" spans="1:18" x14ac:dyDescent="0.3">
      <c r="A17" t="s">
        <v>353</v>
      </c>
      <c r="B17" t="s">
        <v>45</v>
      </c>
      <c r="C17" t="s">
        <v>68</v>
      </c>
      <c r="D17" s="15">
        <v>46150.622893518521</v>
      </c>
      <c r="E17" t="s">
        <v>1259</v>
      </c>
      <c r="F17">
        <v>1</v>
      </c>
      <c r="G17" s="15">
        <v>46154.5</v>
      </c>
      <c r="H17" t="s">
        <v>368</v>
      </c>
      <c r="I17" t="s">
        <v>357</v>
      </c>
      <c r="J17" t="s">
        <v>262</v>
      </c>
      <c r="K17" t="s">
        <v>353</v>
      </c>
      <c r="L17" t="s">
        <v>379</v>
      </c>
      <c r="M17" t="s">
        <v>262</v>
      </c>
      <c r="O17" t="s">
        <v>67</v>
      </c>
      <c r="P17" t="s">
        <v>401</v>
      </c>
      <c r="Q17" t="s">
        <v>217</v>
      </c>
    </row>
    <row r="18" spans="1:18" x14ac:dyDescent="0.3">
      <c r="A18" t="s">
        <v>353</v>
      </c>
      <c r="B18" t="s">
        <v>45</v>
      </c>
      <c r="C18" t="s">
        <v>68</v>
      </c>
      <c r="D18" s="15">
        <v>46150.622569444444</v>
      </c>
      <c r="E18" t="s">
        <v>1259</v>
      </c>
      <c r="F18">
        <v>1</v>
      </c>
      <c r="G18" s="15">
        <v>46154.5</v>
      </c>
      <c r="H18" t="s">
        <v>368</v>
      </c>
      <c r="I18" t="s">
        <v>357</v>
      </c>
      <c r="J18" t="s">
        <v>262</v>
      </c>
      <c r="K18" t="s">
        <v>353</v>
      </c>
      <c r="L18" t="s">
        <v>379</v>
      </c>
      <c r="M18" t="s">
        <v>262</v>
      </c>
      <c r="O18" t="s">
        <v>67</v>
      </c>
      <c r="P18" t="s">
        <v>401</v>
      </c>
      <c r="Q18" t="s">
        <v>217</v>
      </c>
    </row>
    <row r="19" spans="1:18" x14ac:dyDescent="0.3">
      <c r="A19" t="s">
        <v>353</v>
      </c>
      <c r="B19" t="s">
        <v>45</v>
      </c>
      <c r="C19" t="s">
        <v>68</v>
      </c>
      <c r="D19" s="15">
        <v>46150.622256944444</v>
      </c>
      <c r="E19" t="s">
        <v>1259</v>
      </c>
      <c r="F19">
        <v>1</v>
      </c>
      <c r="G19" s="15">
        <v>46154.5</v>
      </c>
      <c r="H19" t="s">
        <v>368</v>
      </c>
      <c r="I19" t="s">
        <v>357</v>
      </c>
      <c r="J19" t="s">
        <v>262</v>
      </c>
      <c r="K19" t="s">
        <v>353</v>
      </c>
      <c r="L19" t="s">
        <v>379</v>
      </c>
      <c r="M19" t="s">
        <v>262</v>
      </c>
      <c r="O19" t="s">
        <v>67</v>
      </c>
      <c r="P19" t="s">
        <v>401</v>
      </c>
      <c r="Q19" t="s">
        <v>217</v>
      </c>
    </row>
    <row r="20" spans="1:18" x14ac:dyDescent="0.3">
      <c r="A20" t="s">
        <v>353</v>
      </c>
      <c r="B20" t="s">
        <v>45</v>
      </c>
      <c r="C20" t="s">
        <v>68</v>
      </c>
      <c r="D20" s="15">
        <v>46150.621886574074</v>
      </c>
      <c r="E20" t="s">
        <v>1259</v>
      </c>
      <c r="F20">
        <v>1</v>
      </c>
      <c r="G20" s="15">
        <v>46154.5</v>
      </c>
      <c r="H20" t="s">
        <v>368</v>
      </c>
      <c r="I20" t="s">
        <v>357</v>
      </c>
      <c r="J20" t="s">
        <v>262</v>
      </c>
      <c r="K20" t="s">
        <v>353</v>
      </c>
      <c r="L20" t="s">
        <v>379</v>
      </c>
      <c r="M20" t="s">
        <v>262</v>
      </c>
      <c r="O20" t="s">
        <v>67</v>
      </c>
      <c r="P20" t="s">
        <v>401</v>
      </c>
      <c r="Q20" t="s">
        <v>217</v>
      </c>
    </row>
    <row r="21" spans="1:18" x14ac:dyDescent="0.3">
      <c r="A21" t="s">
        <v>353</v>
      </c>
      <c r="B21" t="s">
        <v>45</v>
      </c>
      <c r="C21" t="s">
        <v>68</v>
      </c>
      <c r="D21" s="15">
        <v>46150.621620370373</v>
      </c>
      <c r="E21" t="s">
        <v>1259</v>
      </c>
      <c r="F21">
        <v>1</v>
      </c>
      <c r="G21" s="15">
        <v>46154.5</v>
      </c>
      <c r="H21" t="s">
        <v>368</v>
      </c>
      <c r="I21" t="s">
        <v>357</v>
      </c>
      <c r="J21" t="s">
        <v>262</v>
      </c>
      <c r="K21" t="s">
        <v>353</v>
      </c>
      <c r="L21" t="s">
        <v>379</v>
      </c>
      <c r="M21" t="s">
        <v>262</v>
      </c>
      <c r="O21" t="s">
        <v>67</v>
      </c>
      <c r="P21" t="s">
        <v>401</v>
      </c>
      <c r="Q21" t="s">
        <v>217</v>
      </c>
    </row>
    <row r="22" spans="1:18" x14ac:dyDescent="0.3">
      <c r="A22" t="s">
        <v>353</v>
      </c>
      <c r="B22" t="s">
        <v>45</v>
      </c>
      <c r="C22" t="s">
        <v>68</v>
      </c>
      <c r="D22" s="15">
        <v>46150.621168981481</v>
      </c>
      <c r="E22" t="s">
        <v>1259</v>
      </c>
      <c r="F22">
        <v>1</v>
      </c>
      <c r="G22" s="15">
        <v>46154.5</v>
      </c>
      <c r="H22" t="s">
        <v>368</v>
      </c>
      <c r="I22" t="s">
        <v>357</v>
      </c>
      <c r="J22" t="s">
        <v>262</v>
      </c>
      <c r="K22" t="s">
        <v>353</v>
      </c>
      <c r="L22" t="s">
        <v>379</v>
      </c>
      <c r="M22" t="s">
        <v>262</v>
      </c>
      <c r="O22" t="s">
        <v>67</v>
      </c>
      <c r="P22" t="s">
        <v>401</v>
      </c>
      <c r="Q22" t="s">
        <v>217</v>
      </c>
    </row>
    <row r="23" spans="1:18" x14ac:dyDescent="0.3">
      <c r="A23" t="s">
        <v>353</v>
      </c>
      <c r="B23" t="s">
        <v>45</v>
      </c>
      <c r="C23" t="s">
        <v>68</v>
      </c>
      <c r="D23" s="15">
        <v>46150.620439814818</v>
      </c>
      <c r="E23" t="s">
        <v>1259</v>
      </c>
      <c r="F23">
        <v>1</v>
      </c>
      <c r="G23" s="15">
        <v>46154.5</v>
      </c>
      <c r="H23" t="s">
        <v>368</v>
      </c>
      <c r="I23" t="s">
        <v>357</v>
      </c>
      <c r="J23" t="s">
        <v>262</v>
      </c>
      <c r="K23" t="s">
        <v>353</v>
      </c>
      <c r="L23" t="s">
        <v>379</v>
      </c>
      <c r="M23" t="s">
        <v>262</v>
      </c>
      <c r="O23" t="s">
        <v>67</v>
      </c>
      <c r="P23" t="s">
        <v>401</v>
      </c>
      <c r="Q23" t="s">
        <v>217</v>
      </c>
    </row>
    <row r="24" spans="1:18" x14ac:dyDescent="0.3">
      <c r="A24" t="s">
        <v>353</v>
      </c>
      <c r="B24" t="s">
        <v>45</v>
      </c>
      <c r="C24" t="s">
        <v>68</v>
      </c>
      <c r="D24" s="15">
        <v>46150.620092592595</v>
      </c>
      <c r="E24" t="s">
        <v>1259</v>
      </c>
      <c r="F24">
        <v>1</v>
      </c>
      <c r="G24" s="15">
        <v>46154.5</v>
      </c>
      <c r="H24" t="s">
        <v>368</v>
      </c>
      <c r="I24" t="s">
        <v>357</v>
      </c>
      <c r="J24" t="s">
        <v>262</v>
      </c>
      <c r="K24" t="s">
        <v>353</v>
      </c>
      <c r="L24" t="s">
        <v>379</v>
      </c>
      <c r="M24" t="s">
        <v>262</v>
      </c>
      <c r="O24" t="s">
        <v>67</v>
      </c>
      <c r="P24" t="s">
        <v>401</v>
      </c>
      <c r="Q24" t="s">
        <v>217</v>
      </c>
    </row>
    <row r="25" spans="1:18" x14ac:dyDescent="0.3">
      <c r="A25" t="s">
        <v>353</v>
      </c>
      <c r="B25" t="s">
        <v>45</v>
      </c>
      <c r="C25" t="s">
        <v>68</v>
      </c>
      <c r="D25" s="15">
        <v>46150.619780092595</v>
      </c>
      <c r="E25" t="s">
        <v>1259</v>
      </c>
      <c r="F25">
        <v>1</v>
      </c>
      <c r="G25" s="15">
        <v>46154.5</v>
      </c>
      <c r="H25" t="s">
        <v>368</v>
      </c>
      <c r="I25" t="s">
        <v>357</v>
      </c>
      <c r="J25" t="s">
        <v>262</v>
      </c>
      <c r="K25" t="s">
        <v>353</v>
      </c>
      <c r="L25" t="s">
        <v>379</v>
      </c>
      <c r="M25" t="s">
        <v>262</v>
      </c>
      <c r="O25" t="s">
        <v>67</v>
      </c>
      <c r="P25" t="s">
        <v>401</v>
      </c>
      <c r="Q25" t="s">
        <v>217</v>
      </c>
    </row>
    <row r="26" spans="1:18" x14ac:dyDescent="0.3">
      <c r="A26" t="s">
        <v>353</v>
      </c>
      <c r="B26" t="s">
        <v>45</v>
      </c>
      <c r="C26" t="s">
        <v>68</v>
      </c>
      <c r="D26" s="15">
        <v>46150.619444444441</v>
      </c>
      <c r="E26" t="s">
        <v>1259</v>
      </c>
      <c r="F26">
        <v>1</v>
      </c>
      <c r="G26" s="15">
        <v>46154.5</v>
      </c>
      <c r="H26" t="s">
        <v>368</v>
      </c>
      <c r="I26" t="s">
        <v>357</v>
      </c>
      <c r="J26" t="s">
        <v>262</v>
      </c>
      <c r="K26" t="s">
        <v>353</v>
      </c>
      <c r="L26" t="s">
        <v>379</v>
      </c>
      <c r="M26" t="s">
        <v>262</v>
      </c>
      <c r="O26" t="s">
        <v>67</v>
      </c>
      <c r="P26" t="s">
        <v>401</v>
      </c>
      <c r="Q26" t="s">
        <v>217</v>
      </c>
    </row>
    <row r="27" spans="1:18" x14ac:dyDescent="0.3">
      <c r="A27" t="s">
        <v>353</v>
      </c>
      <c r="B27" t="s">
        <v>45</v>
      </c>
      <c r="C27" t="s">
        <v>68</v>
      </c>
      <c r="D27" s="15">
        <v>46150.619085648148</v>
      </c>
      <c r="E27" t="s">
        <v>1259</v>
      </c>
      <c r="F27">
        <v>1</v>
      </c>
      <c r="G27" s="15">
        <v>46154.5</v>
      </c>
      <c r="H27" t="s">
        <v>368</v>
      </c>
      <c r="I27" t="s">
        <v>357</v>
      </c>
      <c r="J27" t="s">
        <v>262</v>
      </c>
      <c r="K27" t="s">
        <v>353</v>
      </c>
      <c r="L27" t="s">
        <v>379</v>
      </c>
      <c r="M27" t="s">
        <v>262</v>
      </c>
      <c r="O27" t="s">
        <v>67</v>
      </c>
      <c r="P27" t="s">
        <v>401</v>
      </c>
      <c r="Q27" t="s">
        <v>217</v>
      </c>
    </row>
    <row r="28" spans="1:18" x14ac:dyDescent="0.3">
      <c r="A28" t="s">
        <v>353</v>
      </c>
      <c r="B28" t="s">
        <v>45</v>
      </c>
      <c r="C28" t="s">
        <v>68</v>
      </c>
      <c r="D28" s="15">
        <v>46150.620810185188</v>
      </c>
      <c r="E28" t="s">
        <v>1259</v>
      </c>
      <c r="F28">
        <v>1</v>
      </c>
      <c r="G28" s="15">
        <v>46154.5</v>
      </c>
      <c r="H28" t="s">
        <v>368</v>
      </c>
      <c r="I28" t="s">
        <v>357</v>
      </c>
      <c r="J28" t="s">
        <v>262</v>
      </c>
      <c r="K28" t="s">
        <v>353</v>
      </c>
      <c r="L28" t="s">
        <v>379</v>
      </c>
      <c r="M28" t="s">
        <v>262</v>
      </c>
      <c r="O28" t="s">
        <v>67</v>
      </c>
      <c r="P28" t="s">
        <v>401</v>
      </c>
      <c r="Q28" t="s">
        <v>217</v>
      </c>
    </row>
    <row r="29" spans="1:18" x14ac:dyDescent="0.3">
      <c r="A29" t="s">
        <v>353</v>
      </c>
      <c r="B29" t="s">
        <v>45</v>
      </c>
      <c r="C29" t="s">
        <v>68</v>
      </c>
      <c r="D29" s="15">
        <v>46150.625439814816</v>
      </c>
      <c r="E29" t="s">
        <v>1259</v>
      </c>
      <c r="F29">
        <v>1</v>
      </c>
      <c r="G29" s="15">
        <v>46154.5</v>
      </c>
      <c r="H29" t="s">
        <v>368</v>
      </c>
      <c r="I29" t="s">
        <v>357</v>
      </c>
      <c r="J29" t="s">
        <v>262</v>
      </c>
      <c r="K29" t="s">
        <v>353</v>
      </c>
      <c r="L29" t="s">
        <v>379</v>
      </c>
      <c r="M29" t="s">
        <v>262</v>
      </c>
      <c r="O29" t="s">
        <v>67</v>
      </c>
      <c r="P29" t="s">
        <v>401</v>
      </c>
      <c r="Q29" t="s">
        <v>217</v>
      </c>
    </row>
    <row r="30" spans="1:18" x14ac:dyDescent="0.3">
      <c r="A30" t="s">
        <v>353</v>
      </c>
      <c r="B30" t="s">
        <v>45</v>
      </c>
      <c r="C30" t="s">
        <v>68</v>
      </c>
      <c r="D30" s="15">
        <v>46150.625069444446</v>
      </c>
      <c r="E30" t="s">
        <v>1259</v>
      </c>
      <c r="F30">
        <v>1</v>
      </c>
      <c r="G30" s="15">
        <v>46154.5</v>
      </c>
      <c r="H30" t="s">
        <v>368</v>
      </c>
      <c r="I30" t="s">
        <v>357</v>
      </c>
      <c r="J30" t="s">
        <v>262</v>
      </c>
      <c r="K30" t="s">
        <v>353</v>
      </c>
      <c r="L30" t="s">
        <v>379</v>
      </c>
      <c r="M30" t="s">
        <v>262</v>
      </c>
      <c r="O30" t="s">
        <v>67</v>
      </c>
      <c r="P30" t="s">
        <v>401</v>
      </c>
      <c r="Q30" t="s">
        <v>217</v>
      </c>
    </row>
    <row r="31" spans="1:18" x14ac:dyDescent="0.3">
      <c r="A31" t="s">
        <v>353</v>
      </c>
      <c r="B31" t="s">
        <v>45</v>
      </c>
      <c r="C31" t="s">
        <v>68</v>
      </c>
      <c r="D31" s="15">
        <v>46150.624583333331</v>
      </c>
      <c r="E31" t="s">
        <v>1259</v>
      </c>
      <c r="F31">
        <v>1</v>
      </c>
      <c r="G31" s="15">
        <v>46154.5</v>
      </c>
      <c r="H31" t="s">
        <v>368</v>
      </c>
      <c r="I31" t="s">
        <v>357</v>
      </c>
      <c r="J31" t="s">
        <v>262</v>
      </c>
      <c r="K31" t="s">
        <v>353</v>
      </c>
      <c r="L31" t="s">
        <v>379</v>
      </c>
      <c r="M31" t="s">
        <v>262</v>
      </c>
      <c r="O31" t="s">
        <v>67</v>
      </c>
      <c r="P31" t="s">
        <v>401</v>
      </c>
      <c r="Q31" t="s">
        <v>217</v>
      </c>
    </row>
    <row r="32" spans="1:18" x14ac:dyDescent="0.3">
      <c r="A32" t="s">
        <v>353</v>
      </c>
      <c r="B32" t="s">
        <v>45</v>
      </c>
      <c r="C32" t="s">
        <v>73</v>
      </c>
      <c r="D32" s="15">
        <v>46268.602071759262</v>
      </c>
      <c r="E32" t="s">
        <v>426</v>
      </c>
      <c r="F32">
        <v>10</v>
      </c>
      <c r="G32" s="15">
        <v>46274.496527777781</v>
      </c>
      <c r="H32" t="s">
        <v>400</v>
      </c>
      <c r="I32" t="s">
        <v>381</v>
      </c>
      <c r="J32" t="s">
        <v>295</v>
      </c>
      <c r="K32" t="s">
        <v>353</v>
      </c>
      <c r="L32" t="s">
        <v>379</v>
      </c>
      <c r="M32" t="s">
        <v>262</v>
      </c>
      <c r="O32" t="s">
        <v>67</v>
      </c>
      <c r="P32" t="s">
        <v>400</v>
      </c>
      <c r="Q32" t="s">
        <v>217</v>
      </c>
      <c r="R32">
        <v>1</v>
      </c>
    </row>
    <row r="33" spans="1:18" x14ac:dyDescent="0.3">
      <c r="A33" t="s">
        <v>353</v>
      </c>
      <c r="B33" t="s">
        <v>45</v>
      </c>
      <c r="C33" t="s">
        <v>68</v>
      </c>
      <c r="D33" s="15">
        <v>46269.339016203703</v>
      </c>
      <c r="E33" t="s">
        <v>426</v>
      </c>
      <c r="F33">
        <v>3</v>
      </c>
      <c r="G33" s="15">
        <v>46274.496527777781</v>
      </c>
      <c r="H33" t="s">
        <v>400</v>
      </c>
      <c r="I33" t="s">
        <v>381</v>
      </c>
      <c r="J33" t="s">
        <v>295</v>
      </c>
      <c r="K33" t="s">
        <v>353</v>
      </c>
      <c r="L33" t="s">
        <v>379</v>
      </c>
      <c r="M33" t="s">
        <v>262</v>
      </c>
      <c r="O33" t="s">
        <v>67</v>
      </c>
      <c r="P33" t="s">
        <v>400</v>
      </c>
      <c r="Q33" t="s">
        <v>217</v>
      </c>
    </row>
    <row r="34" spans="1:18" x14ac:dyDescent="0.3">
      <c r="A34" t="s">
        <v>353</v>
      </c>
      <c r="B34" t="s">
        <v>45</v>
      </c>
      <c r="C34" t="s">
        <v>68</v>
      </c>
      <c r="D34" s="15">
        <v>46280.376238425924</v>
      </c>
      <c r="E34" t="s">
        <v>407</v>
      </c>
      <c r="F34">
        <v>22</v>
      </c>
      <c r="G34" s="15">
        <v>46286.542361111111</v>
      </c>
      <c r="H34" t="s">
        <v>368</v>
      </c>
      <c r="I34" t="s">
        <v>357</v>
      </c>
      <c r="J34" t="s">
        <v>262</v>
      </c>
      <c r="K34" t="s">
        <v>353</v>
      </c>
      <c r="L34" t="s">
        <v>379</v>
      </c>
      <c r="M34" t="s">
        <v>262</v>
      </c>
      <c r="N34">
        <v>0</v>
      </c>
      <c r="O34" t="s">
        <v>67</v>
      </c>
      <c r="P34" t="s">
        <v>401</v>
      </c>
      <c r="Q34" t="s">
        <v>217</v>
      </c>
      <c r="R34">
        <v>1</v>
      </c>
    </row>
    <row r="35" spans="1:18" x14ac:dyDescent="0.3">
      <c r="A35" t="s">
        <v>353</v>
      </c>
      <c r="B35" t="s">
        <v>45</v>
      </c>
      <c r="C35" t="s">
        <v>68</v>
      </c>
      <c r="D35" s="15">
        <v>46280.379675925928</v>
      </c>
      <c r="E35" t="s">
        <v>407</v>
      </c>
      <c r="F35">
        <v>14</v>
      </c>
      <c r="G35" s="15">
        <v>46286.542361111111</v>
      </c>
      <c r="H35" t="s">
        <v>368</v>
      </c>
      <c r="I35" t="s">
        <v>357</v>
      </c>
      <c r="J35" t="s">
        <v>262</v>
      </c>
      <c r="K35" t="s">
        <v>353</v>
      </c>
      <c r="L35" t="s">
        <v>379</v>
      </c>
      <c r="M35" t="s">
        <v>262</v>
      </c>
      <c r="O35" t="s">
        <v>67</v>
      </c>
      <c r="P35" t="s">
        <v>401</v>
      </c>
      <c r="Q35" t="s">
        <v>217</v>
      </c>
    </row>
    <row r="36" spans="1:18" x14ac:dyDescent="0.3">
      <c r="A36" t="s">
        <v>353</v>
      </c>
      <c r="B36" t="s">
        <v>45</v>
      </c>
      <c r="C36" t="s">
        <v>68</v>
      </c>
      <c r="D36" s="15">
        <v>46268.592581018522</v>
      </c>
      <c r="E36" t="s">
        <v>1329</v>
      </c>
      <c r="F36">
        <v>8</v>
      </c>
      <c r="G36" s="15">
        <v>46274.496527777781</v>
      </c>
      <c r="H36" t="s">
        <v>400</v>
      </c>
      <c r="I36" t="s">
        <v>381</v>
      </c>
      <c r="J36" t="s">
        <v>295</v>
      </c>
      <c r="K36" t="s">
        <v>353</v>
      </c>
      <c r="L36" t="s">
        <v>379</v>
      </c>
      <c r="M36" t="s">
        <v>262</v>
      </c>
      <c r="O36" t="s">
        <v>67</v>
      </c>
      <c r="P36" t="s">
        <v>400</v>
      </c>
      <c r="Q36" t="s">
        <v>217</v>
      </c>
    </row>
    <row r="37" spans="1:18" x14ac:dyDescent="0.3">
      <c r="A37" t="s">
        <v>353</v>
      </c>
      <c r="B37" t="s">
        <v>45</v>
      </c>
      <c r="C37" t="s">
        <v>68</v>
      </c>
      <c r="D37" s="15">
        <v>46268.597766203704</v>
      </c>
      <c r="E37" t="s">
        <v>426</v>
      </c>
      <c r="F37">
        <v>13</v>
      </c>
      <c r="G37" s="15">
        <v>46274.496527777781</v>
      </c>
      <c r="H37" t="s">
        <v>400</v>
      </c>
      <c r="I37" t="s">
        <v>381</v>
      </c>
      <c r="J37" t="s">
        <v>295</v>
      </c>
      <c r="K37" t="s">
        <v>353</v>
      </c>
      <c r="L37" t="s">
        <v>379</v>
      </c>
      <c r="M37" t="s">
        <v>262</v>
      </c>
      <c r="O37" t="s">
        <v>67</v>
      </c>
      <c r="P37" t="s">
        <v>400</v>
      </c>
      <c r="Q37" t="s">
        <v>217</v>
      </c>
    </row>
    <row r="38" spans="1:18" x14ac:dyDescent="0.3">
      <c r="A38" t="s">
        <v>353</v>
      </c>
      <c r="B38" t="s">
        <v>45</v>
      </c>
      <c r="C38" t="s">
        <v>73</v>
      </c>
      <c r="D38" s="15">
        <v>46268.600613425922</v>
      </c>
      <c r="E38" t="s">
        <v>426</v>
      </c>
      <c r="F38">
        <v>10</v>
      </c>
      <c r="G38" s="15">
        <v>46274.496527777781</v>
      </c>
      <c r="H38" t="s">
        <v>400</v>
      </c>
      <c r="I38" t="s">
        <v>381</v>
      </c>
      <c r="J38" t="s">
        <v>295</v>
      </c>
      <c r="K38" t="s">
        <v>353</v>
      </c>
      <c r="L38" t="s">
        <v>379</v>
      </c>
      <c r="M38" t="s">
        <v>262</v>
      </c>
      <c r="O38" t="s">
        <v>67</v>
      </c>
      <c r="P38" t="s">
        <v>400</v>
      </c>
      <c r="Q38" t="s">
        <v>217</v>
      </c>
    </row>
    <row r="39" spans="1:18" x14ac:dyDescent="0.3">
      <c r="A39" t="s">
        <v>353</v>
      </c>
      <c r="B39" t="s">
        <v>45</v>
      </c>
      <c r="C39" t="s">
        <v>68</v>
      </c>
      <c r="D39" s="15">
        <v>46248.440740740742</v>
      </c>
      <c r="E39" t="s">
        <v>1350</v>
      </c>
      <c r="F39">
        <v>6</v>
      </c>
      <c r="G39" s="15">
        <v>46258.661111111112</v>
      </c>
      <c r="H39" t="s">
        <v>368</v>
      </c>
      <c r="I39" t="s">
        <v>357</v>
      </c>
      <c r="J39" t="s">
        <v>262</v>
      </c>
      <c r="K39" t="s">
        <v>353</v>
      </c>
      <c r="L39" t="s">
        <v>379</v>
      </c>
      <c r="M39" t="s">
        <v>262</v>
      </c>
      <c r="N39">
        <v>0</v>
      </c>
      <c r="O39" t="s">
        <v>67</v>
      </c>
      <c r="P39" t="s">
        <v>401</v>
      </c>
      <c r="Q39" t="s">
        <v>217</v>
      </c>
      <c r="R39">
        <v>1</v>
      </c>
    </row>
    <row r="40" spans="1:18" x14ac:dyDescent="0.3">
      <c r="A40" t="s">
        <v>353</v>
      </c>
      <c r="B40" t="s">
        <v>45</v>
      </c>
      <c r="C40" t="s">
        <v>68</v>
      </c>
      <c r="D40" s="15">
        <v>46248.43954861111</v>
      </c>
      <c r="E40" t="s">
        <v>1350</v>
      </c>
      <c r="F40">
        <v>7</v>
      </c>
      <c r="G40" s="15">
        <v>46258.661111111112</v>
      </c>
      <c r="H40" t="s">
        <v>368</v>
      </c>
      <c r="I40" t="s">
        <v>357</v>
      </c>
      <c r="J40" t="s">
        <v>262</v>
      </c>
      <c r="K40" t="s">
        <v>353</v>
      </c>
      <c r="L40" t="s">
        <v>379</v>
      </c>
      <c r="M40" t="s">
        <v>262</v>
      </c>
      <c r="O40" t="s">
        <v>67</v>
      </c>
      <c r="P40" t="s">
        <v>401</v>
      </c>
      <c r="Q40" t="s">
        <v>217</v>
      </c>
    </row>
    <row r="41" spans="1:18" x14ac:dyDescent="0.3">
      <c r="A41" t="s">
        <v>353</v>
      </c>
      <c r="B41" t="s">
        <v>45</v>
      </c>
      <c r="C41" t="s">
        <v>68</v>
      </c>
      <c r="D41" s="15">
        <v>46248.437743055554</v>
      </c>
      <c r="E41" t="s">
        <v>1350</v>
      </c>
      <c r="F41">
        <v>4</v>
      </c>
      <c r="G41" s="15">
        <v>46258.661111111112</v>
      </c>
      <c r="H41" t="s">
        <v>368</v>
      </c>
      <c r="I41" t="s">
        <v>357</v>
      </c>
      <c r="J41" t="s">
        <v>262</v>
      </c>
      <c r="K41" t="s">
        <v>353</v>
      </c>
      <c r="L41" t="s">
        <v>379</v>
      </c>
      <c r="M41" t="s">
        <v>262</v>
      </c>
      <c r="O41" t="s">
        <v>67</v>
      </c>
      <c r="P41" t="s">
        <v>401</v>
      </c>
      <c r="Q41" t="s">
        <v>217</v>
      </c>
    </row>
    <row r="42" spans="1:18" x14ac:dyDescent="0.3">
      <c r="A42" t="s">
        <v>353</v>
      </c>
      <c r="B42" t="s">
        <v>45</v>
      </c>
      <c r="C42" t="s">
        <v>68</v>
      </c>
      <c r="D42" s="15">
        <v>46248.438252314816</v>
      </c>
      <c r="E42" t="s">
        <v>1350</v>
      </c>
      <c r="F42">
        <v>4</v>
      </c>
      <c r="G42" s="15">
        <v>46258.661111111112</v>
      </c>
      <c r="H42" t="s">
        <v>368</v>
      </c>
      <c r="I42" t="s">
        <v>357</v>
      </c>
      <c r="J42" t="s">
        <v>262</v>
      </c>
      <c r="K42" t="s">
        <v>353</v>
      </c>
      <c r="L42" t="s">
        <v>379</v>
      </c>
      <c r="M42" t="s">
        <v>262</v>
      </c>
      <c r="O42" t="s">
        <v>67</v>
      </c>
      <c r="P42" t="s">
        <v>401</v>
      </c>
      <c r="Q42" t="s">
        <v>217</v>
      </c>
    </row>
    <row r="43" spans="1:18" x14ac:dyDescent="0.3">
      <c r="A43" t="s">
        <v>353</v>
      </c>
      <c r="B43" t="s">
        <v>45</v>
      </c>
      <c r="C43" t="s">
        <v>68</v>
      </c>
      <c r="D43" s="15">
        <v>46248.44027777778</v>
      </c>
      <c r="E43" t="s">
        <v>1350</v>
      </c>
      <c r="F43">
        <v>7</v>
      </c>
      <c r="G43" s="15">
        <v>46258.661111111112</v>
      </c>
      <c r="H43" t="s">
        <v>368</v>
      </c>
      <c r="I43" t="s">
        <v>357</v>
      </c>
      <c r="J43" t="s">
        <v>262</v>
      </c>
      <c r="K43" t="s">
        <v>353</v>
      </c>
      <c r="L43" t="s">
        <v>379</v>
      </c>
      <c r="M43" t="s">
        <v>262</v>
      </c>
      <c r="O43" t="s">
        <v>67</v>
      </c>
      <c r="P43" t="s">
        <v>401</v>
      </c>
      <c r="Q43" t="s">
        <v>217</v>
      </c>
    </row>
    <row r="44" spans="1:18" x14ac:dyDescent="0.3">
      <c r="A44" t="s">
        <v>353</v>
      </c>
      <c r="B44" t="s">
        <v>45</v>
      </c>
      <c r="C44" t="s">
        <v>68</v>
      </c>
      <c r="D44" s="15">
        <v>46251.316620370373</v>
      </c>
      <c r="E44" t="s">
        <v>1350</v>
      </c>
      <c r="F44">
        <v>11</v>
      </c>
      <c r="G44" s="15">
        <v>46262.636111111111</v>
      </c>
      <c r="H44" t="s">
        <v>368</v>
      </c>
      <c r="I44" t="s">
        <v>357</v>
      </c>
      <c r="J44" t="s">
        <v>262</v>
      </c>
      <c r="K44" t="s">
        <v>353</v>
      </c>
      <c r="L44" t="s">
        <v>379</v>
      </c>
      <c r="M44" t="s">
        <v>262</v>
      </c>
      <c r="N44">
        <v>0</v>
      </c>
      <c r="O44" t="s">
        <v>67</v>
      </c>
      <c r="P44" t="s">
        <v>401</v>
      </c>
      <c r="Q44" t="s">
        <v>217</v>
      </c>
      <c r="R44">
        <v>1</v>
      </c>
    </row>
    <row r="45" spans="1:18" x14ac:dyDescent="0.3">
      <c r="A45" t="s">
        <v>353</v>
      </c>
      <c r="B45" t="s">
        <v>45</v>
      </c>
      <c r="C45" t="s">
        <v>68</v>
      </c>
      <c r="D45" s="15">
        <v>46252.496122685188</v>
      </c>
      <c r="E45" t="s">
        <v>1329</v>
      </c>
      <c r="F45">
        <v>20</v>
      </c>
      <c r="G45" s="15">
        <v>46266.494444444441</v>
      </c>
      <c r="H45" t="s">
        <v>400</v>
      </c>
      <c r="I45" t="s">
        <v>381</v>
      </c>
      <c r="J45" t="s">
        <v>295</v>
      </c>
      <c r="K45" t="s">
        <v>353</v>
      </c>
      <c r="L45" t="s">
        <v>379</v>
      </c>
      <c r="M45" t="s">
        <v>262</v>
      </c>
      <c r="O45" t="s">
        <v>67</v>
      </c>
      <c r="P45" t="s">
        <v>400</v>
      </c>
      <c r="Q45" t="s">
        <v>217</v>
      </c>
      <c r="R45">
        <v>1</v>
      </c>
    </row>
    <row r="46" spans="1:18" x14ac:dyDescent="0.3">
      <c r="A46" t="s">
        <v>353</v>
      </c>
      <c r="B46" t="s">
        <v>45</v>
      </c>
      <c r="C46" t="s">
        <v>68</v>
      </c>
      <c r="D46" s="15">
        <v>46252.496145833335</v>
      </c>
      <c r="E46" t="s">
        <v>426</v>
      </c>
      <c r="F46">
        <v>2</v>
      </c>
      <c r="G46" s="15">
        <v>46266.494444444441</v>
      </c>
      <c r="H46" t="s">
        <v>400</v>
      </c>
      <c r="I46" t="s">
        <v>381</v>
      </c>
      <c r="J46" t="s">
        <v>295</v>
      </c>
      <c r="K46" t="s">
        <v>353</v>
      </c>
      <c r="L46" t="s">
        <v>379</v>
      </c>
      <c r="M46" t="s">
        <v>262</v>
      </c>
      <c r="O46" t="s">
        <v>67</v>
      </c>
      <c r="P46" t="s">
        <v>400</v>
      </c>
      <c r="Q46" t="s">
        <v>217</v>
      </c>
    </row>
    <row r="47" spans="1:18" x14ac:dyDescent="0.3">
      <c r="A47" t="s">
        <v>353</v>
      </c>
      <c r="B47" t="s">
        <v>45</v>
      </c>
      <c r="C47" t="s">
        <v>68</v>
      </c>
      <c r="D47" s="15">
        <v>46252.655300925922</v>
      </c>
      <c r="E47" t="s">
        <v>426</v>
      </c>
      <c r="F47">
        <v>12</v>
      </c>
      <c r="G47" s="15">
        <v>46266.494444444441</v>
      </c>
      <c r="H47" t="s">
        <v>400</v>
      </c>
      <c r="I47" t="s">
        <v>381</v>
      </c>
      <c r="J47" t="s">
        <v>295</v>
      </c>
      <c r="K47" t="s">
        <v>353</v>
      </c>
      <c r="L47" t="s">
        <v>379</v>
      </c>
      <c r="M47" t="s">
        <v>262</v>
      </c>
      <c r="O47" t="s">
        <v>67</v>
      </c>
      <c r="P47" t="s">
        <v>400</v>
      </c>
      <c r="Q47" t="s">
        <v>217</v>
      </c>
    </row>
    <row r="48" spans="1:18" x14ac:dyDescent="0.3">
      <c r="A48" t="s">
        <v>353</v>
      </c>
      <c r="B48" t="s">
        <v>48</v>
      </c>
      <c r="C48" t="s">
        <v>68</v>
      </c>
      <c r="D48" s="15">
        <v>46248.419282407405</v>
      </c>
      <c r="E48" t="s">
        <v>1350</v>
      </c>
      <c r="F48">
        <v>4</v>
      </c>
      <c r="G48" s="15">
        <v>46258.625</v>
      </c>
      <c r="H48" t="s">
        <v>368</v>
      </c>
      <c r="I48" t="s">
        <v>357</v>
      </c>
      <c r="J48" t="s">
        <v>262</v>
      </c>
      <c r="K48" t="s">
        <v>353</v>
      </c>
      <c r="L48" t="s">
        <v>379</v>
      </c>
      <c r="M48" t="s">
        <v>262</v>
      </c>
      <c r="O48" t="s">
        <v>90</v>
      </c>
      <c r="P48" t="s">
        <v>401</v>
      </c>
      <c r="Q48" t="s">
        <v>217</v>
      </c>
    </row>
    <row r="49" spans="1:18" x14ac:dyDescent="0.3">
      <c r="A49" t="s">
        <v>353</v>
      </c>
      <c r="B49" t="s">
        <v>48</v>
      </c>
      <c r="C49" t="s">
        <v>68</v>
      </c>
      <c r="D49" s="15">
        <v>46248.419282407405</v>
      </c>
      <c r="E49" t="s">
        <v>1350</v>
      </c>
      <c r="F49">
        <v>1</v>
      </c>
      <c r="G49" s="15">
        <v>46268.636805555558</v>
      </c>
      <c r="H49" t="s">
        <v>368</v>
      </c>
      <c r="I49" t="s">
        <v>357</v>
      </c>
      <c r="J49" t="s">
        <v>262</v>
      </c>
      <c r="K49" t="s">
        <v>353</v>
      </c>
      <c r="L49" t="s">
        <v>379</v>
      </c>
      <c r="M49" t="s">
        <v>262</v>
      </c>
      <c r="N49">
        <v>0</v>
      </c>
      <c r="O49" t="s">
        <v>90</v>
      </c>
      <c r="P49" t="s">
        <v>401</v>
      </c>
      <c r="Q49" t="s">
        <v>217</v>
      </c>
      <c r="R49">
        <v>1</v>
      </c>
    </row>
    <row r="50" spans="1:18" x14ac:dyDescent="0.3">
      <c r="A50" t="s">
        <v>353</v>
      </c>
      <c r="B50" t="s">
        <v>45</v>
      </c>
      <c r="C50" t="s">
        <v>68</v>
      </c>
      <c r="D50" s="15">
        <v>46150.61824074074</v>
      </c>
      <c r="E50" t="s">
        <v>1259</v>
      </c>
      <c r="F50">
        <v>1</v>
      </c>
      <c r="G50" s="15">
        <v>46154.5</v>
      </c>
      <c r="H50" t="s">
        <v>368</v>
      </c>
      <c r="I50" t="s">
        <v>357</v>
      </c>
      <c r="J50" t="s">
        <v>262</v>
      </c>
      <c r="K50" t="s">
        <v>353</v>
      </c>
      <c r="L50" t="s">
        <v>379</v>
      </c>
      <c r="M50" t="s">
        <v>262</v>
      </c>
      <c r="O50" t="s">
        <v>67</v>
      </c>
      <c r="P50" t="s">
        <v>401</v>
      </c>
      <c r="Q50" t="s">
        <v>217</v>
      </c>
    </row>
    <row r="51" spans="1:18" x14ac:dyDescent="0.3">
      <c r="A51" t="s">
        <v>353</v>
      </c>
      <c r="B51" t="s">
        <v>45</v>
      </c>
      <c r="C51" t="s">
        <v>68</v>
      </c>
      <c r="D51" s="15">
        <v>46150.617835648147</v>
      </c>
      <c r="E51" t="s">
        <v>1259</v>
      </c>
      <c r="F51">
        <v>1</v>
      </c>
      <c r="G51" s="15">
        <v>46154.5</v>
      </c>
      <c r="H51" t="s">
        <v>368</v>
      </c>
      <c r="I51" t="s">
        <v>357</v>
      </c>
      <c r="J51" t="s">
        <v>262</v>
      </c>
      <c r="K51" t="s">
        <v>353</v>
      </c>
      <c r="L51" t="s">
        <v>379</v>
      </c>
      <c r="M51" t="s">
        <v>262</v>
      </c>
      <c r="O51" t="s">
        <v>67</v>
      </c>
      <c r="P51" t="s">
        <v>401</v>
      </c>
      <c r="Q51" t="s">
        <v>217</v>
      </c>
    </row>
    <row r="52" spans="1:18" x14ac:dyDescent="0.3">
      <c r="A52" t="s">
        <v>353</v>
      </c>
      <c r="B52" t="s">
        <v>45</v>
      </c>
      <c r="C52" t="s">
        <v>68</v>
      </c>
      <c r="D52" s="15">
        <v>46150.617430555554</v>
      </c>
      <c r="E52" t="s">
        <v>1259</v>
      </c>
      <c r="F52">
        <v>1</v>
      </c>
      <c r="G52" s="15">
        <v>46154.5</v>
      </c>
      <c r="H52" t="s">
        <v>368</v>
      </c>
      <c r="I52" t="s">
        <v>357</v>
      </c>
      <c r="J52" t="s">
        <v>262</v>
      </c>
      <c r="K52" t="s">
        <v>353</v>
      </c>
      <c r="L52" t="s">
        <v>379</v>
      </c>
      <c r="M52" t="s">
        <v>262</v>
      </c>
      <c r="O52" t="s">
        <v>67</v>
      </c>
      <c r="P52" t="s">
        <v>401</v>
      </c>
      <c r="Q52" t="s">
        <v>217</v>
      </c>
    </row>
    <row r="53" spans="1:18" x14ac:dyDescent="0.3">
      <c r="A53" t="s">
        <v>353</v>
      </c>
      <c r="B53" t="s">
        <v>45</v>
      </c>
      <c r="C53" t="s">
        <v>68</v>
      </c>
      <c r="D53" s="15">
        <v>46150.616747685184</v>
      </c>
      <c r="E53" t="s">
        <v>1259</v>
      </c>
      <c r="F53">
        <v>1</v>
      </c>
      <c r="G53" s="15">
        <v>46154.5</v>
      </c>
      <c r="H53" t="s">
        <v>368</v>
      </c>
      <c r="I53" t="s">
        <v>357</v>
      </c>
      <c r="J53" t="s">
        <v>262</v>
      </c>
      <c r="K53" t="s">
        <v>353</v>
      </c>
      <c r="L53" t="s">
        <v>379</v>
      </c>
      <c r="M53" t="s">
        <v>262</v>
      </c>
      <c r="O53" t="s">
        <v>67</v>
      </c>
      <c r="P53" t="s">
        <v>401</v>
      </c>
      <c r="Q53" t="s">
        <v>217</v>
      </c>
    </row>
    <row r="54" spans="1:18" x14ac:dyDescent="0.3">
      <c r="A54" t="s">
        <v>353</v>
      </c>
      <c r="B54" t="s">
        <v>45</v>
      </c>
      <c r="C54" t="s">
        <v>68</v>
      </c>
      <c r="D54" s="15">
        <v>46150.616273148145</v>
      </c>
      <c r="E54" t="s">
        <v>1259</v>
      </c>
      <c r="F54">
        <v>1</v>
      </c>
      <c r="G54" s="15">
        <v>46154.5</v>
      </c>
      <c r="H54" t="s">
        <v>368</v>
      </c>
      <c r="I54" t="s">
        <v>357</v>
      </c>
      <c r="J54" t="s">
        <v>262</v>
      </c>
      <c r="K54" t="s">
        <v>353</v>
      </c>
      <c r="L54" t="s">
        <v>379</v>
      </c>
      <c r="M54" t="s">
        <v>262</v>
      </c>
      <c r="O54" t="s">
        <v>67</v>
      </c>
      <c r="P54" t="s">
        <v>401</v>
      </c>
      <c r="Q54" t="s">
        <v>217</v>
      </c>
    </row>
    <row r="55" spans="1:18" x14ac:dyDescent="0.3">
      <c r="A55" t="s">
        <v>353</v>
      </c>
      <c r="B55" t="s">
        <v>45</v>
      </c>
      <c r="C55" t="s">
        <v>68</v>
      </c>
      <c r="D55" s="15">
        <v>46150.61577546296</v>
      </c>
      <c r="E55" t="s">
        <v>1259</v>
      </c>
      <c r="F55">
        <v>1</v>
      </c>
      <c r="G55" s="15">
        <v>46154.5</v>
      </c>
      <c r="H55" t="s">
        <v>368</v>
      </c>
      <c r="I55" t="s">
        <v>357</v>
      </c>
      <c r="J55" t="s">
        <v>262</v>
      </c>
      <c r="K55" t="s">
        <v>353</v>
      </c>
      <c r="L55" t="s">
        <v>379</v>
      </c>
      <c r="M55" t="s">
        <v>262</v>
      </c>
      <c r="O55" t="s">
        <v>67</v>
      </c>
      <c r="P55" t="s">
        <v>401</v>
      </c>
      <c r="Q55" t="s">
        <v>217</v>
      </c>
    </row>
    <row r="56" spans="1:18" x14ac:dyDescent="0.3">
      <c r="A56" t="s">
        <v>353</v>
      </c>
      <c r="B56" t="s">
        <v>45</v>
      </c>
      <c r="C56" t="s">
        <v>68</v>
      </c>
      <c r="D56" s="15">
        <v>46150.615324074075</v>
      </c>
      <c r="E56" t="s">
        <v>1259</v>
      </c>
      <c r="F56">
        <v>1</v>
      </c>
      <c r="G56" s="15">
        <v>46154.5</v>
      </c>
      <c r="H56" t="s">
        <v>368</v>
      </c>
      <c r="I56" t="s">
        <v>357</v>
      </c>
      <c r="J56" t="s">
        <v>262</v>
      </c>
      <c r="K56" t="s">
        <v>353</v>
      </c>
      <c r="L56" t="s">
        <v>379</v>
      </c>
      <c r="M56" t="s">
        <v>262</v>
      </c>
      <c r="O56" t="s">
        <v>67</v>
      </c>
      <c r="P56" t="s">
        <v>401</v>
      </c>
      <c r="Q56" t="s">
        <v>217</v>
      </c>
    </row>
    <row r="57" spans="1:18" x14ac:dyDescent="0.3">
      <c r="A57" t="s">
        <v>353</v>
      </c>
      <c r="B57" t="s">
        <v>48</v>
      </c>
      <c r="C57" t="s">
        <v>68</v>
      </c>
      <c r="D57" s="15">
        <v>46259.351782407408</v>
      </c>
      <c r="E57" t="s">
        <v>1350</v>
      </c>
      <c r="F57">
        <v>3</v>
      </c>
      <c r="G57" s="15">
        <v>46268.636805555558</v>
      </c>
      <c r="H57" t="s">
        <v>368</v>
      </c>
      <c r="I57" t="s">
        <v>357</v>
      </c>
      <c r="J57" t="s">
        <v>262</v>
      </c>
      <c r="K57" t="s">
        <v>353</v>
      </c>
      <c r="L57" t="s">
        <v>379</v>
      </c>
      <c r="M57" t="s">
        <v>262</v>
      </c>
      <c r="N57">
        <v>0</v>
      </c>
      <c r="O57" t="s">
        <v>90</v>
      </c>
      <c r="P57" t="s">
        <v>401</v>
      </c>
      <c r="Q57" t="s">
        <v>217</v>
      </c>
    </row>
    <row r="58" spans="1:18" x14ac:dyDescent="0.3">
      <c r="A58" t="s">
        <v>353</v>
      </c>
      <c r="B58" t="s">
        <v>45</v>
      </c>
      <c r="C58" t="s">
        <v>68</v>
      </c>
      <c r="D58" s="15">
        <v>46150.618750000001</v>
      </c>
      <c r="E58" t="s">
        <v>1259</v>
      </c>
      <c r="F58">
        <v>1</v>
      </c>
      <c r="G58" s="15">
        <v>46154.5</v>
      </c>
      <c r="H58" t="s">
        <v>368</v>
      </c>
      <c r="I58" t="s">
        <v>357</v>
      </c>
      <c r="J58" t="s">
        <v>262</v>
      </c>
      <c r="K58" t="s">
        <v>353</v>
      </c>
      <c r="L58" t="s">
        <v>379</v>
      </c>
      <c r="M58" t="s">
        <v>262</v>
      </c>
      <c r="O58" t="s">
        <v>67</v>
      </c>
      <c r="P58" t="s">
        <v>401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5" t="s">
        <v>136</v>
      </c>
      <c r="B1" s="45" t="s">
        <v>515</v>
      </c>
      <c r="C1" s="45" t="s">
        <v>2</v>
      </c>
      <c r="D1" s="45" t="s">
        <v>516</v>
      </c>
      <c r="E1" s="45" t="s">
        <v>132</v>
      </c>
      <c r="F1" s="45" t="s">
        <v>133</v>
      </c>
      <c r="G1" s="45" t="s">
        <v>134</v>
      </c>
      <c r="H1" s="45" t="s">
        <v>135</v>
      </c>
      <c r="I1" s="46" t="s">
        <v>160</v>
      </c>
      <c r="J1" s="46" t="s">
        <v>638</v>
      </c>
      <c r="K1" s="46" t="s">
        <v>210</v>
      </c>
    </row>
    <row r="2" spans="1:11" x14ac:dyDescent="0.3">
      <c r="A2" t="s">
        <v>352</v>
      </c>
      <c r="B2" t="s">
        <v>439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439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428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429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430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431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432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433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434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775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436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519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430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437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438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437</v>
      </c>
      <c r="C17" t="s">
        <v>520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431</v>
      </c>
      <c r="C18" t="s">
        <v>774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428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433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521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434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433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521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353</v>
      </c>
      <c r="B25" t="s">
        <v>440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353</v>
      </c>
      <c r="B26" t="s">
        <v>441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353</v>
      </c>
      <c r="B27" t="s">
        <v>442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353</v>
      </c>
      <c r="B28" t="s">
        <v>443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353</v>
      </c>
      <c r="B29" t="s">
        <v>444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353</v>
      </c>
      <c r="B30" t="s">
        <v>445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353</v>
      </c>
      <c r="B31" t="s">
        <v>446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353</v>
      </c>
      <c r="B32" t="s">
        <v>447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353</v>
      </c>
      <c r="B33" t="s">
        <v>448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353</v>
      </c>
      <c r="B34" t="s">
        <v>449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353</v>
      </c>
      <c r="B35" t="s">
        <v>450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353</v>
      </c>
      <c r="B36" t="s">
        <v>451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353</v>
      </c>
      <c r="B37" t="s">
        <v>452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353</v>
      </c>
      <c r="B38" t="s">
        <v>751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89" t="s">
        <v>153</v>
      </c>
      <c r="B1" s="289"/>
      <c r="C1" s="290" t="s">
        <v>151</v>
      </c>
      <c r="D1" s="290"/>
      <c r="E1" s="290"/>
      <c r="F1" s="290"/>
      <c r="G1" s="290"/>
      <c r="H1" s="289" t="s">
        <v>152</v>
      </c>
      <c r="I1" s="289"/>
      <c r="J1" s="289"/>
      <c r="K1" s="289"/>
      <c r="L1" s="289"/>
      <c r="M1" s="290" t="s">
        <v>271</v>
      </c>
      <c r="N1" s="290"/>
      <c r="O1" s="290"/>
      <c r="P1" s="290"/>
      <c r="Q1" s="290"/>
      <c r="R1" s="289" t="s">
        <v>272</v>
      </c>
      <c r="S1" s="289"/>
      <c r="T1" s="289"/>
      <c r="U1" s="285" t="s">
        <v>273</v>
      </c>
      <c r="V1" s="286"/>
      <c r="W1" s="287"/>
      <c r="X1" s="288" t="s">
        <v>639</v>
      </c>
      <c r="Y1" s="288"/>
      <c r="Z1" s="288"/>
      <c r="AA1" s="288"/>
      <c r="AB1" s="288"/>
      <c r="AC1" s="288"/>
      <c r="AD1" s="288"/>
      <c r="AE1" s="162"/>
      <c r="AF1" s="162"/>
    </row>
    <row r="2" spans="1:32" x14ac:dyDescent="0.3">
      <c r="A2" s="214" t="s">
        <v>471</v>
      </c>
      <c r="B2" s="214" t="s">
        <v>0</v>
      </c>
      <c r="C2" s="214" t="s">
        <v>2</v>
      </c>
      <c r="D2" s="214" t="s">
        <v>138</v>
      </c>
      <c r="E2" s="214" t="s">
        <v>454</v>
      </c>
      <c r="F2" s="214" t="s">
        <v>457</v>
      </c>
      <c r="G2" s="214" t="s">
        <v>246</v>
      </c>
      <c r="H2" s="214" t="s">
        <v>455</v>
      </c>
      <c r="I2" s="214" t="s">
        <v>299</v>
      </c>
      <c r="J2" s="214" t="s">
        <v>139</v>
      </c>
      <c r="K2" s="214" t="s">
        <v>245</v>
      </c>
      <c r="L2" s="214" t="s">
        <v>247</v>
      </c>
      <c r="M2" s="214" t="s">
        <v>456</v>
      </c>
      <c r="N2" s="214" t="s">
        <v>140</v>
      </c>
      <c r="O2" s="214" t="s">
        <v>274</v>
      </c>
      <c r="P2" s="214" t="s">
        <v>145</v>
      </c>
      <c r="Q2" s="214" t="s">
        <v>646</v>
      </c>
      <c r="R2" s="214" t="s">
        <v>141</v>
      </c>
      <c r="S2" s="214" t="s">
        <v>640</v>
      </c>
      <c r="T2" s="214" t="s">
        <v>641</v>
      </c>
      <c r="U2" s="214" t="s">
        <v>642</v>
      </c>
      <c r="V2" s="214" t="s">
        <v>643</v>
      </c>
      <c r="W2" s="214" t="s">
        <v>644</v>
      </c>
      <c r="X2" s="214" t="s">
        <v>645</v>
      </c>
      <c r="Y2" s="47" t="s">
        <v>536</v>
      </c>
      <c r="Z2" s="47" t="s">
        <v>160</v>
      </c>
      <c r="AA2" s="47" t="s">
        <v>40</v>
      </c>
      <c r="AB2" s="47" t="s">
        <v>372</v>
      </c>
      <c r="AC2" s="47" t="s">
        <v>534</v>
      </c>
      <c r="AD2" s="47" t="s">
        <v>210</v>
      </c>
      <c r="AE2" s="47" t="s">
        <v>533</v>
      </c>
      <c r="AF2" s="214" t="s">
        <v>537</v>
      </c>
    </row>
    <row r="3" spans="1:32" x14ac:dyDescent="0.3">
      <c r="A3" s="216" t="s">
        <v>351</v>
      </c>
      <c r="B3" s="214" t="s">
        <v>45</v>
      </c>
      <c r="C3" s="214" t="s">
        <v>68</v>
      </c>
      <c r="D3" s="214" t="s">
        <v>310</v>
      </c>
      <c r="E3" s="214" t="s">
        <v>811</v>
      </c>
      <c r="F3" s="15">
        <v>46262.375451388885</v>
      </c>
      <c r="G3" s="214" t="s">
        <v>812</v>
      </c>
      <c r="H3" s="214">
        <v>1</v>
      </c>
      <c r="I3" s="214" t="s">
        <v>813</v>
      </c>
      <c r="J3" s="15">
        <v>46265.613194444442</v>
      </c>
      <c r="K3" s="15">
        <v>46267.659722222219</v>
      </c>
      <c r="L3" s="15"/>
      <c r="M3" s="214">
        <v>1</v>
      </c>
      <c r="N3" s="216"/>
      <c r="O3" s="214" t="s">
        <v>201</v>
      </c>
      <c r="P3" s="214" t="s">
        <v>513</v>
      </c>
      <c r="Q3" s="216"/>
      <c r="R3" s="216"/>
      <c r="S3" s="214" t="s">
        <v>361</v>
      </c>
      <c r="T3" s="214" t="s">
        <v>374</v>
      </c>
      <c r="U3" s="214" t="s">
        <v>239</v>
      </c>
      <c r="V3" s="214" t="s">
        <v>351</v>
      </c>
      <c r="W3" s="214" t="s">
        <v>374</v>
      </c>
      <c r="X3" s="214" t="s">
        <v>239</v>
      </c>
      <c r="Y3" s="214">
        <v>0</v>
      </c>
      <c r="Z3" s="214"/>
      <c r="AA3" s="214" t="s">
        <v>67</v>
      </c>
      <c r="AB3" s="214" t="s">
        <v>361</v>
      </c>
      <c r="AC3" s="214">
        <v>109</v>
      </c>
      <c r="AD3" s="214" t="s">
        <v>217</v>
      </c>
      <c r="AE3" s="214">
        <v>1</v>
      </c>
      <c r="AF3" s="214">
        <v>1.2</v>
      </c>
    </row>
    <row r="4" spans="1:32" x14ac:dyDescent="0.3">
      <c r="A4" s="216" t="s">
        <v>351</v>
      </c>
      <c r="B4" s="214" t="s">
        <v>45</v>
      </c>
      <c r="C4" s="214" t="s">
        <v>68</v>
      </c>
      <c r="D4" s="214" t="s">
        <v>310</v>
      </c>
      <c r="E4" s="214" t="s">
        <v>814</v>
      </c>
      <c r="F4" s="15">
        <v>46262.378229166665</v>
      </c>
      <c r="G4" s="214" t="s">
        <v>812</v>
      </c>
      <c r="H4" s="214">
        <v>1</v>
      </c>
      <c r="I4" s="214" t="s">
        <v>813</v>
      </c>
      <c r="J4" s="15">
        <v>46265.613194444442</v>
      </c>
      <c r="K4" s="15">
        <v>46267.659722222219</v>
      </c>
      <c r="L4" s="15"/>
      <c r="M4" s="214">
        <v>1</v>
      </c>
      <c r="N4" s="216"/>
      <c r="O4" s="214" t="s">
        <v>201</v>
      </c>
      <c r="P4" s="214" t="s">
        <v>513</v>
      </c>
      <c r="Q4" s="216"/>
      <c r="R4" s="216"/>
      <c r="S4" s="214" t="s">
        <v>361</v>
      </c>
      <c r="T4" s="214" t="s">
        <v>374</v>
      </c>
      <c r="U4" s="214" t="s">
        <v>239</v>
      </c>
      <c r="V4" s="214" t="s">
        <v>351</v>
      </c>
      <c r="W4" s="214" t="s">
        <v>374</v>
      </c>
      <c r="X4" s="214" t="s">
        <v>239</v>
      </c>
      <c r="Y4" s="214"/>
      <c r="Z4" s="214"/>
      <c r="AA4" s="214" t="s">
        <v>67</v>
      </c>
      <c r="AB4" s="214" t="s">
        <v>361</v>
      </c>
      <c r="AC4" s="214">
        <v>109</v>
      </c>
      <c r="AD4" s="214" t="s">
        <v>217</v>
      </c>
      <c r="AE4" s="214">
        <v>1</v>
      </c>
      <c r="AF4" s="214"/>
    </row>
    <row r="5" spans="1:32" x14ac:dyDescent="0.3">
      <c r="A5" s="216" t="s">
        <v>351</v>
      </c>
      <c r="B5" s="214" t="s">
        <v>45</v>
      </c>
      <c r="C5" s="214" t="s">
        <v>68</v>
      </c>
      <c r="D5" s="214" t="s">
        <v>310</v>
      </c>
      <c r="E5" s="214" t="s">
        <v>815</v>
      </c>
      <c r="F5" s="15">
        <v>46262.375717592593</v>
      </c>
      <c r="G5" s="214" t="s">
        <v>812</v>
      </c>
      <c r="H5" s="214">
        <v>1</v>
      </c>
      <c r="I5" s="214" t="s">
        <v>813</v>
      </c>
      <c r="J5" s="15">
        <v>46265.613194444442</v>
      </c>
      <c r="K5" s="15">
        <v>46267.659722222219</v>
      </c>
      <c r="L5" s="15"/>
      <c r="M5" s="214">
        <v>1</v>
      </c>
      <c r="N5" s="216"/>
      <c r="O5" s="214" t="s">
        <v>201</v>
      </c>
      <c r="P5" s="214" t="s">
        <v>513</v>
      </c>
      <c r="Q5" s="216"/>
      <c r="R5" s="216"/>
      <c r="S5" s="214" t="s">
        <v>361</v>
      </c>
      <c r="T5" s="214" t="s">
        <v>374</v>
      </c>
      <c r="U5" s="214" t="s">
        <v>239</v>
      </c>
      <c r="V5" s="214" t="s">
        <v>351</v>
      </c>
      <c r="W5" s="214" t="s">
        <v>374</v>
      </c>
      <c r="X5" s="214" t="s">
        <v>239</v>
      </c>
      <c r="Y5" s="214"/>
      <c r="Z5" s="214"/>
      <c r="AA5" s="214" t="s">
        <v>67</v>
      </c>
      <c r="AB5" s="214" t="s">
        <v>361</v>
      </c>
      <c r="AC5" s="214">
        <v>109</v>
      </c>
      <c r="AD5" s="214" t="s">
        <v>217</v>
      </c>
      <c r="AE5" s="214">
        <v>1</v>
      </c>
      <c r="AF5" s="214"/>
    </row>
    <row r="6" spans="1:32" x14ac:dyDescent="0.3">
      <c r="A6" s="216" t="s">
        <v>351</v>
      </c>
      <c r="B6" s="214" t="s">
        <v>45</v>
      </c>
      <c r="C6" s="214" t="s">
        <v>68</v>
      </c>
      <c r="D6" s="214" t="s">
        <v>310</v>
      </c>
      <c r="E6" s="214" t="s">
        <v>816</v>
      </c>
      <c r="F6" s="15">
        <v>46262.376458333332</v>
      </c>
      <c r="G6" s="214" t="s">
        <v>812</v>
      </c>
      <c r="H6" s="214">
        <v>1</v>
      </c>
      <c r="I6" s="214" t="s">
        <v>813</v>
      </c>
      <c r="J6" s="15">
        <v>46265.613194444442</v>
      </c>
      <c r="K6" s="15">
        <v>46267.659722222219</v>
      </c>
      <c r="L6" s="15"/>
      <c r="M6" s="214">
        <v>1</v>
      </c>
      <c r="N6" s="216"/>
      <c r="O6" s="214" t="s">
        <v>201</v>
      </c>
      <c r="P6" s="214" t="s">
        <v>513</v>
      </c>
      <c r="Q6" s="216"/>
      <c r="R6" s="216"/>
      <c r="S6" s="214" t="s">
        <v>361</v>
      </c>
      <c r="T6" s="214" t="s">
        <v>374</v>
      </c>
      <c r="U6" s="214" t="s">
        <v>239</v>
      </c>
      <c r="V6" s="214" t="s">
        <v>351</v>
      </c>
      <c r="W6" s="214" t="s">
        <v>374</v>
      </c>
      <c r="X6" s="214" t="s">
        <v>239</v>
      </c>
      <c r="Y6" s="214"/>
      <c r="Z6" s="214"/>
      <c r="AA6" s="214" t="s">
        <v>67</v>
      </c>
      <c r="AB6" s="214" t="s">
        <v>361</v>
      </c>
      <c r="AC6" s="214">
        <v>109</v>
      </c>
      <c r="AD6" s="214" t="s">
        <v>217</v>
      </c>
      <c r="AE6" s="214">
        <v>1</v>
      </c>
      <c r="AF6" s="214"/>
    </row>
    <row r="7" spans="1:32" x14ac:dyDescent="0.3">
      <c r="A7" s="216" t="s">
        <v>351</v>
      </c>
      <c r="B7" s="214" t="s">
        <v>45</v>
      </c>
      <c r="C7" s="214" t="s">
        <v>68</v>
      </c>
      <c r="D7" s="214" t="s">
        <v>310</v>
      </c>
      <c r="E7" s="214" t="s">
        <v>817</v>
      </c>
      <c r="F7" s="15">
        <v>46262.377500000002</v>
      </c>
      <c r="G7" s="214" t="s">
        <v>812</v>
      </c>
      <c r="H7" s="214">
        <v>1</v>
      </c>
      <c r="I7" s="214" t="s">
        <v>813</v>
      </c>
      <c r="J7" s="15">
        <v>46265.613194444442</v>
      </c>
      <c r="K7" s="15">
        <v>46267.659722222219</v>
      </c>
      <c r="L7" s="15"/>
      <c r="M7" s="214">
        <v>1</v>
      </c>
      <c r="N7" s="216"/>
      <c r="O7" s="214" t="s">
        <v>201</v>
      </c>
      <c r="P7" s="214" t="s">
        <v>513</v>
      </c>
      <c r="Q7" s="216"/>
      <c r="R7" s="216"/>
      <c r="S7" s="214" t="s">
        <v>361</v>
      </c>
      <c r="T7" s="214" t="s">
        <v>374</v>
      </c>
      <c r="U7" s="214" t="s">
        <v>239</v>
      </c>
      <c r="V7" s="214" t="s">
        <v>351</v>
      </c>
      <c r="W7" s="214" t="s">
        <v>374</v>
      </c>
      <c r="X7" s="214" t="s">
        <v>239</v>
      </c>
      <c r="Y7" s="214"/>
      <c r="Z7" s="214"/>
      <c r="AA7" s="214" t="s">
        <v>67</v>
      </c>
      <c r="AB7" s="214" t="s">
        <v>361</v>
      </c>
      <c r="AC7" s="214">
        <v>109</v>
      </c>
      <c r="AD7" s="214" t="s">
        <v>217</v>
      </c>
      <c r="AE7" s="214">
        <v>1</v>
      </c>
      <c r="AF7" s="214"/>
    </row>
    <row r="8" spans="1:32" x14ac:dyDescent="0.3">
      <c r="A8" s="216" t="s">
        <v>351</v>
      </c>
      <c r="B8" s="214" t="s">
        <v>45</v>
      </c>
      <c r="C8" s="214" t="s">
        <v>68</v>
      </c>
      <c r="D8" s="214" t="s">
        <v>310</v>
      </c>
      <c r="E8" s="214" t="s">
        <v>818</v>
      </c>
      <c r="F8" s="15">
        <v>46262.377812500003</v>
      </c>
      <c r="G8" s="214" t="s">
        <v>812</v>
      </c>
      <c r="H8" s="214">
        <v>1</v>
      </c>
      <c r="I8" s="214" t="s">
        <v>813</v>
      </c>
      <c r="J8" s="15">
        <v>46265.613194444442</v>
      </c>
      <c r="K8" s="15">
        <v>46267.659722222219</v>
      </c>
      <c r="L8" s="15"/>
      <c r="M8" s="214">
        <v>1</v>
      </c>
      <c r="N8" s="216"/>
      <c r="O8" s="214" t="s">
        <v>201</v>
      </c>
      <c r="P8" s="214" t="s">
        <v>513</v>
      </c>
      <c r="Q8" s="216"/>
      <c r="R8" s="216"/>
      <c r="S8" s="214" t="s">
        <v>361</v>
      </c>
      <c r="T8" s="214" t="s">
        <v>374</v>
      </c>
      <c r="U8" s="214" t="s">
        <v>239</v>
      </c>
      <c r="V8" s="214" t="s">
        <v>351</v>
      </c>
      <c r="W8" s="214" t="s">
        <v>374</v>
      </c>
      <c r="X8" s="214" t="s">
        <v>239</v>
      </c>
      <c r="Y8" s="214"/>
      <c r="Z8" s="214"/>
      <c r="AA8" s="214" t="s">
        <v>67</v>
      </c>
      <c r="AB8" s="214" t="s">
        <v>361</v>
      </c>
      <c r="AC8" s="214">
        <v>109</v>
      </c>
      <c r="AD8" s="214" t="s">
        <v>217</v>
      </c>
      <c r="AE8" s="214">
        <v>1</v>
      </c>
      <c r="AF8" s="214"/>
    </row>
    <row r="9" spans="1:32" x14ac:dyDescent="0.3">
      <c r="A9" s="216" t="s">
        <v>351</v>
      </c>
      <c r="B9" s="214" t="s">
        <v>45</v>
      </c>
      <c r="C9" s="214" t="s">
        <v>68</v>
      </c>
      <c r="D9" s="214" t="s">
        <v>310</v>
      </c>
      <c r="E9" s="214" t="s">
        <v>819</v>
      </c>
      <c r="F9" s="15">
        <v>46262.377175925925</v>
      </c>
      <c r="G9" s="214" t="s">
        <v>812</v>
      </c>
      <c r="H9" s="214">
        <v>1</v>
      </c>
      <c r="I9" s="214" t="s">
        <v>813</v>
      </c>
      <c r="J9" s="15">
        <v>46265.613194444442</v>
      </c>
      <c r="K9" s="15">
        <v>46267.659722222219</v>
      </c>
      <c r="L9" s="15"/>
      <c r="M9" s="214">
        <v>1</v>
      </c>
      <c r="N9" s="216"/>
      <c r="O9" s="214" t="s">
        <v>201</v>
      </c>
      <c r="P9" s="214" t="s">
        <v>513</v>
      </c>
      <c r="Q9" s="216"/>
      <c r="R9" s="216"/>
      <c r="S9" s="214" t="s">
        <v>361</v>
      </c>
      <c r="T9" s="214" t="s">
        <v>374</v>
      </c>
      <c r="U9" s="214" t="s">
        <v>239</v>
      </c>
      <c r="V9" s="214" t="s">
        <v>351</v>
      </c>
      <c r="W9" s="214" t="s">
        <v>374</v>
      </c>
      <c r="X9" s="214" t="s">
        <v>239</v>
      </c>
      <c r="Y9" s="214"/>
      <c r="Z9" s="214"/>
      <c r="AA9" s="214" t="s">
        <v>67</v>
      </c>
      <c r="AB9" s="214" t="s">
        <v>361</v>
      </c>
      <c r="AC9" s="214">
        <v>109</v>
      </c>
      <c r="AD9" s="214" t="s">
        <v>217</v>
      </c>
      <c r="AE9" s="214">
        <v>1</v>
      </c>
      <c r="AF9" s="214"/>
    </row>
    <row r="10" spans="1:32" x14ac:dyDescent="0.3">
      <c r="A10" s="216" t="s">
        <v>351</v>
      </c>
      <c r="B10" s="214" t="s">
        <v>45</v>
      </c>
      <c r="C10" s="214" t="s">
        <v>68</v>
      </c>
      <c r="D10" s="214" t="s">
        <v>310</v>
      </c>
      <c r="E10" s="214" t="s">
        <v>820</v>
      </c>
      <c r="F10" s="15">
        <v>46262.376747685186</v>
      </c>
      <c r="G10" s="214" t="s">
        <v>812</v>
      </c>
      <c r="H10" s="214">
        <v>1</v>
      </c>
      <c r="I10" s="214" t="s">
        <v>813</v>
      </c>
      <c r="J10" s="15">
        <v>46265.613194444442</v>
      </c>
      <c r="K10" s="15">
        <v>46267.659722222219</v>
      </c>
      <c r="L10" s="15"/>
      <c r="M10" s="214">
        <v>1</v>
      </c>
      <c r="N10" s="216"/>
      <c r="O10" s="214" t="s">
        <v>201</v>
      </c>
      <c r="P10" s="214" t="s">
        <v>513</v>
      </c>
      <c r="Q10" s="216"/>
      <c r="R10" s="216"/>
      <c r="S10" s="214" t="s">
        <v>361</v>
      </c>
      <c r="T10" s="214" t="s">
        <v>374</v>
      </c>
      <c r="U10" s="214" t="s">
        <v>239</v>
      </c>
      <c r="V10" s="214" t="s">
        <v>351</v>
      </c>
      <c r="W10" s="214" t="s">
        <v>374</v>
      </c>
      <c r="X10" s="214" t="s">
        <v>239</v>
      </c>
      <c r="Y10" s="214"/>
      <c r="Z10" s="214"/>
      <c r="AA10" s="214" t="s">
        <v>67</v>
      </c>
      <c r="AB10" s="214" t="s">
        <v>361</v>
      </c>
      <c r="AC10" s="214">
        <v>109</v>
      </c>
      <c r="AD10" s="214" t="s">
        <v>217</v>
      </c>
      <c r="AE10" s="214">
        <v>1</v>
      </c>
      <c r="AF10" s="214"/>
    </row>
    <row r="11" spans="1:32" x14ac:dyDescent="0.3">
      <c r="A11" s="216" t="s">
        <v>351</v>
      </c>
      <c r="B11" s="214" t="s">
        <v>45</v>
      </c>
      <c r="C11" s="214" t="s">
        <v>68</v>
      </c>
      <c r="D11" s="214" t="s">
        <v>310</v>
      </c>
      <c r="E11" s="214" t="s">
        <v>821</v>
      </c>
      <c r="F11" s="15">
        <v>46262.376180555555</v>
      </c>
      <c r="G11" s="214" t="s">
        <v>812</v>
      </c>
      <c r="H11" s="214">
        <v>1</v>
      </c>
      <c r="I11" s="214" t="s">
        <v>813</v>
      </c>
      <c r="J11" s="15">
        <v>46265.613194444442</v>
      </c>
      <c r="K11" s="15">
        <v>46267.659722222219</v>
      </c>
      <c r="L11" s="15"/>
      <c r="M11" s="214">
        <v>1</v>
      </c>
      <c r="N11" s="216"/>
      <c r="O11" s="214" t="s">
        <v>201</v>
      </c>
      <c r="P11" s="214" t="s">
        <v>513</v>
      </c>
      <c r="Q11" s="216"/>
      <c r="R11" s="216"/>
      <c r="S11" s="214" t="s">
        <v>361</v>
      </c>
      <c r="T11" s="214" t="s">
        <v>374</v>
      </c>
      <c r="U11" s="214" t="s">
        <v>239</v>
      </c>
      <c r="V11" s="214" t="s">
        <v>351</v>
      </c>
      <c r="W11" s="214" t="s">
        <v>374</v>
      </c>
      <c r="X11" s="214" t="s">
        <v>239</v>
      </c>
      <c r="Y11" s="214"/>
      <c r="Z11" s="214"/>
      <c r="AA11" s="214" t="s">
        <v>67</v>
      </c>
      <c r="AB11" s="214" t="s">
        <v>361</v>
      </c>
      <c r="AC11" s="214">
        <v>109</v>
      </c>
      <c r="AD11" s="214" t="s">
        <v>217</v>
      </c>
      <c r="AE11" s="214">
        <v>1</v>
      </c>
      <c r="AF11" s="214"/>
    </row>
    <row r="12" spans="1:32" x14ac:dyDescent="0.3">
      <c r="A12" s="216" t="s">
        <v>351</v>
      </c>
      <c r="B12" s="214" t="s">
        <v>45</v>
      </c>
      <c r="C12" s="214" t="s">
        <v>68</v>
      </c>
      <c r="D12" s="214" t="s">
        <v>310</v>
      </c>
      <c r="E12" s="214" t="s">
        <v>822</v>
      </c>
      <c r="F12" s="15">
        <v>46262.375092592592</v>
      </c>
      <c r="G12" s="214" t="s">
        <v>812</v>
      </c>
      <c r="H12" s="214">
        <v>1</v>
      </c>
      <c r="I12" s="214" t="s">
        <v>813</v>
      </c>
      <c r="J12" s="15">
        <v>46265.613194444442</v>
      </c>
      <c r="K12" s="15">
        <v>46267.659722222219</v>
      </c>
      <c r="L12" s="15"/>
      <c r="M12" s="214">
        <v>1</v>
      </c>
      <c r="N12" s="216"/>
      <c r="O12" s="214" t="s">
        <v>201</v>
      </c>
      <c r="P12" s="214" t="s">
        <v>513</v>
      </c>
      <c r="Q12" s="216"/>
      <c r="R12" s="216"/>
      <c r="S12" s="214" t="s">
        <v>361</v>
      </c>
      <c r="T12" s="214" t="s">
        <v>374</v>
      </c>
      <c r="U12" s="214" t="s">
        <v>239</v>
      </c>
      <c r="V12" s="214" t="s">
        <v>351</v>
      </c>
      <c r="W12" s="214" t="s">
        <v>374</v>
      </c>
      <c r="X12" s="214" t="s">
        <v>239</v>
      </c>
      <c r="Y12" s="214"/>
      <c r="Z12" s="214"/>
      <c r="AA12" s="214" t="s">
        <v>67</v>
      </c>
      <c r="AB12" s="214" t="s">
        <v>361</v>
      </c>
      <c r="AC12" s="214">
        <v>109</v>
      </c>
      <c r="AD12" s="214" t="s">
        <v>217</v>
      </c>
      <c r="AE12" s="214">
        <v>1</v>
      </c>
      <c r="AF12" s="214"/>
    </row>
    <row r="13" spans="1:32" x14ac:dyDescent="0.3">
      <c r="A13" s="216" t="s">
        <v>351</v>
      </c>
      <c r="B13" s="214" t="s">
        <v>45</v>
      </c>
      <c r="C13" s="214" t="s">
        <v>68</v>
      </c>
      <c r="D13" s="214" t="s">
        <v>310</v>
      </c>
      <c r="E13" s="214" t="s">
        <v>823</v>
      </c>
      <c r="F13" s="15">
        <v>46262.374409722222</v>
      </c>
      <c r="G13" s="214" t="s">
        <v>812</v>
      </c>
      <c r="H13" s="214">
        <v>1</v>
      </c>
      <c r="I13" s="214" t="s">
        <v>813</v>
      </c>
      <c r="J13" s="15">
        <v>46265.613194444442</v>
      </c>
      <c r="K13" s="15">
        <v>46267.659722222219</v>
      </c>
      <c r="L13" s="15"/>
      <c r="M13" s="214">
        <v>1</v>
      </c>
      <c r="N13" s="216"/>
      <c r="O13" s="214" t="s">
        <v>201</v>
      </c>
      <c r="P13" s="214" t="s">
        <v>513</v>
      </c>
      <c r="Q13" s="216"/>
      <c r="R13" s="216"/>
      <c r="S13" s="214" t="s">
        <v>361</v>
      </c>
      <c r="T13" s="214" t="s">
        <v>374</v>
      </c>
      <c r="U13" s="214" t="s">
        <v>239</v>
      </c>
      <c r="V13" s="214" t="s">
        <v>351</v>
      </c>
      <c r="W13" s="214" t="s">
        <v>374</v>
      </c>
      <c r="X13" s="214" t="s">
        <v>239</v>
      </c>
      <c r="Y13" s="214"/>
      <c r="Z13" s="214"/>
      <c r="AA13" s="214" t="s">
        <v>67</v>
      </c>
      <c r="AB13" s="214" t="s">
        <v>361</v>
      </c>
      <c r="AC13" s="214">
        <v>109</v>
      </c>
      <c r="AD13" s="214" t="s">
        <v>217</v>
      </c>
      <c r="AE13" s="214">
        <v>1</v>
      </c>
      <c r="AF13" s="214"/>
    </row>
    <row r="14" spans="1:32" x14ac:dyDescent="0.3">
      <c r="A14" s="216" t="s">
        <v>351</v>
      </c>
      <c r="B14" s="214" t="s">
        <v>45</v>
      </c>
      <c r="C14" s="214" t="s">
        <v>68</v>
      </c>
      <c r="D14" s="214" t="s">
        <v>310</v>
      </c>
      <c r="E14" s="214" t="s">
        <v>824</v>
      </c>
      <c r="F14" s="15">
        <v>46262.378576388888</v>
      </c>
      <c r="G14" s="214" t="s">
        <v>812</v>
      </c>
      <c r="H14" s="214">
        <v>1</v>
      </c>
      <c r="I14" s="214" t="s">
        <v>813</v>
      </c>
      <c r="J14" s="15">
        <v>46265.613194444442</v>
      </c>
      <c r="K14" s="15">
        <v>46267.659722222219</v>
      </c>
      <c r="L14" s="15"/>
      <c r="M14" s="214">
        <v>1</v>
      </c>
      <c r="N14" s="216"/>
      <c r="O14" s="214" t="s">
        <v>201</v>
      </c>
      <c r="P14" s="214" t="s">
        <v>513</v>
      </c>
      <c r="Q14" s="216"/>
      <c r="R14" s="216"/>
      <c r="S14" s="214" t="s">
        <v>361</v>
      </c>
      <c r="T14" s="214" t="s">
        <v>374</v>
      </c>
      <c r="U14" s="214" t="s">
        <v>239</v>
      </c>
      <c r="V14" s="214" t="s">
        <v>351</v>
      </c>
      <c r="W14" s="214" t="s">
        <v>374</v>
      </c>
      <c r="X14" s="214" t="s">
        <v>239</v>
      </c>
      <c r="Y14" s="214"/>
      <c r="Z14" s="214"/>
      <c r="AA14" s="214" t="s">
        <v>67</v>
      </c>
      <c r="AB14" s="214" t="s">
        <v>361</v>
      </c>
      <c r="AC14" s="214">
        <v>109</v>
      </c>
      <c r="AD14" s="214" t="s">
        <v>217</v>
      </c>
      <c r="AE14" s="214">
        <v>1</v>
      </c>
      <c r="AF14" s="214"/>
    </row>
    <row r="15" spans="1:32" x14ac:dyDescent="0.3">
      <c r="A15" s="216" t="s">
        <v>351</v>
      </c>
      <c r="B15" s="214" t="s">
        <v>48</v>
      </c>
      <c r="C15" s="214" t="s">
        <v>68</v>
      </c>
      <c r="D15" s="214" t="s">
        <v>310</v>
      </c>
      <c r="E15" s="214" t="s">
        <v>825</v>
      </c>
      <c r="F15" s="15">
        <v>46262.452870370369</v>
      </c>
      <c r="G15" s="214" t="s">
        <v>408</v>
      </c>
      <c r="H15" s="214">
        <v>36</v>
      </c>
      <c r="I15" s="214" t="s">
        <v>826</v>
      </c>
      <c r="J15" s="15">
        <v>46265.588888888888</v>
      </c>
      <c r="K15" s="15">
        <v>46269.442361111112</v>
      </c>
      <c r="L15" s="15"/>
      <c r="M15" s="214">
        <v>36</v>
      </c>
      <c r="N15" s="216"/>
      <c r="O15" s="214" t="s">
        <v>201</v>
      </c>
      <c r="P15" s="214" t="s">
        <v>513</v>
      </c>
      <c r="Q15" s="216"/>
      <c r="R15" s="216"/>
      <c r="S15" s="214" t="s">
        <v>361</v>
      </c>
      <c r="T15" s="214" t="s">
        <v>374</v>
      </c>
      <c r="U15" s="214" t="s">
        <v>239</v>
      </c>
      <c r="V15" s="214" t="s">
        <v>351</v>
      </c>
      <c r="W15" s="214" t="s">
        <v>374</v>
      </c>
      <c r="X15" s="214" t="s">
        <v>239</v>
      </c>
      <c r="Y15" s="214"/>
      <c r="Z15" s="214"/>
      <c r="AA15" s="214" t="s">
        <v>90</v>
      </c>
      <c r="AB15" s="214" t="s">
        <v>361</v>
      </c>
      <c r="AC15" s="214">
        <v>109</v>
      </c>
      <c r="AD15" s="214" t="s">
        <v>217</v>
      </c>
      <c r="AE15" s="214">
        <v>3.6</v>
      </c>
      <c r="AF15" s="214">
        <v>1</v>
      </c>
    </row>
    <row r="16" spans="1:32" x14ac:dyDescent="0.3">
      <c r="A16" s="216" t="s">
        <v>351</v>
      </c>
      <c r="B16" s="214" t="s">
        <v>45</v>
      </c>
      <c r="C16" s="214" t="s">
        <v>68</v>
      </c>
      <c r="D16" s="214" t="s">
        <v>310</v>
      </c>
      <c r="E16" s="214" t="s">
        <v>827</v>
      </c>
      <c r="F16" s="15">
        <v>46267.685034722221</v>
      </c>
      <c r="G16" s="214" t="s">
        <v>754</v>
      </c>
      <c r="H16" s="214">
        <v>17</v>
      </c>
      <c r="I16" s="214" t="s">
        <v>828</v>
      </c>
      <c r="J16" s="15">
        <v>46268.34375</v>
      </c>
      <c r="K16" s="15">
        <v>46269.59652777778</v>
      </c>
      <c r="L16" s="15"/>
      <c r="M16" s="214">
        <v>17</v>
      </c>
      <c r="N16" s="216"/>
      <c r="O16" s="214" t="s">
        <v>201</v>
      </c>
      <c r="P16" s="214" t="s">
        <v>513</v>
      </c>
      <c r="Q16" s="216"/>
      <c r="R16" s="216"/>
      <c r="S16" s="214" t="s">
        <v>361</v>
      </c>
      <c r="T16" s="214" t="s">
        <v>374</v>
      </c>
      <c r="U16" s="214" t="s">
        <v>239</v>
      </c>
      <c r="V16" s="214" t="s">
        <v>351</v>
      </c>
      <c r="W16" s="214" t="s">
        <v>374</v>
      </c>
      <c r="X16" s="214" t="s">
        <v>239</v>
      </c>
      <c r="Y16" s="214">
        <v>0</v>
      </c>
      <c r="Z16" s="214"/>
      <c r="AA16" s="214" t="s">
        <v>67</v>
      </c>
      <c r="AB16" s="214" t="s">
        <v>361</v>
      </c>
      <c r="AC16" s="214">
        <v>109</v>
      </c>
      <c r="AD16" s="214" t="s">
        <v>217</v>
      </c>
      <c r="AE16" s="214">
        <v>1.7</v>
      </c>
      <c r="AF16" s="214"/>
    </row>
    <row r="17" spans="1:32" x14ac:dyDescent="0.3">
      <c r="A17" s="216" t="s">
        <v>351</v>
      </c>
      <c r="B17" s="214" t="s">
        <v>48</v>
      </c>
      <c r="C17" s="214" t="s">
        <v>68</v>
      </c>
      <c r="D17" s="214" t="s">
        <v>310</v>
      </c>
      <c r="E17" s="214" t="s">
        <v>829</v>
      </c>
      <c r="F17" s="15">
        <v>46267.345937500002</v>
      </c>
      <c r="G17" s="214" t="s">
        <v>754</v>
      </c>
      <c r="H17" s="214">
        <v>46</v>
      </c>
      <c r="I17" s="214" t="s">
        <v>830</v>
      </c>
      <c r="J17" s="15">
        <v>46267.381249999999</v>
      </c>
      <c r="K17" s="15">
        <v>46269.442361111112</v>
      </c>
      <c r="L17" s="15"/>
      <c r="M17" s="214">
        <v>46</v>
      </c>
      <c r="N17" s="216"/>
      <c r="O17" s="214" t="s">
        <v>201</v>
      </c>
      <c r="P17" s="214" t="s">
        <v>513</v>
      </c>
      <c r="Q17" s="216"/>
      <c r="R17" s="216"/>
      <c r="S17" s="214" t="s">
        <v>361</v>
      </c>
      <c r="T17" s="214" t="s">
        <v>374</v>
      </c>
      <c r="U17" s="214" t="s">
        <v>239</v>
      </c>
      <c r="V17" s="214" t="s">
        <v>351</v>
      </c>
      <c r="W17" s="214" t="s">
        <v>374</v>
      </c>
      <c r="X17" s="214" t="s">
        <v>239</v>
      </c>
      <c r="Y17" s="214">
        <v>0</v>
      </c>
      <c r="Z17" s="214"/>
      <c r="AA17" s="214" t="s">
        <v>90</v>
      </c>
      <c r="AB17" s="214" t="s">
        <v>361</v>
      </c>
      <c r="AC17" s="214">
        <v>109</v>
      </c>
      <c r="AD17" s="214" t="s">
        <v>217</v>
      </c>
      <c r="AE17" s="214">
        <v>4.5999999999999996</v>
      </c>
      <c r="AF17" s="214"/>
    </row>
    <row r="18" spans="1:32" x14ac:dyDescent="0.3">
      <c r="A18" s="216" t="s">
        <v>351</v>
      </c>
      <c r="B18" s="214" t="s">
        <v>45</v>
      </c>
      <c r="C18" s="214" t="s">
        <v>68</v>
      </c>
      <c r="D18" s="214" t="s">
        <v>310</v>
      </c>
      <c r="E18" s="214" t="s">
        <v>831</v>
      </c>
      <c r="F18" s="15">
        <v>46281.411724537036</v>
      </c>
      <c r="G18" s="214" t="s">
        <v>408</v>
      </c>
      <c r="H18" s="214">
        <v>18</v>
      </c>
      <c r="I18" s="214" t="s">
        <v>832</v>
      </c>
      <c r="J18" s="15">
        <v>46281.598611111112</v>
      </c>
      <c r="K18" s="15">
        <v>46282.482638888891</v>
      </c>
      <c r="L18" s="15"/>
      <c r="M18" s="214">
        <v>18</v>
      </c>
      <c r="N18" s="216"/>
      <c r="O18" s="214" t="s">
        <v>201</v>
      </c>
      <c r="P18" s="214" t="s">
        <v>514</v>
      </c>
      <c r="Q18" s="216"/>
      <c r="R18" s="216"/>
      <c r="S18" s="214" t="s">
        <v>361</v>
      </c>
      <c r="T18" s="214" t="s">
        <v>374</v>
      </c>
      <c r="U18" s="214" t="s">
        <v>239</v>
      </c>
      <c r="V18" s="214" t="s">
        <v>351</v>
      </c>
      <c r="W18" s="214" t="s">
        <v>374</v>
      </c>
      <c r="X18" s="214" t="s">
        <v>239</v>
      </c>
      <c r="Y18" s="214">
        <v>0</v>
      </c>
      <c r="Z18" s="214"/>
      <c r="AA18" s="214" t="s">
        <v>67</v>
      </c>
      <c r="AB18" s="214" t="s">
        <v>361</v>
      </c>
      <c r="AC18" s="214">
        <v>109</v>
      </c>
      <c r="AD18" s="214" t="s">
        <v>217</v>
      </c>
      <c r="AE18" s="214">
        <v>1.8</v>
      </c>
      <c r="AF18" s="214">
        <v>1</v>
      </c>
    </row>
    <row r="19" spans="1:32" x14ac:dyDescent="0.3">
      <c r="A19" s="216" t="s">
        <v>351</v>
      </c>
      <c r="B19" s="214" t="s">
        <v>45</v>
      </c>
      <c r="C19" s="214" t="s">
        <v>68</v>
      </c>
      <c r="D19" s="214" t="s">
        <v>310</v>
      </c>
      <c r="E19" s="214" t="s">
        <v>833</v>
      </c>
      <c r="F19" s="15">
        <v>46281.402002314811</v>
      </c>
      <c r="G19" s="214" t="s">
        <v>408</v>
      </c>
      <c r="H19" s="214">
        <v>18</v>
      </c>
      <c r="I19" s="214" t="s">
        <v>834</v>
      </c>
      <c r="J19" s="15">
        <v>46281.595138888886</v>
      </c>
      <c r="K19" s="15">
        <v>46282.482638888891</v>
      </c>
      <c r="L19" s="15"/>
      <c r="M19" s="214">
        <v>18</v>
      </c>
      <c r="N19" s="216"/>
      <c r="O19" s="214" t="s">
        <v>201</v>
      </c>
      <c r="P19" s="214" t="s">
        <v>514</v>
      </c>
      <c r="Q19" s="216"/>
      <c r="R19" s="216"/>
      <c r="S19" s="214" t="s">
        <v>361</v>
      </c>
      <c r="T19" s="214" t="s">
        <v>374</v>
      </c>
      <c r="U19" s="214" t="s">
        <v>239</v>
      </c>
      <c r="V19" s="214" t="s">
        <v>351</v>
      </c>
      <c r="W19" s="214" t="s">
        <v>374</v>
      </c>
      <c r="X19" s="214" t="s">
        <v>239</v>
      </c>
      <c r="Y19" s="214"/>
      <c r="Z19" s="214"/>
      <c r="AA19" s="214" t="s">
        <v>67</v>
      </c>
      <c r="AB19" s="214" t="s">
        <v>361</v>
      </c>
      <c r="AC19" s="214">
        <v>109</v>
      </c>
      <c r="AD19" s="214" t="s">
        <v>217</v>
      </c>
      <c r="AE19" s="214">
        <v>1.8</v>
      </c>
      <c r="AF19" s="214"/>
    </row>
    <row r="20" spans="1:32" x14ac:dyDescent="0.3">
      <c r="A20" s="216" t="s">
        <v>351</v>
      </c>
      <c r="B20" s="214" t="s">
        <v>45</v>
      </c>
      <c r="C20" s="214" t="s">
        <v>68</v>
      </c>
      <c r="D20" s="214" t="s">
        <v>310</v>
      </c>
      <c r="E20" s="214" t="s">
        <v>835</v>
      </c>
      <c r="F20" s="15">
        <v>46255.515949074077</v>
      </c>
      <c r="G20" s="214" t="s">
        <v>754</v>
      </c>
      <c r="H20" s="214">
        <v>18</v>
      </c>
      <c r="I20" s="214" t="s">
        <v>836</v>
      </c>
      <c r="J20" s="15">
        <v>46255.62222222222</v>
      </c>
      <c r="K20" s="15">
        <v>46258.696527777778</v>
      </c>
      <c r="L20" s="15"/>
      <c r="M20" s="214">
        <v>18</v>
      </c>
      <c r="N20" s="216"/>
      <c r="O20" s="214" t="s">
        <v>201</v>
      </c>
      <c r="P20" s="214" t="s">
        <v>513</v>
      </c>
      <c r="Q20" s="216"/>
      <c r="R20" s="216"/>
      <c r="S20" s="214" t="s">
        <v>361</v>
      </c>
      <c r="T20" s="214" t="s">
        <v>374</v>
      </c>
      <c r="U20" s="214" t="s">
        <v>239</v>
      </c>
      <c r="V20" s="214" t="s">
        <v>351</v>
      </c>
      <c r="W20" s="214" t="s">
        <v>374</v>
      </c>
      <c r="X20" s="214" t="s">
        <v>239</v>
      </c>
      <c r="Y20" s="214">
        <v>0</v>
      </c>
      <c r="Z20" s="214"/>
      <c r="AA20" s="214" t="s">
        <v>67</v>
      </c>
      <c r="AB20" s="214" t="s">
        <v>361</v>
      </c>
      <c r="AC20" s="214">
        <v>109</v>
      </c>
      <c r="AD20" s="214" t="s">
        <v>217</v>
      </c>
      <c r="AE20" s="214">
        <v>1.8</v>
      </c>
      <c r="AF20" s="214">
        <v>1</v>
      </c>
    </row>
    <row r="21" spans="1:32" x14ac:dyDescent="0.3">
      <c r="A21" s="216" t="s">
        <v>351</v>
      </c>
      <c r="B21" s="214" t="s">
        <v>45</v>
      </c>
      <c r="C21" s="214" t="s">
        <v>68</v>
      </c>
      <c r="D21" s="214" t="s">
        <v>310</v>
      </c>
      <c r="E21" s="214" t="s">
        <v>837</v>
      </c>
      <c r="F21" s="15">
        <v>46255.513298611113</v>
      </c>
      <c r="G21" s="214" t="s">
        <v>754</v>
      </c>
      <c r="H21" s="214">
        <v>12</v>
      </c>
      <c r="I21" s="214" t="s">
        <v>836</v>
      </c>
      <c r="J21" s="15">
        <v>46255.62222222222</v>
      </c>
      <c r="K21" s="15">
        <v>46258.696527777778</v>
      </c>
      <c r="L21" s="15"/>
      <c r="M21" s="214">
        <v>12</v>
      </c>
      <c r="N21" s="216"/>
      <c r="O21" s="214" t="s">
        <v>201</v>
      </c>
      <c r="P21" s="214" t="s">
        <v>513</v>
      </c>
      <c r="Q21" s="216"/>
      <c r="R21" s="216"/>
      <c r="S21" s="214" t="s">
        <v>361</v>
      </c>
      <c r="T21" s="214" t="s">
        <v>374</v>
      </c>
      <c r="U21" s="214" t="s">
        <v>239</v>
      </c>
      <c r="V21" s="214" t="s">
        <v>351</v>
      </c>
      <c r="W21" s="214" t="s">
        <v>374</v>
      </c>
      <c r="X21" s="214" t="s">
        <v>239</v>
      </c>
      <c r="Y21" s="214"/>
      <c r="Z21" s="214"/>
      <c r="AA21" s="214" t="s">
        <v>67</v>
      </c>
      <c r="AB21" s="214" t="s">
        <v>361</v>
      </c>
      <c r="AC21" s="214">
        <v>109</v>
      </c>
      <c r="AD21" s="214" t="s">
        <v>217</v>
      </c>
      <c r="AE21" s="214">
        <v>1.2</v>
      </c>
      <c r="AF21" s="214"/>
    </row>
    <row r="22" spans="1:32" x14ac:dyDescent="0.3">
      <c r="A22" s="216" t="s">
        <v>351</v>
      </c>
      <c r="B22" s="214" t="s">
        <v>45</v>
      </c>
      <c r="C22" s="214" t="s">
        <v>68</v>
      </c>
      <c r="D22" s="214" t="s">
        <v>310</v>
      </c>
      <c r="E22" s="214" t="s">
        <v>838</v>
      </c>
      <c r="F22" s="15">
        <v>46273.876631944448</v>
      </c>
      <c r="G22" s="214" t="s">
        <v>754</v>
      </c>
      <c r="H22" s="214">
        <v>20</v>
      </c>
      <c r="I22" s="214" t="s">
        <v>839</v>
      </c>
      <c r="J22" s="15">
        <v>46280.615972222222</v>
      </c>
      <c r="K22" s="15">
        <v>46283.534722222219</v>
      </c>
      <c r="L22" s="15"/>
      <c r="M22" s="214">
        <v>20</v>
      </c>
      <c r="N22" s="216"/>
      <c r="O22" s="214" t="s">
        <v>201</v>
      </c>
      <c r="P22" s="214" t="s">
        <v>513</v>
      </c>
      <c r="Q22" s="216"/>
      <c r="R22" s="216"/>
      <c r="S22" s="214" t="s">
        <v>361</v>
      </c>
      <c r="T22" s="214" t="s">
        <v>374</v>
      </c>
      <c r="U22" s="214" t="s">
        <v>239</v>
      </c>
      <c r="V22" s="214" t="s">
        <v>351</v>
      </c>
      <c r="W22" s="214" t="s">
        <v>374</v>
      </c>
      <c r="X22" s="214" t="s">
        <v>239</v>
      </c>
      <c r="Y22" s="214">
        <v>0</v>
      </c>
      <c r="Z22" s="214"/>
      <c r="AA22" s="214" t="s">
        <v>67</v>
      </c>
      <c r="AB22" s="214" t="s">
        <v>361</v>
      </c>
      <c r="AC22" s="214">
        <v>109</v>
      </c>
      <c r="AD22" s="214" t="s">
        <v>217</v>
      </c>
      <c r="AE22" s="214">
        <v>2</v>
      </c>
      <c r="AF22" s="214">
        <v>1</v>
      </c>
    </row>
    <row r="23" spans="1:32" x14ac:dyDescent="0.3">
      <c r="A23" s="216" t="s">
        <v>351</v>
      </c>
      <c r="B23" s="214" t="s">
        <v>48</v>
      </c>
      <c r="C23" s="214" t="s">
        <v>68</v>
      </c>
      <c r="D23" s="214" t="s">
        <v>310</v>
      </c>
      <c r="E23" s="214" t="s">
        <v>840</v>
      </c>
      <c r="F23" s="15">
        <v>46281.450682870367</v>
      </c>
      <c r="G23" s="214" t="s">
        <v>408</v>
      </c>
      <c r="H23" s="214">
        <v>8</v>
      </c>
      <c r="I23" s="214" t="s">
        <v>841</v>
      </c>
      <c r="J23" s="15">
        <v>46282.620833333334</v>
      </c>
      <c r="K23" s="15">
        <v>46283.424305555556</v>
      </c>
      <c r="L23" s="15"/>
      <c r="M23" s="214">
        <v>8</v>
      </c>
      <c r="N23" s="216"/>
      <c r="O23" s="214" t="s">
        <v>201</v>
      </c>
      <c r="P23" s="214" t="s">
        <v>514</v>
      </c>
      <c r="Q23" s="216"/>
      <c r="R23" s="216"/>
      <c r="S23" s="214" t="s">
        <v>361</v>
      </c>
      <c r="T23" s="214" t="s">
        <v>374</v>
      </c>
      <c r="U23" s="214" t="s">
        <v>239</v>
      </c>
      <c r="V23" s="214" t="s">
        <v>351</v>
      </c>
      <c r="W23" s="214" t="s">
        <v>374</v>
      </c>
      <c r="X23" s="214" t="s">
        <v>239</v>
      </c>
      <c r="Y23" s="214">
        <v>0</v>
      </c>
      <c r="Z23" s="214"/>
      <c r="AA23" s="214" t="s">
        <v>90</v>
      </c>
      <c r="AB23" s="214" t="s">
        <v>361</v>
      </c>
      <c r="AC23" s="214">
        <v>109</v>
      </c>
      <c r="AD23" s="214" t="s">
        <v>217</v>
      </c>
      <c r="AE23" s="214">
        <v>1</v>
      </c>
      <c r="AF23" s="214"/>
    </row>
    <row r="24" spans="1:32" x14ac:dyDescent="0.3">
      <c r="A24" s="216" t="s">
        <v>351</v>
      </c>
      <c r="B24" s="214" t="s">
        <v>45</v>
      </c>
      <c r="C24" s="214" t="s">
        <v>68</v>
      </c>
      <c r="D24" s="214" t="s">
        <v>310</v>
      </c>
      <c r="E24" s="214" t="s">
        <v>842</v>
      </c>
      <c r="F24" s="15">
        <v>46266.505057870374</v>
      </c>
      <c r="G24" s="214" t="s">
        <v>843</v>
      </c>
      <c r="H24" s="214">
        <v>4</v>
      </c>
      <c r="I24" s="214" t="s">
        <v>844</v>
      </c>
      <c r="J24" s="15">
        <v>46273.536805555559</v>
      </c>
      <c r="K24" s="15">
        <v>46279.619444444441</v>
      </c>
      <c r="L24" s="15">
        <v>46279</v>
      </c>
      <c r="M24" s="214">
        <v>4</v>
      </c>
      <c r="N24" s="216"/>
      <c r="O24" s="214" t="s">
        <v>201</v>
      </c>
      <c r="P24" s="214" t="s">
        <v>513</v>
      </c>
      <c r="Q24" s="216"/>
      <c r="R24" s="216"/>
      <c r="S24" s="214" t="s">
        <v>361</v>
      </c>
      <c r="T24" s="214" t="s">
        <v>374</v>
      </c>
      <c r="U24" s="214" t="s">
        <v>239</v>
      </c>
      <c r="V24" s="214" t="s">
        <v>351</v>
      </c>
      <c r="W24" s="214" t="s">
        <v>374</v>
      </c>
      <c r="X24" s="214" t="s">
        <v>239</v>
      </c>
      <c r="Y24" s="214">
        <v>0</v>
      </c>
      <c r="Z24" s="214"/>
      <c r="AA24" s="214" t="s">
        <v>67</v>
      </c>
      <c r="AB24" s="214" t="s">
        <v>361</v>
      </c>
      <c r="AC24" s="214">
        <v>109</v>
      </c>
      <c r="AD24" s="214" t="s">
        <v>217</v>
      </c>
      <c r="AE24" s="214">
        <v>1</v>
      </c>
      <c r="AF24" s="214">
        <v>1</v>
      </c>
    </row>
    <row r="25" spans="1:32" x14ac:dyDescent="0.3">
      <c r="A25" s="216" t="s">
        <v>351</v>
      </c>
      <c r="B25" s="214" t="s">
        <v>45</v>
      </c>
      <c r="C25" s="214" t="s">
        <v>68</v>
      </c>
      <c r="D25" s="214" t="s">
        <v>310</v>
      </c>
      <c r="E25" s="214" t="s">
        <v>845</v>
      </c>
      <c r="F25" s="15">
        <v>46266.501099537039</v>
      </c>
      <c r="G25" s="214" t="s">
        <v>843</v>
      </c>
      <c r="H25" s="214">
        <v>7</v>
      </c>
      <c r="I25" s="214" t="s">
        <v>844</v>
      </c>
      <c r="J25" s="15">
        <v>46273.536805555559</v>
      </c>
      <c r="K25" s="15">
        <v>46279.619444444441</v>
      </c>
      <c r="L25" s="15">
        <v>46279</v>
      </c>
      <c r="M25" s="214">
        <v>7</v>
      </c>
      <c r="N25" s="216"/>
      <c r="O25" s="214" t="s">
        <v>201</v>
      </c>
      <c r="P25" s="214" t="s">
        <v>513</v>
      </c>
      <c r="Q25" s="216"/>
      <c r="R25" s="216"/>
      <c r="S25" s="214" t="s">
        <v>361</v>
      </c>
      <c r="T25" s="214" t="s">
        <v>374</v>
      </c>
      <c r="U25" s="214" t="s">
        <v>239</v>
      </c>
      <c r="V25" s="214" t="s">
        <v>351</v>
      </c>
      <c r="W25" s="214" t="s">
        <v>374</v>
      </c>
      <c r="X25" s="214" t="s">
        <v>239</v>
      </c>
      <c r="Y25" s="214"/>
      <c r="Z25" s="214"/>
      <c r="AA25" s="214" t="s">
        <v>67</v>
      </c>
      <c r="AB25" s="214" t="s">
        <v>361</v>
      </c>
      <c r="AC25" s="214">
        <v>109</v>
      </c>
      <c r="AD25" s="214" t="s">
        <v>217</v>
      </c>
      <c r="AE25" s="214">
        <v>1</v>
      </c>
      <c r="AF25" s="214"/>
    </row>
    <row r="26" spans="1:32" x14ac:dyDescent="0.3">
      <c r="A26" s="216" t="s">
        <v>351</v>
      </c>
      <c r="B26" s="214" t="s">
        <v>48</v>
      </c>
      <c r="C26" s="214" t="s">
        <v>68</v>
      </c>
      <c r="D26" s="214" t="s">
        <v>310</v>
      </c>
      <c r="E26" s="214" t="s">
        <v>846</v>
      </c>
      <c r="F26" s="15">
        <v>46275.489664351851</v>
      </c>
      <c r="G26" s="214" t="s">
        <v>754</v>
      </c>
      <c r="H26" s="214">
        <v>25</v>
      </c>
      <c r="I26" s="214" t="s">
        <v>847</v>
      </c>
      <c r="J26" s="15">
        <v>46275.620138888888</v>
      </c>
      <c r="K26" s="15">
        <v>46279.60833333333</v>
      </c>
      <c r="L26" s="15"/>
      <c r="M26" s="214">
        <v>25</v>
      </c>
      <c r="N26" s="216"/>
      <c r="O26" s="214" t="s">
        <v>201</v>
      </c>
      <c r="P26" s="214" t="s">
        <v>513</v>
      </c>
      <c r="Q26" s="216"/>
      <c r="R26" s="216"/>
      <c r="S26" s="214" t="s">
        <v>361</v>
      </c>
      <c r="T26" s="214" t="s">
        <v>374</v>
      </c>
      <c r="U26" s="214" t="s">
        <v>239</v>
      </c>
      <c r="V26" s="214" t="s">
        <v>351</v>
      </c>
      <c r="W26" s="214" t="s">
        <v>374</v>
      </c>
      <c r="X26" s="214" t="s">
        <v>239</v>
      </c>
      <c r="Y26" s="214">
        <v>0</v>
      </c>
      <c r="Z26" s="214"/>
      <c r="AA26" s="214" t="s">
        <v>90</v>
      </c>
      <c r="AB26" s="214" t="s">
        <v>361</v>
      </c>
      <c r="AC26" s="214">
        <v>109</v>
      </c>
      <c r="AD26" s="214" t="s">
        <v>217</v>
      </c>
      <c r="AE26" s="214">
        <v>2.5</v>
      </c>
      <c r="AF26" s="214"/>
    </row>
    <row r="27" spans="1:32" x14ac:dyDescent="0.3">
      <c r="A27" s="216" t="s">
        <v>351</v>
      </c>
      <c r="B27" s="214" t="s">
        <v>43</v>
      </c>
      <c r="C27" s="214" t="s">
        <v>105</v>
      </c>
      <c r="D27" s="214" t="s">
        <v>310</v>
      </c>
      <c r="E27" s="214" t="s">
        <v>848</v>
      </c>
      <c r="F27" s="15">
        <v>46266.510185185187</v>
      </c>
      <c r="G27" s="214" t="s">
        <v>843</v>
      </c>
      <c r="H27" s="214">
        <v>7</v>
      </c>
      <c r="I27" s="214" t="s">
        <v>849</v>
      </c>
      <c r="J27" s="15">
        <v>46275.638888888891</v>
      </c>
      <c r="K27" s="15">
        <v>46279.615972222222</v>
      </c>
      <c r="L27" s="15">
        <v>46279</v>
      </c>
      <c r="M27" s="214">
        <v>7</v>
      </c>
      <c r="N27" s="216"/>
      <c r="O27" s="214" t="s">
        <v>201</v>
      </c>
      <c r="P27" s="214" t="s">
        <v>514</v>
      </c>
      <c r="Q27" s="216"/>
      <c r="R27" s="216"/>
      <c r="S27" s="214" t="s">
        <v>361</v>
      </c>
      <c r="T27" s="214" t="s">
        <v>374</v>
      </c>
      <c r="U27" s="214" t="s">
        <v>239</v>
      </c>
      <c r="V27" s="214" t="s">
        <v>351</v>
      </c>
      <c r="W27" s="214" t="s">
        <v>374</v>
      </c>
      <c r="X27" s="214" t="s">
        <v>239</v>
      </c>
      <c r="Y27" s="214"/>
      <c r="Z27" s="214"/>
      <c r="AA27" s="214" t="s">
        <v>67</v>
      </c>
      <c r="AB27" s="214" t="s">
        <v>361</v>
      </c>
      <c r="AC27" s="214">
        <v>109</v>
      </c>
      <c r="AD27" s="214" t="s">
        <v>217</v>
      </c>
      <c r="AE27" s="214">
        <v>1</v>
      </c>
      <c r="AF27" s="214"/>
    </row>
    <row r="28" spans="1:32" x14ac:dyDescent="0.3">
      <c r="A28" s="216" t="s">
        <v>351</v>
      </c>
      <c r="B28" s="214" t="s">
        <v>48</v>
      </c>
      <c r="C28" s="214" t="s">
        <v>68</v>
      </c>
      <c r="D28" s="214" t="s">
        <v>310</v>
      </c>
      <c r="E28" s="214" t="s">
        <v>760</v>
      </c>
      <c r="F28" s="15">
        <v>46252.581203703703</v>
      </c>
      <c r="G28" s="214" t="s">
        <v>754</v>
      </c>
      <c r="H28" s="214">
        <v>1</v>
      </c>
      <c r="I28" s="214" t="s">
        <v>850</v>
      </c>
      <c r="J28" s="15">
        <v>46259.660416666666</v>
      </c>
      <c r="K28" s="15">
        <v>46261.472222222219</v>
      </c>
      <c r="L28" s="15"/>
      <c r="M28" s="214">
        <v>1</v>
      </c>
      <c r="N28" s="216"/>
      <c r="O28" s="214" t="s">
        <v>201</v>
      </c>
      <c r="P28" s="214" t="s">
        <v>513</v>
      </c>
      <c r="Q28" s="216"/>
      <c r="R28" s="216"/>
      <c r="S28" s="214" t="s">
        <v>361</v>
      </c>
      <c r="T28" s="214" t="s">
        <v>374</v>
      </c>
      <c r="U28" s="214" t="s">
        <v>239</v>
      </c>
      <c r="V28" s="214" t="s">
        <v>351</v>
      </c>
      <c r="W28" s="214" t="s">
        <v>374</v>
      </c>
      <c r="X28" s="214" t="s">
        <v>239</v>
      </c>
      <c r="Y28" s="214">
        <v>0</v>
      </c>
      <c r="Z28" s="214"/>
      <c r="AA28" s="214" t="s">
        <v>90</v>
      </c>
      <c r="AB28" s="214" t="s">
        <v>361</v>
      </c>
      <c r="AC28" s="214">
        <v>109</v>
      </c>
      <c r="AD28" s="214" t="s">
        <v>217</v>
      </c>
      <c r="AE28" s="214">
        <v>1</v>
      </c>
      <c r="AF28" s="214">
        <v>1</v>
      </c>
    </row>
    <row r="29" spans="1:32" x14ac:dyDescent="0.3">
      <c r="A29" s="216" t="s">
        <v>351</v>
      </c>
      <c r="B29" s="214" t="s">
        <v>48</v>
      </c>
      <c r="C29" s="214" t="s">
        <v>68</v>
      </c>
      <c r="D29" s="214" t="s">
        <v>310</v>
      </c>
      <c r="E29" s="214" t="s">
        <v>829</v>
      </c>
      <c r="F29" s="15">
        <v>46267.345937500002</v>
      </c>
      <c r="G29" s="214" t="s">
        <v>754</v>
      </c>
      <c r="H29" s="214">
        <v>1</v>
      </c>
      <c r="I29" s="214" t="s">
        <v>851</v>
      </c>
      <c r="J29" s="15">
        <v>46279.561111111114</v>
      </c>
      <c r="K29" s="15">
        <v>46280.623611111114</v>
      </c>
      <c r="L29" s="15"/>
      <c r="M29" s="214">
        <v>1</v>
      </c>
      <c r="N29" s="216"/>
      <c r="O29" s="214" t="s">
        <v>201</v>
      </c>
      <c r="P29" s="214" t="s">
        <v>513</v>
      </c>
      <c r="Q29" s="216"/>
      <c r="R29" s="216"/>
      <c r="S29" s="214" t="s">
        <v>361</v>
      </c>
      <c r="T29" s="214" t="s">
        <v>374</v>
      </c>
      <c r="U29" s="214" t="s">
        <v>239</v>
      </c>
      <c r="V29" s="214" t="s">
        <v>351</v>
      </c>
      <c r="W29" s="214" t="s">
        <v>374</v>
      </c>
      <c r="X29" s="214" t="s">
        <v>239</v>
      </c>
      <c r="Y29" s="214">
        <v>0</v>
      </c>
      <c r="Z29" s="214"/>
      <c r="AA29" s="214" t="s">
        <v>90</v>
      </c>
      <c r="AB29" s="214" t="s">
        <v>361</v>
      </c>
      <c r="AC29" s="214">
        <v>109</v>
      </c>
      <c r="AD29" s="214" t="s">
        <v>217</v>
      </c>
      <c r="AE29" s="214">
        <v>1</v>
      </c>
      <c r="AF29" s="214">
        <v>1</v>
      </c>
    </row>
    <row r="30" spans="1:32" x14ac:dyDescent="0.3">
      <c r="A30" s="216" t="s">
        <v>351</v>
      </c>
      <c r="B30" s="214" t="s">
        <v>48</v>
      </c>
      <c r="C30" s="214" t="s">
        <v>68</v>
      </c>
      <c r="D30" s="214" t="s">
        <v>310</v>
      </c>
      <c r="E30" s="214" t="s">
        <v>825</v>
      </c>
      <c r="F30" s="15">
        <v>46262.452870370369</v>
      </c>
      <c r="G30" s="214" t="s">
        <v>408</v>
      </c>
      <c r="H30" s="214">
        <v>14</v>
      </c>
      <c r="I30" s="214" t="s">
        <v>852</v>
      </c>
      <c r="J30" s="15">
        <v>46269.426388888889</v>
      </c>
      <c r="K30" s="15">
        <v>46280.613194444442</v>
      </c>
      <c r="L30" s="15"/>
      <c r="M30" s="214">
        <v>14</v>
      </c>
      <c r="N30" s="216"/>
      <c r="O30" s="214"/>
      <c r="P30" s="214"/>
      <c r="Q30" s="216"/>
      <c r="R30" s="216"/>
      <c r="S30" s="214" t="s">
        <v>361</v>
      </c>
      <c r="T30" s="214" t="s">
        <v>374</v>
      </c>
      <c r="U30" s="214" t="s">
        <v>239</v>
      </c>
      <c r="V30" s="214" t="s">
        <v>351</v>
      </c>
      <c r="W30" s="214" t="s">
        <v>374</v>
      </c>
      <c r="X30" s="214" t="s">
        <v>239</v>
      </c>
      <c r="Y30" s="214">
        <v>0</v>
      </c>
      <c r="Z30" s="214"/>
      <c r="AA30" s="214" t="s">
        <v>90</v>
      </c>
      <c r="AB30" s="214" t="s">
        <v>361</v>
      </c>
      <c r="AC30" s="214">
        <v>109</v>
      </c>
      <c r="AD30" s="214" t="s">
        <v>217</v>
      </c>
      <c r="AE30" s="214">
        <v>1.4</v>
      </c>
      <c r="AF30" s="214"/>
    </row>
    <row r="31" spans="1:32" x14ac:dyDescent="0.3">
      <c r="A31" s="216" t="s">
        <v>351</v>
      </c>
      <c r="B31" s="214" t="s">
        <v>48</v>
      </c>
      <c r="C31" s="214" t="s">
        <v>68</v>
      </c>
      <c r="D31" s="214" t="s">
        <v>310</v>
      </c>
      <c r="E31" s="214" t="s">
        <v>829</v>
      </c>
      <c r="F31" s="15">
        <v>46267.345937500002</v>
      </c>
      <c r="G31" s="214" t="s">
        <v>754</v>
      </c>
      <c r="H31" s="214">
        <v>3</v>
      </c>
      <c r="I31" s="214" t="s">
        <v>853</v>
      </c>
      <c r="J31" s="15">
        <v>46275.379861111112</v>
      </c>
      <c r="K31" s="15">
        <v>46276.498611111114</v>
      </c>
      <c r="L31" s="15"/>
      <c r="M31" s="214">
        <v>3</v>
      </c>
      <c r="N31" s="216"/>
      <c r="O31" s="214" t="s">
        <v>201</v>
      </c>
      <c r="P31" s="214" t="s">
        <v>513</v>
      </c>
      <c r="Q31" s="216"/>
      <c r="R31" s="216"/>
      <c r="S31" s="214" t="s">
        <v>361</v>
      </c>
      <c r="T31" s="214" t="s">
        <v>374</v>
      </c>
      <c r="U31" s="214" t="s">
        <v>239</v>
      </c>
      <c r="V31" s="214" t="s">
        <v>351</v>
      </c>
      <c r="W31" s="214" t="s">
        <v>374</v>
      </c>
      <c r="X31" s="214" t="s">
        <v>239</v>
      </c>
      <c r="Y31" s="214"/>
      <c r="Z31" s="214"/>
      <c r="AA31" s="214" t="s">
        <v>90</v>
      </c>
      <c r="AB31" s="214" t="s">
        <v>361</v>
      </c>
      <c r="AC31" s="214">
        <v>109</v>
      </c>
      <c r="AD31" s="214" t="s">
        <v>217</v>
      </c>
      <c r="AE31" s="214">
        <v>1</v>
      </c>
      <c r="AF31" s="214">
        <v>1</v>
      </c>
    </row>
    <row r="32" spans="1:32" x14ac:dyDescent="0.3">
      <c r="A32" s="216" t="s">
        <v>351</v>
      </c>
      <c r="B32" s="214" t="s">
        <v>43</v>
      </c>
      <c r="C32" s="214" t="s">
        <v>105</v>
      </c>
      <c r="D32" s="214" t="s">
        <v>310</v>
      </c>
      <c r="E32" s="214" t="s">
        <v>854</v>
      </c>
      <c r="F32" s="15">
        <v>46267.54859953704</v>
      </c>
      <c r="G32" s="214" t="s">
        <v>408</v>
      </c>
      <c r="H32" s="214">
        <v>16</v>
      </c>
      <c r="I32" s="214" t="s">
        <v>855</v>
      </c>
      <c r="J32" s="15">
        <v>46275.699305555558</v>
      </c>
      <c r="K32" s="15">
        <v>46276.684027777781</v>
      </c>
      <c r="L32" s="15"/>
      <c r="M32" s="214">
        <v>16</v>
      </c>
      <c r="N32" s="216"/>
      <c r="O32" s="214" t="s">
        <v>201</v>
      </c>
      <c r="P32" s="214" t="s">
        <v>514</v>
      </c>
      <c r="Q32" s="216"/>
      <c r="R32" s="216"/>
      <c r="S32" s="214" t="s">
        <v>361</v>
      </c>
      <c r="T32" s="214" t="s">
        <v>374</v>
      </c>
      <c r="U32" s="214" t="s">
        <v>239</v>
      </c>
      <c r="V32" s="214" t="s">
        <v>351</v>
      </c>
      <c r="W32" s="214" t="s">
        <v>374</v>
      </c>
      <c r="X32" s="214" t="s">
        <v>239</v>
      </c>
      <c r="Y32" s="214"/>
      <c r="Z32" s="214"/>
      <c r="AA32" s="214" t="s">
        <v>67</v>
      </c>
      <c r="AB32" s="214" t="s">
        <v>361</v>
      </c>
      <c r="AC32" s="214">
        <v>109</v>
      </c>
      <c r="AD32" s="214" t="s">
        <v>217</v>
      </c>
      <c r="AE32" s="214">
        <v>1.6</v>
      </c>
      <c r="AF32" s="214"/>
    </row>
    <row r="33" spans="1:32" x14ac:dyDescent="0.3">
      <c r="A33" s="216" t="s">
        <v>351</v>
      </c>
      <c r="B33" s="214" t="s">
        <v>48</v>
      </c>
      <c r="C33" s="214" t="s">
        <v>68</v>
      </c>
      <c r="D33" s="214" t="s">
        <v>310</v>
      </c>
      <c r="E33" s="214" t="s">
        <v>840</v>
      </c>
      <c r="F33" s="15">
        <v>46281.450682870367</v>
      </c>
      <c r="G33" s="214" t="s">
        <v>408</v>
      </c>
      <c r="H33" s="214">
        <v>2</v>
      </c>
      <c r="I33" s="214" t="s">
        <v>856</v>
      </c>
      <c r="J33" s="15">
        <v>46286.667916666665</v>
      </c>
      <c r="K33" s="15">
        <v>46288.619444444441</v>
      </c>
      <c r="L33" s="15"/>
      <c r="M33" s="214">
        <v>2</v>
      </c>
      <c r="N33" s="216"/>
      <c r="O33" s="214" t="s">
        <v>201</v>
      </c>
      <c r="P33" s="214" t="s">
        <v>513</v>
      </c>
      <c r="Q33" s="216"/>
      <c r="R33" s="216"/>
      <c r="S33" s="214" t="s">
        <v>361</v>
      </c>
      <c r="T33" s="214" t="s">
        <v>374</v>
      </c>
      <c r="U33" s="214" t="s">
        <v>239</v>
      </c>
      <c r="V33" s="214" t="s">
        <v>351</v>
      </c>
      <c r="W33" s="214" t="s">
        <v>374</v>
      </c>
      <c r="X33" s="214" t="s">
        <v>239</v>
      </c>
      <c r="Y33" s="214">
        <v>0</v>
      </c>
      <c r="Z33" s="214"/>
      <c r="AA33" s="214" t="s">
        <v>90</v>
      </c>
      <c r="AB33" s="214" t="s">
        <v>361</v>
      </c>
      <c r="AC33" s="214">
        <v>109</v>
      </c>
      <c r="AD33" s="214" t="s">
        <v>217</v>
      </c>
      <c r="AE33" s="214">
        <v>1</v>
      </c>
      <c r="AF33" s="214">
        <v>1</v>
      </c>
    </row>
    <row r="34" spans="1:32" x14ac:dyDescent="0.3">
      <c r="A34" s="216" t="s">
        <v>351</v>
      </c>
      <c r="B34" s="214" t="s">
        <v>45</v>
      </c>
      <c r="C34" s="214" t="s">
        <v>68</v>
      </c>
      <c r="D34" s="214" t="s">
        <v>310</v>
      </c>
      <c r="E34" s="214" t="s">
        <v>857</v>
      </c>
      <c r="F34" s="15">
        <v>46288.312847222223</v>
      </c>
      <c r="G34" s="214" t="s">
        <v>404</v>
      </c>
      <c r="H34" s="214">
        <v>3</v>
      </c>
      <c r="I34" s="214" t="s">
        <v>858</v>
      </c>
      <c r="J34" s="15">
        <v>46288.406944444447</v>
      </c>
      <c r="K34" s="15">
        <v>46289.408333333333</v>
      </c>
      <c r="L34" s="15"/>
      <c r="M34" s="214">
        <v>3</v>
      </c>
      <c r="N34" s="216"/>
      <c r="O34" s="214" t="s">
        <v>201</v>
      </c>
      <c r="P34" s="214" t="s">
        <v>513</v>
      </c>
      <c r="Q34" s="216"/>
      <c r="R34" s="216"/>
      <c r="S34" s="214" t="s">
        <v>359</v>
      </c>
      <c r="T34" s="214" t="s">
        <v>374</v>
      </c>
      <c r="U34" s="214" t="s">
        <v>239</v>
      </c>
      <c r="V34" s="214" t="s">
        <v>351</v>
      </c>
      <c r="W34" s="214" t="s">
        <v>374</v>
      </c>
      <c r="X34" s="214" t="s">
        <v>239</v>
      </c>
      <c r="Y34" s="214">
        <v>0</v>
      </c>
      <c r="Z34" s="214"/>
      <c r="AA34" s="214" t="s">
        <v>67</v>
      </c>
      <c r="AB34" s="214" t="s">
        <v>359</v>
      </c>
      <c r="AC34" s="214">
        <v>50</v>
      </c>
      <c r="AD34" s="214" t="s">
        <v>217</v>
      </c>
      <c r="AE34" s="214">
        <v>1</v>
      </c>
      <c r="AF34" s="214">
        <v>1</v>
      </c>
    </row>
    <row r="35" spans="1:32" x14ac:dyDescent="0.3">
      <c r="A35" s="216" t="s">
        <v>351</v>
      </c>
      <c r="B35" s="214" t="s">
        <v>45</v>
      </c>
      <c r="C35" s="214" t="s">
        <v>68</v>
      </c>
      <c r="D35" s="214" t="s">
        <v>310</v>
      </c>
      <c r="E35" s="214" t="s">
        <v>859</v>
      </c>
      <c r="F35" s="15">
        <v>46288.312060185184</v>
      </c>
      <c r="G35" s="214" t="s">
        <v>404</v>
      </c>
      <c r="H35" s="214">
        <v>5</v>
      </c>
      <c r="I35" s="214" t="s">
        <v>858</v>
      </c>
      <c r="J35" s="15">
        <v>46288.406944444447</v>
      </c>
      <c r="K35" s="15">
        <v>46289.408333333333</v>
      </c>
      <c r="L35" s="15"/>
      <c r="M35" s="214">
        <v>5</v>
      </c>
      <c r="N35" s="216"/>
      <c r="O35" s="214" t="s">
        <v>201</v>
      </c>
      <c r="P35" s="214" t="s">
        <v>513</v>
      </c>
      <c r="Q35" s="216"/>
      <c r="R35" s="216"/>
      <c r="S35" s="214" t="s">
        <v>359</v>
      </c>
      <c r="T35" s="214" t="s">
        <v>374</v>
      </c>
      <c r="U35" s="214" t="s">
        <v>239</v>
      </c>
      <c r="V35" s="214" t="s">
        <v>351</v>
      </c>
      <c r="W35" s="214" t="s">
        <v>374</v>
      </c>
      <c r="X35" s="214" t="s">
        <v>239</v>
      </c>
      <c r="Y35" s="214"/>
      <c r="Z35" s="214"/>
      <c r="AA35" s="214" t="s">
        <v>67</v>
      </c>
      <c r="AB35" s="214" t="s">
        <v>359</v>
      </c>
      <c r="AC35" s="214">
        <v>50</v>
      </c>
      <c r="AD35" s="214" t="s">
        <v>217</v>
      </c>
      <c r="AE35" s="214">
        <v>1</v>
      </c>
      <c r="AF35" s="214"/>
    </row>
    <row r="36" spans="1:32" x14ac:dyDescent="0.3">
      <c r="A36" s="216" t="s">
        <v>351</v>
      </c>
      <c r="B36" s="214" t="s">
        <v>48</v>
      </c>
      <c r="C36" s="214" t="s">
        <v>68</v>
      </c>
      <c r="D36" s="214" t="s">
        <v>310</v>
      </c>
      <c r="E36" s="214" t="s">
        <v>860</v>
      </c>
      <c r="F36" s="15">
        <v>46287.523993055554</v>
      </c>
      <c r="G36" s="214" t="s">
        <v>407</v>
      </c>
      <c r="H36" s="214">
        <v>1</v>
      </c>
      <c r="I36" s="214" t="s">
        <v>861</v>
      </c>
      <c r="J36" s="15">
        <v>46288.615277777775</v>
      </c>
      <c r="K36" s="15">
        <v>46289.408333333333</v>
      </c>
      <c r="L36" s="15"/>
      <c r="M36" s="214">
        <v>1</v>
      </c>
      <c r="N36" s="216"/>
      <c r="O36" s="214" t="s">
        <v>201</v>
      </c>
      <c r="P36" s="214" t="s">
        <v>514</v>
      </c>
      <c r="Q36" s="216"/>
      <c r="R36" s="216"/>
      <c r="S36" s="214" t="s">
        <v>359</v>
      </c>
      <c r="T36" s="214" t="s">
        <v>374</v>
      </c>
      <c r="U36" s="214" t="s">
        <v>239</v>
      </c>
      <c r="V36" s="214" t="s">
        <v>351</v>
      </c>
      <c r="W36" s="214" t="s">
        <v>374</v>
      </c>
      <c r="X36" s="214" t="s">
        <v>239</v>
      </c>
      <c r="Y36" s="214"/>
      <c r="Z36" s="214"/>
      <c r="AA36" s="214" t="s">
        <v>90</v>
      </c>
      <c r="AB36" s="214" t="s">
        <v>359</v>
      </c>
      <c r="AC36" s="214">
        <v>50</v>
      </c>
      <c r="AD36" s="214" t="s">
        <v>217</v>
      </c>
      <c r="AE36" s="214">
        <v>1</v>
      </c>
      <c r="AF36" s="214"/>
    </row>
    <row r="37" spans="1:32" x14ac:dyDescent="0.3">
      <c r="A37" s="216" t="s">
        <v>351</v>
      </c>
      <c r="B37" s="214" t="s">
        <v>45</v>
      </c>
      <c r="C37" s="214" t="s">
        <v>68</v>
      </c>
      <c r="D37" s="214" t="s">
        <v>310</v>
      </c>
      <c r="E37" s="214" t="s">
        <v>862</v>
      </c>
      <c r="F37" s="15">
        <v>46258.334432870368</v>
      </c>
      <c r="G37" s="214" t="s">
        <v>404</v>
      </c>
      <c r="H37" s="214">
        <v>3</v>
      </c>
      <c r="I37" s="214" t="s">
        <v>863</v>
      </c>
      <c r="J37" s="15">
        <v>46258.425694444442</v>
      </c>
      <c r="K37" s="15">
        <v>46259.4375</v>
      </c>
      <c r="L37" s="15"/>
      <c r="M37" s="214">
        <v>3</v>
      </c>
      <c r="N37" s="216"/>
      <c r="O37" s="214" t="s">
        <v>201</v>
      </c>
      <c r="P37" s="214" t="s">
        <v>513</v>
      </c>
      <c r="Q37" s="216"/>
      <c r="R37" s="216"/>
      <c r="S37" s="214" t="s">
        <v>359</v>
      </c>
      <c r="T37" s="214" t="s">
        <v>374</v>
      </c>
      <c r="U37" s="214" t="s">
        <v>239</v>
      </c>
      <c r="V37" s="214" t="s">
        <v>351</v>
      </c>
      <c r="W37" s="214" t="s">
        <v>374</v>
      </c>
      <c r="X37" s="214" t="s">
        <v>239</v>
      </c>
      <c r="Y37" s="214">
        <v>0</v>
      </c>
      <c r="Z37" s="214"/>
      <c r="AA37" s="214" t="s">
        <v>67</v>
      </c>
      <c r="AB37" s="214" t="s">
        <v>359</v>
      </c>
      <c r="AC37" s="214">
        <v>50</v>
      </c>
      <c r="AD37" s="214" t="s">
        <v>217</v>
      </c>
      <c r="AE37" s="214">
        <v>1</v>
      </c>
      <c r="AF37" s="214">
        <v>1</v>
      </c>
    </row>
    <row r="38" spans="1:32" x14ac:dyDescent="0.3">
      <c r="A38" s="216" t="s">
        <v>351</v>
      </c>
      <c r="B38" s="214" t="s">
        <v>45</v>
      </c>
      <c r="C38" s="214" t="s">
        <v>68</v>
      </c>
      <c r="D38" s="214" t="s">
        <v>310</v>
      </c>
      <c r="E38" s="214" t="s">
        <v>864</v>
      </c>
      <c r="F38" s="15">
        <v>46258.335682870369</v>
      </c>
      <c r="G38" s="214" t="s">
        <v>404</v>
      </c>
      <c r="H38" s="214">
        <v>3</v>
      </c>
      <c r="I38" s="214" t="s">
        <v>863</v>
      </c>
      <c r="J38" s="15">
        <v>46258.425694444442</v>
      </c>
      <c r="K38" s="15">
        <v>46259.4375</v>
      </c>
      <c r="L38" s="15"/>
      <c r="M38" s="214">
        <v>3</v>
      </c>
      <c r="N38" s="216"/>
      <c r="O38" s="214" t="s">
        <v>201</v>
      </c>
      <c r="P38" s="214" t="s">
        <v>513</v>
      </c>
      <c r="Q38" s="216"/>
      <c r="R38" s="216"/>
      <c r="S38" s="214" t="s">
        <v>359</v>
      </c>
      <c r="T38" s="214" t="s">
        <v>374</v>
      </c>
      <c r="U38" s="214" t="s">
        <v>239</v>
      </c>
      <c r="V38" s="214" t="s">
        <v>351</v>
      </c>
      <c r="W38" s="214" t="s">
        <v>374</v>
      </c>
      <c r="X38" s="214" t="s">
        <v>239</v>
      </c>
      <c r="Y38" s="214"/>
      <c r="Z38" s="214"/>
      <c r="AA38" s="214" t="s">
        <v>67</v>
      </c>
      <c r="AB38" s="214" t="s">
        <v>359</v>
      </c>
      <c r="AC38" s="214">
        <v>50</v>
      </c>
      <c r="AD38" s="214" t="s">
        <v>217</v>
      </c>
      <c r="AE38" s="214">
        <v>1</v>
      </c>
      <c r="AF38" s="214"/>
    </row>
    <row r="39" spans="1:32" x14ac:dyDescent="0.3">
      <c r="A39" s="216" t="s">
        <v>351</v>
      </c>
      <c r="B39" s="214" t="s">
        <v>48</v>
      </c>
      <c r="C39" s="214" t="s">
        <v>68</v>
      </c>
      <c r="D39" s="214" t="s">
        <v>310</v>
      </c>
      <c r="E39" s="214" t="s">
        <v>757</v>
      </c>
      <c r="F39" s="15">
        <v>46252.400995370372</v>
      </c>
      <c r="G39" s="214" t="s">
        <v>407</v>
      </c>
      <c r="H39" s="214">
        <v>3</v>
      </c>
      <c r="I39" s="214" t="s">
        <v>865</v>
      </c>
      <c r="J39" s="15">
        <v>46258.335416666669</v>
      </c>
      <c r="K39" s="15">
        <v>46259.4375</v>
      </c>
      <c r="L39" s="15"/>
      <c r="M39" s="214">
        <v>3</v>
      </c>
      <c r="N39" s="216"/>
      <c r="O39" s="214" t="s">
        <v>201</v>
      </c>
      <c r="P39" s="214" t="s">
        <v>513</v>
      </c>
      <c r="Q39" s="216"/>
      <c r="R39" s="216"/>
      <c r="S39" s="214" t="s">
        <v>359</v>
      </c>
      <c r="T39" s="214" t="s">
        <v>374</v>
      </c>
      <c r="U39" s="214" t="s">
        <v>239</v>
      </c>
      <c r="V39" s="214" t="s">
        <v>351</v>
      </c>
      <c r="W39" s="214" t="s">
        <v>374</v>
      </c>
      <c r="X39" s="214" t="s">
        <v>239</v>
      </c>
      <c r="Y39" s="214"/>
      <c r="Z39" s="214"/>
      <c r="AA39" s="214" t="s">
        <v>90</v>
      </c>
      <c r="AB39" s="214" t="s">
        <v>359</v>
      </c>
      <c r="AC39" s="214">
        <v>50</v>
      </c>
      <c r="AD39" s="214" t="s">
        <v>217</v>
      </c>
      <c r="AE39" s="214">
        <v>1</v>
      </c>
      <c r="AF39" s="214"/>
    </row>
    <row r="40" spans="1:32" x14ac:dyDescent="0.3">
      <c r="A40" s="216" t="s">
        <v>351</v>
      </c>
      <c r="B40" s="214" t="s">
        <v>45</v>
      </c>
      <c r="C40" s="214" t="s">
        <v>68</v>
      </c>
      <c r="D40" s="214" t="s">
        <v>310</v>
      </c>
      <c r="E40" s="214" t="s">
        <v>866</v>
      </c>
      <c r="F40" s="15">
        <v>46255.491550925923</v>
      </c>
      <c r="G40" s="214" t="s">
        <v>411</v>
      </c>
      <c r="H40" s="214">
        <v>4</v>
      </c>
      <c r="I40" s="214" t="s">
        <v>867</v>
      </c>
      <c r="J40" s="15">
        <v>46255.6875</v>
      </c>
      <c r="K40" s="15">
        <v>46259.46875</v>
      </c>
      <c r="L40" s="15"/>
      <c r="M40" s="214">
        <v>4</v>
      </c>
      <c r="N40" s="216"/>
      <c r="O40" s="214" t="s">
        <v>201</v>
      </c>
      <c r="P40" s="214" t="s">
        <v>513</v>
      </c>
      <c r="Q40" s="216"/>
      <c r="R40" s="216"/>
      <c r="S40" s="214" t="s">
        <v>359</v>
      </c>
      <c r="T40" s="214" t="s">
        <v>374</v>
      </c>
      <c r="U40" s="214" t="s">
        <v>239</v>
      </c>
      <c r="V40" s="214" t="s">
        <v>351</v>
      </c>
      <c r="W40" s="214" t="s">
        <v>374</v>
      </c>
      <c r="X40" s="214" t="s">
        <v>239</v>
      </c>
      <c r="Y40" s="214">
        <v>0</v>
      </c>
      <c r="Z40" s="214"/>
      <c r="AA40" s="214" t="s">
        <v>67</v>
      </c>
      <c r="AB40" s="214" t="s">
        <v>359</v>
      </c>
      <c r="AC40" s="214">
        <v>50</v>
      </c>
      <c r="AD40" s="214" t="s">
        <v>217</v>
      </c>
      <c r="AE40" s="214">
        <v>1</v>
      </c>
      <c r="AF40" s="214"/>
    </row>
    <row r="41" spans="1:32" x14ac:dyDescent="0.3">
      <c r="A41" s="216" t="s">
        <v>351</v>
      </c>
      <c r="B41" s="214" t="s">
        <v>45</v>
      </c>
      <c r="C41" s="214" t="s">
        <v>68</v>
      </c>
      <c r="D41" s="214" t="s">
        <v>310</v>
      </c>
      <c r="E41" s="214" t="s">
        <v>868</v>
      </c>
      <c r="F41" s="15">
        <v>46255.49082175926</v>
      </c>
      <c r="G41" s="214" t="s">
        <v>411</v>
      </c>
      <c r="H41" s="214">
        <v>7</v>
      </c>
      <c r="I41" s="214" t="s">
        <v>867</v>
      </c>
      <c r="J41" s="15">
        <v>46255.6875</v>
      </c>
      <c r="K41" s="15">
        <v>46259.46875</v>
      </c>
      <c r="L41" s="15"/>
      <c r="M41" s="214">
        <v>7</v>
      </c>
      <c r="N41" s="216"/>
      <c r="O41" s="214" t="s">
        <v>201</v>
      </c>
      <c r="P41" s="214" t="s">
        <v>513</v>
      </c>
      <c r="Q41" s="216"/>
      <c r="R41" s="216"/>
      <c r="S41" s="214" t="s">
        <v>359</v>
      </c>
      <c r="T41" s="214" t="s">
        <v>374</v>
      </c>
      <c r="U41" s="214" t="s">
        <v>239</v>
      </c>
      <c r="V41" s="214" t="s">
        <v>351</v>
      </c>
      <c r="W41" s="214" t="s">
        <v>374</v>
      </c>
      <c r="X41" s="214" t="s">
        <v>239</v>
      </c>
      <c r="Y41" s="214"/>
      <c r="Z41" s="214"/>
      <c r="AA41" s="214" t="s">
        <v>67</v>
      </c>
      <c r="AB41" s="214" t="s">
        <v>359</v>
      </c>
      <c r="AC41" s="214">
        <v>50</v>
      </c>
      <c r="AD41" s="214" t="s">
        <v>217</v>
      </c>
      <c r="AE41" s="214">
        <v>1</v>
      </c>
      <c r="AF41" s="214"/>
    </row>
    <row r="42" spans="1:32" x14ac:dyDescent="0.3">
      <c r="A42" s="216" t="s">
        <v>351</v>
      </c>
      <c r="B42" s="214" t="s">
        <v>45</v>
      </c>
      <c r="C42" s="214" t="s">
        <v>68</v>
      </c>
      <c r="D42" s="214" t="s">
        <v>310</v>
      </c>
      <c r="E42" s="214" t="s">
        <v>869</v>
      </c>
      <c r="F42" s="15">
        <v>46255.489016203705</v>
      </c>
      <c r="G42" s="214" t="s">
        <v>411</v>
      </c>
      <c r="H42" s="214">
        <v>4</v>
      </c>
      <c r="I42" s="214" t="s">
        <v>867</v>
      </c>
      <c r="J42" s="15">
        <v>46255.6875</v>
      </c>
      <c r="K42" s="15">
        <v>46259.46875</v>
      </c>
      <c r="L42" s="15"/>
      <c r="M42" s="214">
        <v>4</v>
      </c>
      <c r="N42" s="216"/>
      <c r="O42" s="214" t="s">
        <v>201</v>
      </c>
      <c r="P42" s="214" t="s">
        <v>513</v>
      </c>
      <c r="Q42" s="216"/>
      <c r="R42" s="216"/>
      <c r="S42" s="214" t="s">
        <v>359</v>
      </c>
      <c r="T42" s="214" t="s">
        <v>374</v>
      </c>
      <c r="U42" s="214" t="s">
        <v>239</v>
      </c>
      <c r="V42" s="214" t="s">
        <v>351</v>
      </c>
      <c r="W42" s="214" t="s">
        <v>374</v>
      </c>
      <c r="X42" s="214" t="s">
        <v>239</v>
      </c>
      <c r="Y42" s="214"/>
      <c r="Z42" s="214"/>
      <c r="AA42" s="214" t="s">
        <v>67</v>
      </c>
      <c r="AB42" s="214" t="s">
        <v>359</v>
      </c>
      <c r="AC42" s="214">
        <v>50</v>
      </c>
      <c r="AD42" s="214" t="s">
        <v>217</v>
      </c>
      <c r="AE42" s="214">
        <v>1</v>
      </c>
      <c r="AF42" s="214"/>
    </row>
    <row r="43" spans="1:32" x14ac:dyDescent="0.3">
      <c r="A43" s="216" t="s">
        <v>351</v>
      </c>
      <c r="B43" s="214" t="s">
        <v>45</v>
      </c>
      <c r="C43" s="214" t="s">
        <v>68</v>
      </c>
      <c r="D43" s="214" t="s">
        <v>310</v>
      </c>
      <c r="E43" s="214" t="s">
        <v>870</v>
      </c>
      <c r="F43" s="15">
        <v>46255.48945601852</v>
      </c>
      <c r="G43" s="214" t="s">
        <v>411</v>
      </c>
      <c r="H43" s="214">
        <v>3</v>
      </c>
      <c r="I43" s="214" t="s">
        <v>867</v>
      </c>
      <c r="J43" s="15">
        <v>46255.6875</v>
      </c>
      <c r="K43" s="15">
        <v>46259.46875</v>
      </c>
      <c r="L43" s="15"/>
      <c r="M43" s="214">
        <v>3</v>
      </c>
      <c r="N43" s="216"/>
      <c r="O43" s="214" t="s">
        <v>201</v>
      </c>
      <c r="P43" s="214" t="s">
        <v>513</v>
      </c>
      <c r="Q43" s="216"/>
      <c r="R43" s="216"/>
      <c r="S43" s="214" t="s">
        <v>359</v>
      </c>
      <c r="T43" s="214" t="s">
        <v>374</v>
      </c>
      <c r="U43" s="214" t="s">
        <v>239</v>
      </c>
      <c r="V43" s="214" t="s">
        <v>351</v>
      </c>
      <c r="W43" s="214" t="s">
        <v>374</v>
      </c>
      <c r="X43" s="214" t="s">
        <v>239</v>
      </c>
      <c r="Y43" s="214"/>
      <c r="Z43" s="214"/>
      <c r="AA43" s="214" t="s">
        <v>67</v>
      </c>
      <c r="AB43" s="214" t="s">
        <v>359</v>
      </c>
      <c r="AC43" s="214">
        <v>50</v>
      </c>
      <c r="AD43" s="214" t="s">
        <v>217</v>
      </c>
      <c r="AE43" s="214">
        <v>1</v>
      </c>
      <c r="AF43" s="214"/>
    </row>
    <row r="44" spans="1:32" x14ac:dyDescent="0.3">
      <c r="A44" s="216" t="s">
        <v>351</v>
      </c>
      <c r="B44" s="214" t="s">
        <v>45</v>
      </c>
      <c r="C44" s="214" t="s">
        <v>68</v>
      </c>
      <c r="D44" s="214" t="s">
        <v>310</v>
      </c>
      <c r="E44" s="214" t="s">
        <v>871</v>
      </c>
      <c r="F44" s="15">
        <v>46255.489884259259</v>
      </c>
      <c r="G44" s="214" t="s">
        <v>411</v>
      </c>
      <c r="H44" s="214">
        <v>2</v>
      </c>
      <c r="I44" s="214" t="s">
        <v>867</v>
      </c>
      <c r="J44" s="15">
        <v>46255.6875</v>
      </c>
      <c r="K44" s="15">
        <v>46259.46875</v>
      </c>
      <c r="L44" s="15"/>
      <c r="M44" s="214">
        <v>2</v>
      </c>
      <c r="N44" s="216"/>
      <c r="O44" s="214" t="s">
        <v>201</v>
      </c>
      <c r="P44" s="214" t="s">
        <v>513</v>
      </c>
      <c r="Q44" s="216"/>
      <c r="R44" s="216"/>
      <c r="S44" s="214" t="s">
        <v>359</v>
      </c>
      <c r="T44" s="214" t="s">
        <v>374</v>
      </c>
      <c r="U44" s="214" t="s">
        <v>239</v>
      </c>
      <c r="V44" s="214" t="s">
        <v>351</v>
      </c>
      <c r="W44" s="214" t="s">
        <v>374</v>
      </c>
      <c r="X44" s="214" t="s">
        <v>239</v>
      </c>
      <c r="Y44" s="214"/>
      <c r="Z44" s="214"/>
      <c r="AA44" s="214" t="s">
        <v>67</v>
      </c>
      <c r="AB44" s="214" t="s">
        <v>359</v>
      </c>
      <c r="AC44" s="214">
        <v>50</v>
      </c>
      <c r="AD44" s="214" t="s">
        <v>217</v>
      </c>
      <c r="AE44" s="214">
        <v>1</v>
      </c>
      <c r="AF44" s="214"/>
    </row>
    <row r="45" spans="1:32" x14ac:dyDescent="0.3">
      <c r="A45" s="216" t="s">
        <v>351</v>
      </c>
      <c r="B45" s="214" t="s">
        <v>45</v>
      </c>
      <c r="C45" s="214" t="s">
        <v>68</v>
      </c>
      <c r="D45" s="214" t="s">
        <v>310</v>
      </c>
      <c r="E45" s="214" t="s">
        <v>872</v>
      </c>
      <c r="F45" s="15">
        <v>46255.490312499998</v>
      </c>
      <c r="G45" s="214" t="s">
        <v>411</v>
      </c>
      <c r="H45" s="214">
        <v>11</v>
      </c>
      <c r="I45" s="214" t="s">
        <v>867</v>
      </c>
      <c r="J45" s="15">
        <v>46255.6875</v>
      </c>
      <c r="K45" s="15">
        <v>46259.46875</v>
      </c>
      <c r="L45" s="15"/>
      <c r="M45" s="214">
        <v>11</v>
      </c>
      <c r="N45" s="216"/>
      <c r="O45" s="214" t="s">
        <v>201</v>
      </c>
      <c r="P45" s="214" t="s">
        <v>513</v>
      </c>
      <c r="Q45" s="216"/>
      <c r="R45" s="216"/>
      <c r="S45" s="214" t="s">
        <v>359</v>
      </c>
      <c r="T45" s="214" t="s">
        <v>374</v>
      </c>
      <c r="U45" s="214" t="s">
        <v>239</v>
      </c>
      <c r="V45" s="214" t="s">
        <v>351</v>
      </c>
      <c r="W45" s="214" t="s">
        <v>374</v>
      </c>
      <c r="X45" s="214" t="s">
        <v>239</v>
      </c>
      <c r="Y45" s="214"/>
      <c r="Z45" s="214"/>
      <c r="AA45" s="214" t="s">
        <v>67</v>
      </c>
      <c r="AB45" s="214" t="s">
        <v>359</v>
      </c>
      <c r="AC45" s="214">
        <v>50</v>
      </c>
      <c r="AD45" s="214" t="s">
        <v>217</v>
      </c>
      <c r="AE45" s="214">
        <v>1.1000000000000001</v>
      </c>
      <c r="AF45" s="214"/>
    </row>
    <row r="46" spans="1:32" x14ac:dyDescent="0.3">
      <c r="A46" s="216" t="s">
        <v>351</v>
      </c>
      <c r="B46" s="214" t="s">
        <v>48</v>
      </c>
      <c r="C46" s="214" t="s">
        <v>68</v>
      </c>
      <c r="D46" s="214" t="s">
        <v>310</v>
      </c>
      <c r="E46" s="214" t="s">
        <v>873</v>
      </c>
      <c r="F46" s="15">
        <v>46281.448310185187</v>
      </c>
      <c r="G46" s="214" t="s">
        <v>407</v>
      </c>
      <c r="H46" s="214">
        <v>4</v>
      </c>
      <c r="I46" s="214" t="s">
        <v>874</v>
      </c>
      <c r="J46" s="15">
        <v>46281.5625</v>
      </c>
      <c r="K46" s="15">
        <v>46282.625</v>
      </c>
      <c r="L46" s="15"/>
      <c r="M46" s="214">
        <v>4</v>
      </c>
      <c r="N46" s="216"/>
      <c r="O46" s="214" t="s">
        <v>201</v>
      </c>
      <c r="P46" s="214" t="s">
        <v>513</v>
      </c>
      <c r="Q46" s="216"/>
      <c r="R46" s="216"/>
      <c r="S46" s="214" t="s">
        <v>359</v>
      </c>
      <c r="T46" s="214" t="s">
        <v>374</v>
      </c>
      <c r="U46" s="214" t="s">
        <v>239</v>
      </c>
      <c r="V46" s="214" t="s">
        <v>351</v>
      </c>
      <c r="W46" s="214" t="s">
        <v>374</v>
      </c>
      <c r="X46" s="214" t="s">
        <v>239</v>
      </c>
      <c r="Y46" s="214">
        <v>0</v>
      </c>
      <c r="Z46" s="214"/>
      <c r="AA46" s="214" t="s">
        <v>90</v>
      </c>
      <c r="AB46" s="214" t="s">
        <v>359</v>
      </c>
      <c r="AC46" s="214">
        <v>50</v>
      </c>
      <c r="AD46" s="214" t="s">
        <v>217</v>
      </c>
      <c r="AE46" s="214">
        <v>1</v>
      </c>
      <c r="AF46" s="214">
        <v>1</v>
      </c>
    </row>
    <row r="47" spans="1:32" x14ac:dyDescent="0.3">
      <c r="A47" s="216" t="s">
        <v>351</v>
      </c>
      <c r="B47" s="214" t="s">
        <v>48</v>
      </c>
      <c r="C47" s="214" t="s">
        <v>68</v>
      </c>
      <c r="D47" s="214" t="s">
        <v>310</v>
      </c>
      <c r="E47" s="214" t="s">
        <v>875</v>
      </c>
      <c r="F47" s="15">
        <v>46265.660775462966</v>
      </c>
      <c r="G47" s="214" t="s">
        <v>407</v>
      </c>
      <c r="H47" s="214">
        <v>1</v>
      </c>
      <c r="I47" s="214" t="s">
        <v>876</v>
      </c>
      <c r="J47" s="15">
        <v>46269.401388888888</v>
      </c>
      <c r="K47" s="15">
        <v>46273.458333333336</v>
      </c>
      <c r="L47" s="15"/>
      <c r="M47" s="214">
        <v>1</v>
      </c>
      <c r="N47" s="216"/>
      <c r="O47" s="214"/>
      <c r="P47" s="214"/>
      <c r="Q47" s="216"/>
      <c r="R47" s="216"/>
      <c r="S47" s="214" t="s">
        <v>359</v>
      </c>
      <c r="T47" s="214" t="s">
        <v>374</v>
      </c>
      <c r="U47" s="214" t="s">
        <v>239</v>
      </c>
      <c r="V47" s="214" t="s">
        <v>351</v>
      </c>
      <c r="W47" s="214" t="s">
        <v>374</v>
      </c>
      <c r="X47" s="214" t="s">
        <v>239</v>
      </c>
      <c r="Y47" s="214">
        <v>0</v>
      </c>
      <c r="Z47" s="214"/>
      <c r="AA47" s="214" t="s">
        <v>90</v>
      </c>
      <c r="AB47" s="214" t="s">
        <v>359</v>
      </c>
      <c r="AC47" s="214">
        <v>50</v>
      </c>
      <c r="AD47" s="214" t="s">
        <v>217</v>
      </c>
      <c r="AE47" s="214">
        <v>1</v>
      </c>
      <c r="AF47" s="214">
        <v>1</v>
      </c>
    </row>
    <row r="48" spans="1:32" x14ac:dyDescent="0.3">
      <c r="A48" s="216" t="s">
        <v>351</v>
      </c>
      <c r="B48" s="214" t="s">
        <v>48</v>
      </c>
      <c r="C48" s="214" t="s">
        <v>68</v>
      </c>
      <c r="D48" s="214" t="s">
        <v>310</v>
      </c>
      <c r="E48" s="214" t="s">
        <v>877</v>
      </c>
      <c r="F48" s="15">
        <v>46283.654872685183</v>
      </c>
      <c r="G48" s="214" t="s">
        <v>407</v>
      </c>
      <c r="H48" s="214">
        <v>3</v>
      </c>
      <c r="I48" s="214" t="s">
        <v>878</v>
      </c>
      <c r="J48" s="15">
        <v>46286.439583333333</v>
      </c>
      <c r="K48" s="15">
        <v>46287.375</v>
      </c>
      <c r="L48" s="15"/>
      <c r="M48" s="214">
        <v>3</v>
      </c>
      <c r="N48" s="216"/>
      <c r="O48" s="214" t="s">
        <v>201</v>
      </c>
      <c r="P48" s="214" t="s">
        <v>514</v>
      </c>
      <c r="Q48" s="216"/>
      <c r="R48" s="216"/>
      <c r="S48" s="214" t="s">
        <v>359</v>
      </c>
      <c r="T48" s="214" t="s">
        <v>374</v>
      </c>
      <c r="U48" s="214" t="s">
        <v>239</v>
      </c>
      <c r="V48" s="214" t="s">
        <v>351</v>
      </c>
      <c r="W48" s="214" t="s">
        <v>374</v>
      </c>
      <c r="X48" s="214" t="s">
        <v>239</v>
      </c>
      <c r="Y48" s="214">
        <v>0</v>
      </c>
      <c r="Z48" s="214"/>
      <c r="AA48" s="214" t="s">
        <v>90</v>
      </c>
      <c r="AB48" s="214" t="s">
        <v>359</v>
      </c>
      <c r="AC48" s="214">
        <v>50</v>
      </c>
      <c r="AD48" s="214" t="s">
        <v>217</v>
      </c>
      <c r="AE48" s="214">
        <v>1</v>
      </c>
      <c r="AF48" s="214">
        <v>1</v>
      </c>
    </row>
    <row r="49" spans="1:32" x14ac:dyDescent="0.3">
      <c r="A49" s="216" t="s">
        <v>351</v>
      </c>
      <c r="B49" s="214" t="s">
        <v>43</v>
      </c>
      <c r="C49" s="214" t="s">
        <v>105</v>
      </c>
      <c r="D49" s="214" t="s">
        <v>310</v>
      </c>
      <c r="E49" s="214" t="s">
        <v>879</v>
      </c>
      <c r="F49" s="15">
        <v>46283.668182870373</v>
      </c>
      <c r="G49" s="214" t="s">
        <v>407</v>
      </c>
      <c r="H49" s="214">
        <v>1</v>
      </c>
      <c r="I49" s="214" t="s">
        <v>880</v>
      </c>
      <c r="J49" s="15">
        <v>46286.499305555553</v>
      </c>
      <c r="K49" s="15">
        <v>46287.375</v>
      </c>
      <c r="L49" s="15"/>
      <c r="M49" s="214">
        <v>1</v>
      </c>
      <c r="N49" s="216"/>
      <c r="O49" s="214" t="s">
        <v>201</v>
      </c>
      <c r="P49" s="214" t="s">
        <v>514</v>
      </c>
      <c r="Q49" s="216"/>
      <c r="R49" s="216"/>
      <c r="S49" s="214" t="s">
        <v>359</v>
      </c>
      <c r="T49" s="214" t="s">
        <v>374</v>
      </c>
      <c r="U49" s="214" t="s">
        <v>239</v>
      </c>
      <c r="V49" s="214" t="s">
        <v>351</v>
      </c>
      <c r="W49" s="214" t="s">
        <v>374</v>
      </c>
      <c r="X49" s="214" t="s">
        <v>239</v>
      </c>
      <c r="Y49" s="214"/>
      <c r="Z49" s="214"/>
      <c r="AA49" s="214" t="s">
        <v>67</v>
      </c>
      <c r="AB49" s="214" t="s">
        <v>359</v>
      </c>
      <c r="AC49" s="214">
        <v>50</v>
      </c>
      <c r="AD49" s="214" t="s">
        <v>217</v>
      </c>
      <c r="AE49" s="214">
        <v>1</v>
      </c>
      <c r="AF49" s="214"/>
    </row>
    <row r="50" spans="1:32" x14ac:dyDescent="0.3">
      <c r="A50" s="216" t="s">
        <v>351</v>
      </c>
      <c r="B50" s="214" t="s">
        <v>43</v>
      </c>
      <c r="C50" s="214" t="s">
        <v>105</v>
      </c>
      <c r="D50" s="214" t="s">
        <v>310</v>
      </c>
      <c r="E50" s="214" t="s">
        <v>879</v>
      </c>
      <c r="F50" s="15">
        <v>46283.668182870373</v>
      </c>
      <c r="G50" s="214" t="s">
        <v>407</v>
      </c>
      <c r="H50" s="214">
        <v>7</v>
      </c>
      <c r="I50" s="214" t="s">
        <v>881</v>
      </c>
      <c r="J50" s="15">
        <v>46286.495138888888</v>
      </c>
      <c r="K50" s="15">
        <v>46287.375</v>
      </c>
      <c r="L50" s="15"/>
      <c r="M50" s="214">
        <v>7</v>
      </c>
      <c r="N50" s="216"/>
      <c r="O50" s="214" t="s">
        <v>201</v>
      </c>
      <c r="P50" s="214" t="s">
        <v>514</v>
      </c>
      <c r="Q50" s="216"/>
      <c r="R50" s="216"/>
      <c r="S50" s="214" t="s">
        <v>359</v>
      </c>
      <c r="T50" s="214" t="s">
        <v>374</v>
      </c>
      <c r="U50" s="214" t="s">
        <v>239</v>
      </c>
      <c r="V50" s="214" t="s">
        <v>351</v>
      </c>
      <c r="W50" s="214" t="s">
        <v>374</v>
      </c>
      <c r="X50" s="214" t="s">
        <v>239</v>
      </c>
      <c r="Y50" s="214"/>
      <c r="Z50" s="214"/>
      <c r="AA50" s="214" t="s">
        <v>67</v>
      </c>
      <c r="AB50" s="214" t="s">
        <v>359</v>
      </c>
      <c r="AC50" s="214">
        <v>50</v>
      </c>
      <c r="AD50" s="214" t="s">
        <v>217</v>
      </c>
      <c r="AE50" s="214">
        <v>1</v>
      </c>
      <c r="AF50" s="214"/>
    </row>
    <row r="51" spans="1:32" x14ac:dyDescent="0.3">
      <c r="A51" s="216" t="s">
        <v>351</v>
      </c>
      <c r="B51" s="214" t="s">
        <v>48</v>
      </c>
      <c r="C51" s="214" t="s">
        <v>68</v>
      </c>
      <c r="D51" s="214" t="s">
        <v>310</v>
      </c>
      <c r="E51" s="214" t="s">
        <v>882</v>
      </c>
      <c r="F51" s="15">
        <v>46262.618217592593</v>
      </c>
      <c r="G51" s="214" t="s">
        <v>407</v>
      </c>
      <c r="H51" s="214">
        <v>1</v>
      </c>
      <c r="I51" s="214" t="s">
        <v>883</v>
      </c>
      <c r="J51" s="15">
        <v>46265.602777777778</v>
      </c>
      <c r="K51" s="15">
        <v>46266.510416666664</v>
      </c>
      <c r="L51" s="15"/>
      <c r="M51" s="214">
        <v>1</v>
      </c>
      <c r="N51" s="216"/>
      <c r="O51" s="214" t="s">
        <v>201</v>
      </c>
      <c r="P51" s="214" t="s">
        <v>514</v>
      </c>
      <c r="Q51" s="216"/>
      <c r="R51" s="216"/>
      <c r="S51" s="214" t="s">
        <v>359</v>
      </c>
      <c r="T51" s="214" t="s">
        <v>374</v>
      </c>
      <c r="U51" s="214" t="s">
        <v>239</v>
      </c>
      <c r="V51" s="214" t="s">
        <v>351</v>
      </c>
      <c r="W51" s="214" t="s">
        <v>374</v>
      </c>
      <c r="X51" s="214" t="s">
        <v>239</v>
      </c>
      <c r="Y51" s="214">
        <v>0</v>
      </c>
      <c r="Z51" s="214"/>
      <c r="AA51" s="214" t="s">
        <v>90</v>
      </c>
      <c r="AB51" s="214" t="s">
        <v>359</v>
      </c>
      <c r="AC51" s="214">
        <v>50</v>
      </c>
      <c r="AD51" s="214" t="s">
        <v>217</v>
      </c>
      <c r="AE51" s="214">
        <v>1</v>
      </c>
      <c r="AF51" s="214">
        <v>1</v>
      </c>
    </row>
    <row r="52" spans="1:32" x14ac:dyDescent="0.3">
      <c r="A52" s="216" t="s">
        <v>351</v>
      </c>
      <c r="B52" s="214" t="s">
        <v>48</v>
      </c>
      <c r="C52" s="214" t="s">
        <v>68</v>
      </c>
      <c r="D52" s="214" t="s">
        <v>310</v>
      </c>
      <c r="E52" s="214" t="s">
        <v>886</v>
      </c>
      <c r="F52" s="15">
        <v>46265.306875000002</v>
      </c>
      <c r="G52" s="214" t="s">
        <v>407</v>
      </c>
      <c r="H52" s="214">
        <v>1</v>
      </c>
      <c r="I52" s="214" t="s">
        <v>887</v>
      </c>
      <c r="J52" s="15">
        <v>46265.619444444441</v>
      </c>
      <c r="K52" s="15">
        <v>46266.509027777778</v>
      </c>
      <c r="L52" s="15"/>
      <c r="M52" s="214">
        <v>1</v>
      </c>
      <c r="N52" s="216"/>
      <c r="O52" s="214" t="s">
        <v>201</v>
      </c>
      <c r="P52" s="214" t="s">
        <v>514</v>
      </c>
      <c r="Q52" s="216"/>
      <c r="R52" s="216"/>
      <c r="S52" s="214" t="s">
        <v>359</v>
      </c>
      <c r="T52" s="214" t="s">
        <v>374</v>
      </c>
      <c r="U52" s="214" t="s">
        <v>239</v>
      </c>
      <c r="V52" s="214" t="s">
        <v>351</v>
      </c>
      <c r="W52" s="214" t="s">
        <v>374</v>
      </c>
      <c r="X52" s="214" t="s">
        <v>239</v>
      </c>
      <c r="Y52" s="214"/>
      <c r="Z52" s="214"/>
      <c r="AA52" s="214" t="s">
        <v>90</v>
      </c>
      <c r="AB52" s="214" t="s">
        <v>359</v>
      </c>
      <c r="AC52" s="214">
        <v>50</v>
      </c>
      <c r="AD52" s="214" t="s">
        <v>217</v>
      </c>
      <c r="AE52" s="214">
        <v>1</v>
      </c>
      <c r="AF52" s="214"/>
    </row>
    <row r="53" spans="1:32" x14ac:dyDescent="0.3">
      <c r="A53" s="216" t="s">
        <v>351</v>
      </c>
      <c r="B53" s="214" t="s">
        <v>48</v>
      </c>
      <c r="C53" s="214" t="s">
        <v>68</v>
      </c>
      <c r="D53" s="214" t="s">
        <v>310</v>
      </c>
      <c r="E53" s="214" t="s">
        <v>888</v>
      </c>
      <c r="F53" s="15">
        <v>46260.320706018516</v>
      </c>
      <c r="G53" s="214" t="s">
        <v>407</v>
      </c>
      <c r="H53" s="214">
        <v>1</v>
      </c>
      <c r="I53" s="214" t="s">
        <v>889</v>
      </c>
      <c r="J53" s="15">
        <v>46260.52847222222</v>
      </c>
      <c r="K53" s="15">
        <v>46261.402777777781</v>
      </c>
      <c r="L53" s="15"/>
      <c r="M53" s="214">
        <v>1</v>
      </c>
      <c r="N53" s="216"/>
      <c r="O53" s="214" t="s">
        <v>201</v>
      </c>
      <c r="P53" s="214" t="s">
        <v>514</v>
      </c>
      <c r="Q53" s="216"/>
      <c r="R53" s="216"/>
      <c r="S53" s="214" t="s">
        <v>359</v>
      </c>
      <c r="T53" s="214" t="s">
        <v>374</v>
      </c>
      <c r="U53" s="214" t="s">
        <v>239</v>
      </c>
      <c r="V53" s="214" t="s">
        <v>351</v>
      </c>
      <c r="W53" s="214" t="s">
        <v>374</v>
      </c>
      <c r="X53" s="214" t="s">
        <v>239</v>
      </c>
      <c r="Y53" s="214">
        <v>0</v>
      </c>
      <c r="Z53" s="214"/>
      <c r="AA53" s="214" t="s">
        <v>90</v>
      </c>
      <c r="AB53" s="214" t="s">
        <v>359</v>
      </c>
      <c r="AC53" s="214">
        <v>50</v>
      </c>
      <c r="AD53" s="214" t="s">
        <v>217</v>
      </c>
      <c r="AE53" s="214">
        <v>1</v>
      </c>
      <c r="AF53" s="214">
        <v>1</v>
      </c>
    </row>
    <row r="54" spans="1:32" x14ac:dyDescent="0.3">
      <c r="A54" s="216" t="s">
        <v>351</v>
      </c>
      <c r="B54" s="214" t="s">
        <v>48</v>
      </c>
      <c r="C54" s="214" t="s">
        <v>68</v>
      </c>
      <c r="D54" s="214" t="s">
        <v>310</v>
      </c>
      <c r="E54" s="214" t="s">
        <v>890</v>
      </c>
      <c r="F54" s="15">
        <v>46260.663437499999</v>
      </c>
      <c r="G54" s="214" t="s">
        <v>407</v>
      </c>
      <c r="H54" s="214">
        <v>1</v>
      </c>
      <c r="I54" s="214" t="s">
        <v>891</v>
      </c>
      <c r="J54" s="15">
        <v>46266.729861111111</v>
      </c>
      <c r="K54" s="15">
        <v>46268.379166666666</v>
      </c>
      <c r="L54" s="15"/>
      <c r="M54" s="214">
        <v>1</v>
      </c>
      <c r="N54" s="216"/>
      <c r="O54" s="214" t="s">
        <v>201</v>
      </c>
      <c r="P54" s="214" t="s">
        <v>513</v>
      </c>
      <c r="Q54" s="216"/>
      <c r="R54" s="216"/>
      <c r="S54" s="214" t="s">
        <v>359</v>
      </c>
      <c r="T54" s="214" t="s">
        <v>374</v>
      </c>
      <c r="U54" s="214" t="s">
        <v>239</v>
      </c>
      <c r="V54" s="214" t="s">
        <v>351</v>
      </c>
      <c r="W54" s="214" t="s">
        <v>374</v>
      </c>
      <c r="X54" s="214" t="s">
        <v>239</v>
      </c>
      <c r="Y54" s="214">
        <v>0</v>
      </c>
      <c r="Z54" s="214"/>
      <c r="AA54" s="214" t="s">
        <v>90</v>
      </c>
      <c r="AB54" s="214" t="s">
        <v>359</v>
      </c>
      <c r="AC54" s="214">
        <v>50</v>
      </c>
      <c r="AD54" s="214" t="s">
        <v>217</v>
      </c>
      <c r="AE54" s="214">
        <v>1</v>
      </c>
      <c r="AF54" s="214">
        <v>1</v>
      </c>
    </row>
    <row r="55" spans="1:32" x14ac:dyDescent="0.3">
      <c r="A55" s="216" t="s">
        <v>351</v>
      </c>
      <c r="B55" s="214" t="s">
        <v>48</v>
      </c>
      <c r="C55" s="214" t="s">
        <v>68</v>
      </c>
      <c r="D55" s="214" t="s">
        <v>310</v>
      </c>
      <c r="E55" s="214" t="s">
        <v>892</v>
      </c>
      <c r="F55" s="15">
        <v>46253.620312500003</v>
      </c>
      <c r="G55" s="214" t="s">
        <v>407</v>
      </c>
      <c r="H55" s="214">
        <v>1</v>
      </c>
      <c r="I55" s="214" t="s">
        <v>893</v>
      </c>
      <c r="J55" s="15">
        <v>46254.591666666667</v>
      </c>
      <c r="K55" s="15">
        <v>46255.381944444445</v>
      </c>
      <c r="L55" s="15"/>
      <c r="M55" s="214">
        <v>1</v>
      </c>
      <c r="N55" s="216"/>
      <c r="O55" s="214" t="s">
        <v>201</v>
      </c>
      <c r="P55" s="214" t="s">
        <v>514</v>
      </c>
      <c r="Q55" s="216"/>
      <c r="R55" s="216"/>
      <c r="S55" s="214" t="s">
        <v>359</v>
      </c>
      <c r="T55" s="214" t="s">
        <v>374</v>
      </c>
      <c r="U55" s="214" t="s">
        <v>239</v>
      </c>
      <c r="V55" s="214" t="s">
        <v>351</v>
      </c>
      <c r="W55" s="214" t="s">
        <v>374</v>
      </c>
      <c r="X55" s="214" t="s">
        <v>239</v>
      </c>
      <c r="Y55" s="214">
        <v>0</v>
      </c>
      <c r="Z55" s="214"/>
      <c r="AA55" s="214" t="s">
        <v>90</v>
      </c>
      <c r="AB55" s="214" t="s">
        <v>359</v>
      </c>
      <c r="AC55" s="214">
        <v>50</v>
      </c>
      <c r="AD55" s="214" t="s">
        <v>217</v>
      </c>
      <c r="AE55" s="214">
        <v>1</v>
      </c>
      <c r="AF55" s="214">
        <v>1</v>
      </c>
    </row>
    <row r="56" spans="1:32" x14ac:dyDescent="0.3">
      <c r="A56" s="216" t="s">
        <v>351</v>
      </c>
      <c r="B56" s="214" t="s">
        <v>48</v>
      </c>
      <c r="C56" s="214" t="s">
        <v>68</v>
      </c>
      <c r="D56" s="214" t="s">
        <v>310</v>
      </c>
      <c r="E56" s="214" t="s">
        <v>894</v>
      </c>
      <c r="F56" s="15">
        <v>46254.760497685187</v>
      </c>
      <c r="G56" s="214" t="s">
        <v>407</v>
      </c>
      <c r="H56" s="214">
        <v>5</v>
      </c>
      <c r="I56" s="214" t="s">
        <v>895</v>
      </c>
      <c r="J56" s="15">
        <v>46259.352777777778</v>
      </c>
      <c r="K56" s="15">
        <v>46260.5</v>
      </c>
      <c r="L56" s="15"/>
      <c r="M56" s="214">
        <v>5</v>
      </c>
      <c r="N56" s="216"/>
      <c r="O56" s="214" t="s">
        <v>201</v>
      </c>
      <c r="P56" s="214" t="s">
        <v>513</v>
      </c>
      <c r="Q56" s="216"/>
      <c r="R56" s="216"/>
      <c r="S56" s="214" t="s">
        <v>360</v>
      </c>
      <c r="T56" s="214" t="s">
        <v>374</v>
      </c>
      <c r="U56" s="214" t="s">
        <v>239</v>
      </c>
      <c r="V56" s="214" t="s">
        <v>351</v>
      </c>
      <c r="W56" s="214" t="s">
        <v>374</v>
      </c>
      <c r="X56" s="214" t="s">
        <v>239</v>
      </c>
      <c r="Y56" s="214">
        <v>0</v>
      </c>
      <c r="Z56" s="214"/>
      <c r="AA56" s="214" t="s">
        <v>90</v>
      </c>
      <c r="AB56" s="214" t="s">
        <v>360</v>
      </c>
      <c r="AC56" s="214">
        <v>2200</v>
      </c>
      <c r="AD56" s="214" t="s">
        <v>217</v>
      </c>
      <c r="AE56" s="214">
        <v>1</v>
      </c>
      <c r="AF56" s="214">
        <v>1</v>
      </c>
    </row>
    <row r="57" spans="1:32" x14ac:dyDescent="0.3">
      <c r="A57" s="216" t="s">
        <v>351</v>
      </c>
      <c r="B57" s="214" t="s">
        <v>48</v>
      </c>
      <c r="C57" s="214" t="s">
        <v>68</v>
      </c>
      <c r="D57" s="214" t="s">
        <v>310</v>
      </c>
      <c r="E57" s="214" t="s">
        <v>896</v>
      </c>
      <c r="F57" s="15">
        <v>46265.469305555554</v>
      </c>
      <c r="G57" s="214" t="s">
        <v>407</v>
      </c>
      <c r="H57" s="214">
        <v>1</v>
      </c>
      <c r="I57" s="214" t="s">
        <v>897</v>
      </c>
      <c r="J57" s="15">
        <v>46283.37222222222</v>
      </c>
      <c r="K57" s="15">
        <v>46286.673611111109</v>
      </c>
      <c r="L57" s="15"/>
      <c r="M57" s="214">
        <v>1</v>
      </c>
      <c r="N57" s="216"/>
      <c r="O57" s="214" t="s">
        <v>201</v>
      </c>
      <c r="P57" s="214" t="s">
        <v>513</v>
      </c>
      <c r="Q57" s="216"/>
      <c r="R57" s="216"/>
      <c r="S57" s="214" t="s">
        <v>360</v>
      </c>
      <c r="T57" s="214" t="s">
        <v>374</v>
      </c>
      <c r="U57" s="214" t="s">
        <v>239</v>
      </c>
      <c r="V57" s="214" t="s">
        <v>351</v>
      </c>
      <c r="W57" s="214" t="s">
        <v>374</v>
      </c>
      <c r="X57" s="214" t="s">
        <v>239</v>
      </c>
      <c r="Y57" s="214">
        <v>0</v>
      </c>
      <c r="Z57" s="214"/>
      <c r="AA57" s="214" t="s">
        <v>90</v>
      </c>
      <c r="AB57" s="214" t="s">
        <v>360</v>
      </c>
      <c r="AC57" s="214">
        <v>2200</v>
      </c>
      <c r="AD57" s="214" t="s">
        <v>217</v>
      </c>
      <c r="AE57" s="214">
        <v>1</v>
      </c>
      <c r="AF57" s="214">
        <v>1</v>
      </c>
    </row>
    <row r="58" spans="1:32" x14ac:dyDescent="0.3">
      <c r="A58" s="216" t="s">
        <v>351</v>
      </c>
      <c r="B58" s="214" t="s">
        <v>48</v>
      </c>
      <c r="C58" s="214" t="s">
        <v>68</v>
      </c>
      <c r="D58" s="214" t="s">
        <v>310</v>
      </c>
      <c r="E58" s="214" t="s">
        <v>896</v>
      </c>
      <c r="F58" s="15">
        <v>46265.469305555554</v>
      </c>
      <c r="G58" s="214" t="s">
        <v>407</v>
      </c>
      <c r="H58" s="214">
        <v>1</v>
      </c>
      <c r="I58" s="214" t="s">
        <v>898</v>
      </c>
      <c r="J58" s="15">
        <v>46281.370833333334</v>
      </c>
      <c r="K58" s="15">
        <v>46282.416666666664</v>
      </c>
      <c r="L58" s="15"/>
      <c r="M58" s="214">
        <v>1</v>
      </c>
      <c r="N58" s="216"/>
      <c r="O58" s="214" t="s">
        <v>201</v>
      </c>
      <c r="P58" s="214" t="s">
        <v>513</v>
      </c>
      <c r="Q58" s="216"/>
      <c r="R58" s="216"/>
      <c r="S58" s="214" t="s">
        <v>360</v>
      </c>
      <c r="T58" s="214" t="s">
        <v>374</v>
      </c>
      <c r="U58" s="214" t="s">
        <v>239</v>
      </c>
      <c r="V58" s="214" t="s">
        <v>351</v>
      </c>
      <c r="W58" s="214" t="s">
        <v>374</v>
      </c>
      <c r="X58" s="214" t="s">
        <v>239</v>
      </c>
      <c r="Y58" s="214">
        <v>0</v>
      </c>
      <c r="Z58" s="214"/>
      <c r="AA58" s="214" t="s">
        <v>90</v>
      </c>
      <c r="AB58" s="214" t="s">
        <v>360</v>
      </c>
      <c r="AC58" s="214">
        <v>2200</v>
      </c>
      <c r="AD58" s="214" t="s">
        <v>217</v>
      </c>
      <c r="AE58" s="214">
        <v>1</v>
      </c>
      <c r="AF58" s="214">
        <v>1</v>
      </c>
    </row>
    <row r="59" spans="1:32" x14ac:dyDescent="0.3">
      <c r="A59" s="216" t="s">
        <v>351</v>
      </c>
      <c r="B59" s="214" t="s">
        <v>48</v>
      </c>
      <c r="C59" s="214" t="s">
        <v>68</v>
      </c>
      <c r="D59" s="214" t="s">
        <v>310</v>
      </c>
      <c r="E59" s="214" t="s">
        <v>899</v>
      </c>
      <c r="F59" s="15">
        <v>46266.60564814815</v>
      </c>
      <c r="G59" s="214" t="s">
        <v>407</v>
      </c>
      <c r="H59" s="214">
        <v>1</v>
      </c>
      <c r="I59" s="214" t="s">
        <v>900</v>
      </c>
      <c r="J59" s="15">
        <v>46268.634027777778</v>
      </c>
      <c r="K59" s="15">
        <v>46273.458333333336</v>
      </c>
      <c r="L59" s="15"/>
      <c r="M59" s="214">
        <v>1</v>
      </c>
      <c r="N59" s="216"/>
      <c r="O59" s="214" t="s">
        <v>201</v>
      </c>
      <c r="P59" s="214" t="s">
        <v>513</v>
      </c>
      <c r="Q59" s="216"/>
      <c r="R59" s="216"/>
      <c r="S59" s="214" t="s">
        <v>360</v>
      </c>
      <c r="T59" s="214" t="s">
        <v>374</v>
      </c>
      <c r="U59" s="214" t="s">
        <v>239</v>
      </c>
      <c r="V59" s="214" t="s">
        <v>351</v>
      </c>
      <c r="W59" s="214" t="s">
        <v>374</v>
      </c>
      <c r="X59" s="214" t="s">
        <v>239</v>
      </c>
      <c r="Y59" s="214">
        <v>0</v>
      </c>
      <c r="Z59" s="214"/>
      <c r="AA59" s="214" t="s">
        <v>90</v>
      </c>
      <c r="AB59" s="214" t="s">
        <v>360</v>
      </c>
      <c r="AC59" s="214">
        <v>2200</v>
      </c>
      <c r="AD59" s="214" t="s">
        <v>217</v>
      </c>
      <c r="AE59" s="214">
        <v>1</v>
      </c>
      <c r="AF59" s="214">
        <v>1</v>
      </c>
    </row>
    <row r="60" spans="1:32" x14ac:dyDescent="0.3">
      <c r="A60" s="216" t="s">
        <v>351</v>
      </c>
      <c r="B60" s="214" t="s">
        <v>48</v>
      </c>
      <c r="C60" s="214" t="s">
        <v>68</v>
      </c>
      <c r="D60" s="214" t="s">
        <v>310</v>
      </c>
      <c r="E60" s="214" t="s">
        <v>901</v>
      </c>
      <c r="F60" s="15">
        <v>46213.416168981479</v>
      </c>
      <c r="G60" s="214" t="s">
        <v>407</v>
      </c>
      <c r="H60" s="214">
        <v>2</v>
      </c>
      <c r="I60" s="214" t="s">
        <v>902</v>
      </c>
      <c r="J60" s="15">
        <v>46267.431944444441</v>
      </c>
      <c r="K60" s="15">
        <v>46268.40625</v>
      </c>
      <c r="L60" s="15"/>
      <c r="M60" s="214">
        <v>2</v>
      </c>
      <c r="N60" s="216"/>
      <c r="O60" s="214" t="s">
        <v>201</v>
      </c>
      <c r="P60" s="214" t="s">
        <v>514</v>
      </c>
      <c r="Q60" s="216"/>
      <c r="R60" s="216"/>
      <c r="S60" s="214" t="s">
        <v>360</v>
      </c>
      <c r="T60" s="214" t="s">
        <v>374</v>
      </c>
      <c r="U60" s="214" t="s">
        <v>239</v>
      </c>
      <c r="V60" s="214" t="s">
        <v>351</v>
      </c>
      <c r="W60" s="214" t="s">
        <v>374</v>
      </c>
      <c r="X60" s="214" t="s">
        <v>239</v>
      </c>
      <c r="Y60" s="214">
        <v>0</v>
      </c>
      <c r="Z60" s="214"/>
      <c r="AA60" s="214" t="s">
        <v>90</v>
      </c>
      <c r="AB60" s="214" t="s">
        <v>360</v>
      </c>
      <c r="AC60" s="214">
        <v>2200</v>
      </c>
      <c r="AD60" s="214" t="s">
        <v>217</v>
      </c>
      <c r="AE60" s="214">
        <v>1</v>
      </c>
      <c r="AF60" s="214">
        <v>1</v>
      </c>
    </row>
    <row r="61" spans="1:32" x14ac:dyDescent="0.3">
      <c r="A61" s="216" t="s">
        <v>351</v>
      </c>
      <c r="B61" s="214" t="s">
        <v>48</v>
      </c>
      <c r="C61" s="214" t="s">
        <v>68</v>
      </c>
      <c r="D61" s="214" t="s">
        <v>310</v>
      </c>
      <c r="E61" s="214" t="s">
        <v>896</v>
      </c>
      <c r="F61" s="15">
        <v>46265.469305555554</v>
      </c>
      <c r="G61" s="214" t="s">
        <v>407</v>
      </c>
      <c r="H61" s="214">
        <v>1</v>
      </c>
      <c r="I61" s="214" t="s">
        <v>903</v>
      </c>
      <c r="J61" s="15">
        <v>46265.644444444442</v>
      </c>
      <c r="K61" s="15">
        <v>46267.525000000001</v>
      </c>
      <c r="L61" s="15"/>
      <c r="M61" s="214">
        <v>1</v>
      </c>
      <c r="N61" s="216"/>
      <c r="O61" s="214" t="s">
        <v>201</v>
      </c>
      <c r="P61" s="214" t="s">
        <v>513</v>
      </c>
      <c r="Q61" s="216"/>
      <c r="R61" s="216"/>
      <c r="S61" s="214" t="s">
        <v>360</v>
      </c>
      <c r="T61" s="214" t="s">
        <v>374</v>
      </c>
      <c r="U61" s="214" t="s">
        <v>239</v>
      </c>
      <c r="V61" s="214" t="s">
        <v>351</v>
      </c>
      <c r="W61" s="214" t="s">
        <v>374</v>
      </c>
      <c r="X61" s="214" t="s">
        <v>239</v>
      </c>
      <c r="Y61" s="214">
        <v>0</v>
      </c>
      <c r="Z61" s="214"/>
      <c r="AA61" s="214" t="s">
        <v>90</v>
      </c>
      <c r="AB61" s="214" t="s">
        <v>360</v>
      </c>
      <c r="AC61" s="214">
        <v>2200</v>
      </c>
      <c r="AD61" s="214" t="s">
        <v>217</v>
      </c>
      <c r="AE61" s="214">
        <v>1</v>
      </c>
      <c r="AF61" s="214">
        <v>1</v>
      </c>
    </row>
    <row r="62" spans="1:32" x14ac:dyDescent="0.3">
      <c r="A62" s="216" t="s">
        <v>351</v>
      </c>
      <c r="B62" s="214" t="s">
        <v>48</v>
      </c>
      <c r="C62" s="214" t="s">
        <v>68</v>
      </c>
      <c r="D62" s="214" t="s">
        <v>310</v>
      </c>
      <c r="E62" s="214" t="s">
        <v>904</v>
      </c>
      <c r="F62" s="15">
        <v>46261.640046296299</v>
      </c>
      <c r="G62" s="214" t="s">
        <v>407</v>
      </c>
      <c r="H62" s="214">
        <v>5</v>
      </c>
      <c r="I62" s="214" t="s">
        <v>905</v>
      </c>
      <c r="J62" s="15">
        <v>46265.57708333333</v>
      </c>
      <c r="K62" s="15">
        <v>46267.566666666666</v>
      </c>
      <c r="L62" s="15"/>
      <c r="M62" s="214">
        <v>5</v>
      </c>
      <c r="N62" s="216"/>
      <c r="O62" s="214" t="s">
        <v>201</v>
      </c>
      <c r="P62" s="214" t="s">
        <v>513</v>
      </c>
      <c r="Q62" s="216"/>
      <c r="R62" s="216"/>
      <c r="S62" s="214" t="s">
        <v>360</v>
      </c>
      <c r="T62" s="214" t="s">
        <v>374</v>
      </c>
      <c r="U62" s="214" t="s">
        <v>239</v>
      </c>
      <c r="V62" s="214" t="s">
        <v>351</v>
      </c>
      <c r="W62" s="214" t="s">
        <v>374</v>
      </c>
      <c r="X62" s="214" t="s">
        <v>239</v>
      </c>
      <c r="Y62" s="214"/>
      <c r="Z62" s="214"/>
      <c r="AA62" s="214" t="s">
        <v>90</v>
      </c>
      <c r="AB62" s="214" t="s">
        <v>360</v>
      </c>
      <c r="AC62" s="214">
        <v>2200</v>
      </c>
      <c r="AD62" s="214" t="s">
        <v>217</v>
      </c>
      <c r="AE62" s="214">
        <v>1</v>
      </c>
      <c r="AF62" s="214"/>
    </row>
    <row r="63" spans="1:32" x14ac:dyDescent="0.3">
      <c r="A63" s="216" t="s">
        <v>351</v>
      </c>
      <c r="B63" s="214" t="s">
        <v>48</v>
      </c>
      <c r="C63" s="214" t="s">
        <v>68</v>
      </c>
      <c r="D63" s="214" t="s">
        <v>310</v>
      </c>
      <c r="E63" s="214" t="s">
        <v>906</v>
      </c>
      <c r="F63" s="15">
        <v>46254.605509259258</v>
      </c>
      <c r="G63" s="214" t="s">
        <v>406</v>
      </c>
      <c r="H63" s="214">
        <v>1</v>
      </c>
      <c r="I63" s="214" t="s">
        <v>907</v>
      </c>
      <c r="J63" s="15">
        <v>46258.484027777777</v>
      </c>
      <c r="K63" s="15">
        <v>46259.506944444445</v>
      </c>
      <c r="L63" s="15"/>
      <c r="M63" s="214">
        <v>1</v>
      </c>
      <c r="N63" s="216"/>
      <c r="O63" s="214" t="s">
        <v>201</v>
      </c>
      <c r="P63" s="214" t="s">
        <v>513</v>
      </c>
      <c r="Q63" s="216"/>
      <c r="R63" s="216"/>
      <c r="S63" s="214" t="s">
        <v>362</v>
      </c>
      <c r="T63" s="214" t="s">
        <v>374</v>
      </c>
      <c r="U63" s="214" t="s">
        <v>239</v>
      </c>
      <c r="V63" s="214" t="s">
        <v>351</v>
      </c>
      <c r="W63" s="214" t="s">
        <v>374</v>
      </c>
      <c r="X63" s="214" t="s">
        <v>239</v>
      </c>
      <c r="Y63" s="214">
        <v>0</v>
      </c>
      <c r="Z63" s="214"/>
      <c r="AA63" s="214" t="s">
        <v>90</v>
      </c>
      <c r="AB63" s="214" t="s">
        <v>362</v>
      </c>
      <c r="AC63" s="214">
        <v>101</v>
      </c>
      <c r="AD63" s="214" t="s">
        <v>217</v>
      </c>
      <c r="AE63" s="214">
        <v>1</v>
      </c>
      <c r="AF63" s="214">
        <v>1</v>
      </c>
    </row>
    <row r="64" spans="1:32" x14ac:dyDescent="0.3">
      <c r="A64" s="216" t="s">
        <v>351</v>
      </c>
      <c r="B64" s="214" t="s">
        <v>48</v>
      </c>
      <c r="C64" s="214" t="s">
        <v>68</v>
      </c>
      <c r="D64" s="214" t="s">
        <v>310</v>
      </c>
      <c r="E64" s="214" t="s">
        <v>908</v>
      </c>
      <c r="F64" s="15">
        <v>46254.599907407406</v>
      </c>
      <c r="G64" s="214" t="s">
        <v>406</v>
      </c>
      <c r="H64" s="214">
        <v>1</v>
      </c>
      <c r="I64" s="214" t="s">
        <v>907</v>
      </c>
      <c r="J64" s="15">
        <v>46258.484027777777</v>
      </c>
      <c r="K64" s="15">
        <v>46259.506944444445</v>
      </c>
      <c r="L64" s="15"/>
      <c r="M64" s="214">
        <v>1</v>
      </c>
      <c r="N64" s="216"/>
      <c r="O64" s="214" t="s">
        <v>201</v>
      </c>
      <c r="P64" s="214" t="s">
        <v>513</v>
      </c>
      <c r="Q64" s="216"/>
      <c r="R64" s="216"/>
      <c r="S64" s="214" t="s">
        <v>362</v>
      </c>
      <c r="T64" s="214" t="s">
        <v>374</v>
      </c>
      <c r="U64" s="214" t="s">
        <v>239</v>
      </c>
      <c r="V64" s="214" t="s">
        <v>351</v>
      </c>
      <c r="W64" s="214" t="s">
        <v>374</v>
      </c>
      <c r="X64" s="214" t="s">
        <v>239</v>
      </c>
      <c r="Y64" s="214"/>
      <c r="Z64" s="214"/>
      <c r="AA64" s="214" t="s">
        <v>90</v>
      </c>
      <c r="AB64" s="214" t="s">
        <v>362</v>
      </c>
      <c r="AC64" s="214">
        <v>101</v>
      </c>
      <c r="AD64" s="214" t="s">
        <v>217</v>
      </c>
      <c r="AE64" s="214">
        <v>1</v>
      </c>
      <c r="AF64" s="214"/>
    </row>
    <row r="65" spans="1:32" x14ac:dyDescent="0.3">
      <c r="A65" s="216" t="s">
        <v>351</v>
      </c>
      <c r="B65" s="214" t="s">
        <v>48</v>
      </c>
      <c r="C65" s="214" t="s">
        <v>68</v>
      </c>
      <c r="D65" s="214" t="s">
        <v>310</v>
      </c>
      <c r="E65" s="214" t="s">
        <v>909</v>
      </c>
      <c r="F65" s="15">
        <v>46253.631064814814</v>
      </c>
      <c r="G65" s="214" t="s">
        <v>406</v>
      </c>
      <c r="H65" s="214">
        <v>1</v>
      </c>
      <c r="I65" s="214" t="s">
        <v>910</v>
      </c>
      <c r="J65" s="15">
        <v>46258.384027777778</v>
      </c>
      <c r="K65" s="15">
        <v>46259.506944444445</v>
      </c>
      <c r="L65" s="15"/>
      <c r="M65" s="214">
        <v>1</v>
      </c>
      <c r="N65" s="216"/>
      <c r="O65" s="214" t="s">
        <v>201</v>
      </c>
      <c r="P65" s="214" t="s">
        <v>513</v>
      </c>
      <c r="Q65" s="216"/>
      <c r="R65" s="216"/>
      <c r="S65" s="214" t="s">
        <v>362</v>
      </c>
      <c r="T65" s="214" t="s">
        <v>374</v>
      </c>
      <c r="U65" s="214" t="s">
        <v>239</v>
      </c>
      <c r="V65" s="214" t="s">
        <v>351</v>
      </c>
      <c r="W65" s="214" t="s">
        <v>374</v>
      </c>
      <c r="X65" s="214" t="s">
        <v>239</v>
      </c>
      <c r="Y65" s="214"/>
      <c r="Z65" s="214"/>
      <c r="AA65" s="214" t="s">
        <v>90</v>
      </c>
      <c r="AB65" s="214" t="s">
        <v>362</v>
      </c>
      <c r="AC65" s="214">
        <v>101</v>
      </c>
      <c r="AD65" s="214" t="s">
        <v>217</v>
      </c>
      <c r="AE65" s="214">
        <v>1</v>
      </c>
      <c r="AF65" s="214"/>
    </row>
    <row r="66" spans="1:32" x14ac:dyDescent="0.3">
      <c r="A66" s="216" t="s">
        <v>351</v>
      </c>
      <c r="B66" s="214" t="s">
        <v>48</v>
      </c>
      <c r="C66" s="214" t="s">
        <v>68</v>
      </c>
      <c r="D66" s="214" t="s">
        <v>310</v>
      </c>
      <c r="E66" s="214" t="s">
        <v>911</v>
      </c>
      <c r="F66" s="15">
        <v>46251.346805555557</v>
      </c>
      <c r="G66" s="214" t="s">
        <v>406</v>
      </c>
      <c r="H66" s="214">
        <v>1</v>
      </c>
      <c r="I66" s="214" t="s">
        <v>910</v>
      </c>
      <c r="J66" s="15">
        <v>46258.384027777778</v>
      </c>
      <c r="K66" s="15">
        <v>46259.506944444445</v>
      </c>
      <c r="L66" s="15"/>
      <c r="M66" s="214">
        <v>1</v>
      </c>
      <c r="N66" s="216"/>
      <c r="O66" s="214" t="s">
        <v>201</v>
      </c>
      <c r="P66" s="214" t="s">
        <v>513</v>
      </c>
      <c r="Q66" s="216"/>
      <c r="R66" s="216"/>
      <c r="S66" s="214" t="s">
        <v>362</v>
      </c>
      <c r="T66" s="214" t="s">
        <v>374</v>
      </c>
      <c r="U66" s="214" t="s">
        <v>239</v>
      </c>
      <c r="V66" s="214" t="s">
        <v>351</v>
      </c>
      <c r="W66" s="214" t="s">
        <v>374</v>
      </c>
      <c r="X66" s="214" t="s">
        <v>239</v>
      </c>
      <c r="Y66" s="214"/>
      <c r="Z66" s="214"/>
      <c r="AA66" s="214" t="s">
        <v>90</v>
      </c>
      <c r="AB66" s="214" t="s">
        <v>362</v>
      </c>
      <c r="AC66" s="214">
        <v>101</v>
      </c>
      <c r="AD66" s="214" t="s">
        <v>217</v>
      </c>
      <c r="AE66" s="214">
        <v>1</v>
      </c>
      <c r="AF66" s="214"/>
    </row>
    <row r="67" spans="1:32" x14ac:dyDescent="0.3">
      <c r="A67" s="216" t="s">
        <v>351</v>
      </c>
      <c r="B67" s="214" t="s">
        <v>48</v>
      </c>
      <c r="C67" s="214" t="s">
        <v>68</v>
      </c>
      <c r="D67" s="214" t="s">
        <v>310</v>
      </c>
      <c r="E67" s="214" t="s">
        <v>912</v>
      </c>
      <c r="F67" s="15">
        <v>46253.633113425924</v>
      </c>
      <c r="G67" s="214" t="s">
        <v>406</v>
      </c>
      <c r="H67" s="214">
        <v>1</v>
      </c>
      <c r="I67" s="214" t="s">
        <v>913</v>
      </c>
      <c r="J67" s="15">
        <v>46258.347916666666</v>
      </c>
      <c r="K67" s="15">
        <v>46259.506944444445</v>
      </c>
      <c r="L67" s="15"/>
      <c r="M67" s="214">
        <v>1</v>
      </c>
      <c r="N67" s="216"/>
      <c r="O67" s="214" t="s">
        <v>201</v>
      </c>
      <c r="P67" s="214" t="s">
        <v>513</v>
      </c>
      <c r="Q67" s="216"/>
      <c r="R67" s="216"/>
      <c r="S67" s="214" t="s">
        <v>362</v>
      </c>
      <c r="T67" s="214" t="s">
        <v>374</v>
      </c>
      <c r="U67" s="214" t="s">
        <v>239</v>
      </c>
      <c r="V67" s="214" t="s">
        <v>351</v>
      </c>
      <c r="W67" s="214" t="s">
        <v>374</v>
      </c>
      <c r="X67" s="214" t="s">
        <v>239</v>
      </c>
      <c r="Y67" s="214"/>
      <c r="Z67" s="214"/>
      <c r="AA67" s="214" t="s">
        <v>90</v>
      </c>
      <c r="AB67" s="214" t="s">
        <v>362</v>
      </c>
      <c r="AC67" s="214">
        <v>101</v>
      </c>
      <c r="AD67" s="214" t="s">
        <v>217</v>
      </c>
      <c r="AE67" s="214">
        <v>1</v>
      </c>
      <c r="AF67" s="214"/>
    </row>
    <row r="68" spans="1:32" x14ac:dyDescent="0.3">
      <c r="A68" s="216" t="s">
        <v>351</v>
      </c>
      <c r="B68" s="214" t="s">
        <v>43</v>
      </c>
      <c r="C68" s="214" t="s">
        <v>105</v>
      </c>
      <c r="D68" s="214" t="s">
        <v>310</v>
      </c>
      <c r="E68" s="214" t="s">
        <v>914</v>
      </c>
      <c r="F68" s="15">
        <v>46255.535173611112</v>
      </c>
      <c r="G68" s="214" t="s">
        <v>406</v>
      </c>
      <c r="H68" s="214">
        <v>6</v>
      </c>
      <c r="I68" s="214" t="s">
        <v>915</v>
      </c>
      <c r="J68" s="15">
        <v>46258.472222222219</v>
      </c>
      <c r="K68" s="15">
        <v>46259.506944444445</v>
      </c>
      <c r="L68" s="15"/>
      <c r="M68" s="214">
        <v>6</v>
      </c>
      <c r="N68" s="216"/>
      <c r="O68" s="214" t="s">
        <v>201</v>
      </c>
      <c r="P68" s="214" t="s">
        <v>514</v>
      </c>
      <c r="Q68" s="216"/>
      <c r="R68" s="216"/>
      <c r="S68" s="214" t="s">
        <v>362</v>
      </c>
      <c r="T68" s="214" t="s">
        <v>374</v>
      </c>
      <c r="U68" s="214" t="s">
        <v>239</v>
      </c>
      <c r="V68" s="214" t="s">
        <v>351</v>
      </c>
      <c r="W68" s="214" t="s">
        <v>374</v>
      </c>
      <c r="X68" s="214" t="s">
        <v>239</v>
      </c>
      <c r="Y68" s="214"/>
      <c r="Z68" s="214"/>
      <c r="AA68" s="214" t="s">
        <v>67</v>
      </c>
      <c r="AB68" s="214" t="s">
        <v>362</v>
      </c>
      <c r="AC68" s="214">
        <v>101</v>
      </c>
      <c r="AD68" s="214" t="s">
        <v>217</v>
      </c>
      <c r="AE68" s="214">
        <v>1</v>
      </c>
      <c r="AF68" s="214"/>
    </row>
    <row r="69" spans="1:32" x14ac:dyDescent="0.3">
      <c r="A69" s="216" t="s">
        <v>351</v>
      </c>
      <c r="B69" s="214" t="s">
        <v>48</v>
      </c>
      <c r="C69" s="214" t="s">
        <v>68</v>
      </c>
      <c r="D69" s="214" t="s">
        <v>310</v>
      </c>
      <c r="E69" s="214" t="s">
        <v>916</v>
      </c>
      <c r="F69" s="15">
        <v>46254.384965277779</v>
      </c>
      <c r="G69" s="214" t="s">
        <v>406</v>
      </c>
      <c r="H69" s="214">
        <v>2</v>
      </c>
      <c r="I69" s="214" t="s">
        <v>917</v>
      </c>
      <c r="J69" s="15">
        <v>46255.584027777775</v>
      </c>
      <c r="K69" s="15">
        <v>46258.484027777777</v>
      </c>
      <c r="L69" s="15"/>
      <c r="M69" s="214">
        <v>2</v>
      </c>
      <c r="N69" s="216"/>
      <c r="O69" s="214" t="s">
        <v>201</v>
      </c>
      <c r="P69" s="214" t="s">
        <v>514</v>
      </c>
      <c r="Q69" s="216"/>
      <c r="R69" s="216"/>
      <c r="S69" s="214" t="s">
        <v>362</v>
      </c>
      <c r="T69" s="214" t="s">
        <v>374</v>
      </c>
      <c r="U69" s="214" t="s">
        <v>239</v>
      </c>
      <c r="V69" s="214" t="s">
        <v>351</v>
      </c>
      <c r="W69" s="214" t="s">
        <v>374</v>
      </c>
      <c r="X69" s="214" t="s">
        <v>239</v>
      </c>
      <c r="Y69" s="214">
        <v>0</v>
      </c>
      <c r="Z69" s="214"/>
      <c r="AA69" s="214" t="s">
        <v>90</v>
      </c>
      <c r="AB69" s="214" t="s">
        <v>362</v>
      </c>
      <c r="AC69" s="214">
        <v>101</v>
      </c>
      <c r="AD69" s="214" t="s">
        <v>217</v>
      </c>
      <c r="AE69" s="214">
        <v>1</v>
      </c>
      <c r="AF69" s="214">
        <v>1</v>
      </c>
    </row>
    <row r="70" spans="1:32" x14ac:dyDescent="0.3">
      <c r="A70" s="216" t="s">
        <v>351</v>
      </c>
      <c r="B70" s="214" t="s">
        <v>48</v>
      </c>
      <c r="C70" s="214" t="s">
        <v>68</v>
      </c>
      <c r="D70" s="214" t="s">
        <v>310</v>
      </c>
      <c r="E70" s="214" t="s">
        <v>918</v>
      </c>
      <c r="F70" s="15">
        <v>46254.383043981485</v>
      </c>
      <c r="G70" s="214" t="s">
        <v>406</v>
      </c>
      <c r="H70" s="214">
        <v>1</v>
      </c>
      <c r="I70" s="214" t="s">
        <v>917</v>
      </c>
      <c r="J70" s="15">
        <v>46255.584027777775</v>
      </c>
      <c r="K70" s="15">
        <v>46258.484027777777</v>
      </c>
      <c r="L70" s="15"/>
      <c r="M70" s="214">
        <v>1</v>
      </c>
      <c r="N70" s="216"/>
      <c r="O70" s="214" t="s">
        <v>201</v>
      </c>
      <c r="P70" s="214" t="s">
        <v>514</v>
      </c>
      <c r="Q70" s="216"/>
      <c r="R70" s="216"/>
      <c r="S70" s="214" t="s">
        <v>362</v>
      </c>
      <c r="T70" s="214" t="s">
        <v>374</v>
      </c>
      <c r="U70" s="214" t="s">
        <v>239</v>
      </c>
      <c r="V70" s="214" t="s">
        <v>351</v>
      </c>
      <c r="W70" s="214" t="s">
        <v>374</v>
      </c>
      <c r="X70" s="214" t="s">
        <v>239</v>
      </c>
      <c r="Y70" s="214"/>
      <c r="Z70" s="214"/>
      <c r="AA70" s="214" t="s">
        <v>90</v>
      </c>
      <c r="AB70" s="214" t="s">
        <v>362</v>
      </c>
      <c r="AC70" s="214">
        <v>101</v>
      </c>
      <c r="AD70" s="214" t="s">
        <v>217</v>
      </c>
      <c r="AE70" s="214">
        <v>1</v>
      </c>
      <c r="AF70" s="214"/>
    </row>
    <row r="71" spans="1:32" x14ac:dyDescent="0.3">
      <c r="A71" s="216" t="s">
        <v>351</v>
      </c>
      <c r="B71" s="214" t="s">
        <v>48</v>
      </c>
      <c r="C71" s="214" t="s">
        <v>68</v>
      </c>
      <c r="D71" s="214" t="s">
        <v>310</v>
      </c>
      <c r="E71" s="214" t="s">
        <v>919</v>
      </c>
      <c r="F71" s="15">
        <v>46254.330300925925</v>
      </c>
      <c r="G71" s="214" t="s">
        <v>406</v>
      </c>
      <c r="H71" s="214">
        <v>1</v>
      </c>
      <c r="I71" s="214" t="s">
        <v>917</v>
      </c>
      <c r="J71" s="15">
        <v>46255.584027777775</v>
      </c>
      <c r="K71" s="15">
        <v>46258.484027777777</v>
      </c>
      <c r="L71" s="15"/>
      <c r="M71" s="214">
        <v>1</v>
      </c>
      <c r="N71" s="216"/>
      <c r="O71" s="214" t="s">
        <v>201</v>
      </c>
      <c r="P71" s="214" t="s">
        <v>514</v>
      </c>
      <c r="Q71" s="216"/>
      <c r="R71" s="216"/>
      <c r="S71" s="214" t="s">
        <v>362</v>
      </c>
      <c r="T71" s="214" t="s">
        <v>374</v>
      </c>
      <c r="U71" s="214" t="s">
        <v>239</v>
      </c>
      <c r="V71" s="214" t="s">
        <v>351</v>
      </c>
      <c r="W71" s="214" t="s">
        <v>374</v>
      </c>
      <c r="X71" s="214" t="s">
        <v>239</v>
      </c>
      <c r="Y71" s="214"/>
      <c r="Z71" s="214"/>
      <c r="AA71" s="214" t="s">
        <v>90</v>
      </c>
      <c r="AB71" s="214" t="s">
        <v>362</v>
      </c>
      <c r="AC71" s="214">
        <v>101</v>
      </c>
      <c r="AD71" s="214" t="s">
        <v>217</v>
      </c>
      <c r="AE71" s="214">
        <v>1</v>
      </c>
      <c r="AF71" s="214"/>
    </row>
    <row r="72" spans="1:32" x14ac:dyDescent="0.3">
      <c r="A72" s="216" t="s">
        <v>351</v>
      </c>
      <c r="B72" s="214" t="s">
        <v>48</v>
      </c>
      <c r="C72" s="214" t="s">
        <v>68</v>
      </c>
      <c r="D72" s="214" t="s">
        <v>310</v>
      </c>
      <c r="E72" s="214" t="s">
        <v>920</v>
      </c>
      <c r="F72" s="15">
        <v>46253.617754629631</v>
      </c>
      <c r="G72" s="214" t="s">
        <v>406</v>
      </c>
      <c r="H72" s="214">
        <v>1</v>
      </c>
      <c r="I72" s="214" t="s">
        <v>917</v>
      </c>
      <c r="J72" s="15">
        <v>46255.584027777775</v>
      </c>
      <c r="K72" s="15">
        <v>46258.484027777777</v>
      </c>
      <c r="L72" s="15"/>
      <c r="M72" s="214">
        <v>1</v>
      </c>
      <c r="N72" s="216"/>
      <c r="O72" s="214" t="s">
        <v>201</v>
      </c>
      <c r="P72" s="214" t="s">
        <v>514</v>
      </c>
      <c r="Q72" s="216"/>
      <c r="R72" s="216"/>
      <c r="S72" s="214" t="s">
        <v>362</v>
      </c>
      <c r="T72" s="214" t="s">
        <v>374</v>
      </c>
      <c r="U72" s="214" t="s">
        <v>239</v>
      </c>
      <c r="V72" s="214" t="s">
        <v>351</v>
      </c>
      <c r="W72" s="214" t="s">
        <v>374</v>
      </c>
      <c r="X72" s="214" t="s">
        <v>239</v>
      </c>
      <c r="Y72" s="214"/>
      <c r="Z72" s="214"/>
      <c r="AA72" s="214" t="s">
        <v>90</v>
      </c>
      <c r="AB72" s="214" t="s">
        <v>362</v>
      </c>
      <c r="AC72" s="214">
        <v>101</v>
      </c>
      <c r="AD72" s="214" t="s">
        <v>217</v>
      </c>
      <c r="AE72" s="214">
        <v>1</v>
      </c>
      <c r="AF72" s="214"/>
    </row>
    <row r="73" spans="1:32" x14ac:dyDescent="0.3">
      <c r="A73" s="216" t="s">
        <v>351</v>
      </c>
      <c r="B73" s="214" t="s">
        <v>48</v>
      </c>
      <c r="C73" s="214" t="s">
        <v>68</v>
      </c>
      <c r="D73" s="214" t="s">
        <v>310</v>
      </c>
      <c r="E73" s="214" t="s">
        <v>921</v>
      </c>
      <c r="F73" s="15">
        <v>46252.406145833331</v>
      </c>
      <c r="G73" s="214" t="s">
        <v>406</v>
      </c>
      <c r="H73" s="214">
        <v>2</v>
      </c>
      <c r="I73" s="214" t="s">
        <v>922</v>
      </c>
      <c r="J73" s="15">
        <v>46255.450694444444</v>
      </c>
      <c r="K73" s="15">
        <v>46258.484027777777</v>
      </c>
      <c r="L73" s="15"/>
      <c r="M73" s="214">
        <v>2</v>
      </c>
      <c r="N73" s="216"/>
      <c r="O73" s="214" t="s">
        <v>201</v>
      </c>
      <c r="P73" s="214" t="s">
        <v>513</v>
      </c>
      <c r="Q73" s="216"/>
      <c r="R73" s="216"/>
      <c r="S73" s="214" t="s">
        <v>362</v>
      </c>
      <c r="T73" s="214" t="s">
        <v>374</v>
      </c>
      <c r="U73" s="214" t="s">
        <v>239</v>
      </c>
      <c r="V73" s="214" t="s">
        <v>351</v>
      </c>
      <c r="W73" s="214" t="s">
        <v>374</v>
      </c>
      <c r="X73" s="214" t="s">
        <v>239</v>
      </c>
      <c r="Y73" s="214"/>
      <c r="Z73" s="214"/>
      <c r="AA73" s="214" t="s">
        <v>90</v>
      </c>
      <c r="AB73" s="214" t="s">
        <v>362</v>
      </c>
      <c r="AC73" s="214">
        <v>101</v>
      </c>
      <c r="AD73" s="214" t="s">
        <v>217</v>
      </c>
      <c r="AE73" s="214">
        <v>1</v>
      </c>
      <c r="AF73" s="214"/>
    </row>
    <row r="74" spans="1:32" x14ac:dyDescent="0.3">
      <c r="A74" s="216" t="s">
        <v>351</v>
      </c>
      <c r="B74" s="214" t="s">
        <v>48</v>
      </c>
      <c r="C74" s="214" t="s">
        <v>68</v>
      </c>
      <c r="D74" s="214" t="s">
        <v>310</v>
      </c>
      <c r="E74" s="214" t="s">
        <v>923</v>
      </c>
      <c r="F74" s="15">
        <v>46279.636134259257</v>
      </c>
      <c r="G74" s="214" t="s">
        <v>406</v>
      </c>
      <c r="H74" s="214">
        <v>1</v>
      </c>
      <c r="I74" s="214" t="s">
        <v>924</v>
      </c>
      <c r="J74" s="15">
        <v>46280.456944444442</v>
      </c>
      <c r="K74" s="15">
        <v>46288.555555555555</v>
      </c>
      <c r="L74" s="15"/>
      <c r="M74" s="214">
        <v>1</v>
      </c>
      <c r="N74" s="216"/>
      <c r="O74" s="214" t="s">
        <v>201</v>
      </c>
      <c r="P74" s="214" t="s">
        <v>513</v>
      </c>
      <c r="Q74" s="216"/>
      <c r="R74" s="216"/>
      <c r="S74" s="214" t="s">
        <v>362</v>
      </c>
      <c r="T74" s="214" t="s">
        <v>374</v>
      </c>
      <c r="U74" s="214" t="s">
        <v>239</v>
      </c>
      <c r="V74" s="214" t="s">
        <v>351</v>
      </c>
      <c r="W74" s="214" t="s">
        <v>374</v>
      </c>
      <c r="X74" s="214" t="s">
        <v>239</v>
      </c>
      <c r="Y74" s="214">
        <v>0</v>
      </c>
      <c r="Z74" s="214"/>
      <c r="AA74" s="214" t="s">
        <v>90</v>
      </c>
      <c r="AB74" s="214" t="s">
        <v>362</v>
      </c>
      <c r="AC74" s="214">
        <v>101</v>
      </c>
      <c r="AD74" s="214" t="s">
        <v>217</v>
      </c>
      <c r="AE74" s="214">
        <v>1</v>
      </c>
      <c r="AF74" s="214">
        <v>1</v>
      </c>
    </row>
    <row r="75" spans="1:32" x14ac:dyDescent="0.3">
      <c r="A75" s="216" t="s">
        <v>351</v>
      </c>
      <c r="B75" s="214" t="s">
        <v>48</v>
      </c>
      <c r="C75" s="214" t="s">
        <v>68</v>
      </c>
      <c r="D75" s="214" t="s">
        <v>310</v>
      </c>
      <c r="E75" s="214" t="s">
        <v>925</v>
      </c>
      <c r="F75" s="15">
        <v>46251.526550925926</v>
      </c>
      <c r="G75" s="214" t="s">
        <v>406</v>
      </c>
      <c r="H75" s="214">
        <v>1</v>
      </c>
      <c r="I75" s="214" t="s">
        <v>756</v>
      </c>
      <c r="J75" s="15">
        <v>46252.671585648146</v>
      </c>
      <c r="K75" s="15">
        <v>46254.573611111111</v>
      </c>
      <c r="L75" s="15"/>
      <c r="M75" s="214">
        <v>1</v>
      </c>
      <c r="N75" s="216"/>
      <c r="O75" s="214" t="s">
        <v>201</v>
      </c>
      <c r="P75" s="214" t="s">
        <v>513</v>
      </c>
      <c r="Q75" s="216"/>
      <c r="R75" s="216"/>
      <c r="S75" s="214" t="s">
        <v>362</v>
      </c>
      <c r="T75" s="214" t="s">
        <v>374</v>
      </c>
      <c r="U75" s="214" t="s">
        <v>239</v>
      </c>
      <c r="V75" s="214" t="s">
        <v>351</v>
      </c>
      <c r="W75" s="214" t="s">
        <v>374</v>
      </c>
      <c r="X75" s="214" t="s">
        <v>239</v>
      </c>
      <c r="Y75" s="214">
        <v>0</v>
      </c>
      <c r="Z75" s="214"/>
      <c r="AA75" s="214" t="s">
        <v>90</v>
      </c>
      <c r="AB75" s="214" t="s">
        <v>362</v>
      </c>
      <c r="AC75" s="214">
        <v>101</v>
      </c>
      <c r="AD75" s="214" t="s">
        <v>217</v>
      </c>
      <c r="AE75" s="214">
        <v>1</v>
      </c>
      <c r="AF75" s="214">
        <v>1</v>
      </c>
    </row>
    <row r="76" spans="1:32" x14ac:dyDescent="0.3">
      <c r="A76" s="216" t="s">
        <v>351</v>
      </c>
      <c r="B76" s="214" t="s">
        <v>48</v>
      </c>
      <c r="C76" s="214" t="s">
        <v>68</v>
      </c>
      <c r="D76" s="214" t="s">
        <v>310</v>
      </c>
      <c r="E76" s="214" t="s">
        <v>926</v>
      </c>
      <c r="F76" s="15">
        <v>46266.579953703702</v>
      </c>
      <c r="G76" s="214" t="s">
        <v>406</v>
      </c>
      <c r="H76" s="214">
        <v>1</v>
      </c>
      <c r="I76" s="214" t="s">
        <v>927</v>
      </c>
      <c r="J76" s="15">
        <v>46267.61041666667</v>
      </c>
      <c r="K76" s="15">
        <v>46268.428472222222</v>
      </c>
      <c r="L76" s="15"/>
      <c r="M76" s="214">
        <v>1</v>
      </c>
      <c r="N76" s="216"/>
      <c r="O76" s="214" t="s">
        <v>201</v>
      </c>
      <c r="P76" s="214" t="s">
        <v>514</v>
      </c>
      <c r="Q76" s="216"/>
      <c r="R76" s="216"/>
      <c r="S76" s="214" t="s">
        <v>362</v>
      </c>
      <c r="T76" s="214" t="s">
        <v>374</v>
      </c>
      <c r="U76" s="214" t="s">
        <v>239</v>
      </c>
      <c r="V76" s="214" t="s">
        <v>351</v>
      </c>
      <c r="W76" s="214" t="s">
        <v>374</v>
      </c>
      <c r="X76" s="214" t="s">
        <v>239</v>
      </c>
      <c r="Y76" s="214">
        <v>0</v>
      </c>
      <c r="Z76" s="214"/>
      <c r="AA76" s="214" t="s">
        <v>90</v>
      </c>
      <c r="AB76" s="214" t="s">
        <v>362</v>
      </c>
      <c r="AC76" s="214">
        <v>101</v>
      </c>
      <c r="AD76" s="214" t="s">
        <v>217</v>
      </c>
      <c r="AE76" s="214">
        <v>1</v>
      </c>
      <c r="AF76" s="214">
        <v>1</v>
      </c>
    </row>
    <row r="77" spans="1:32" x14ac:dyDescent="0.3">
      <c r="A77" s="216" t="s">
        <v>351</v>
      </c>
      <c r="B77" s="214" t="s">
        <v>48</v>
      </c>
      <c r="C77" s="214" t="s">
        <v>68</v>
      </c>
      <c r="D77" s="214" t="s">
        <v>310</v>
      </c>
      <c r="E77" s="214" t="s">
        <v>928</v>
      </c>
      <c r="F77" s="15">
        <v>46254.609363425923</v>
      </c>
      <c r="G77" s="214" t="s">
        <v>406</v>
      </c>
      <c r="H77" s="214">
        <v>1</v>
      </c>
      <c r="I77" s="214" t="s">
        <v>929</v>
      </c>
      <c r="J77" s="15">
        <v>46267.7</v>
      </c>
      <c r="K77" s="15">
        <v>46274.474305555559</v>
      </c>
      <c r="L77" s="15"/>
      <c r="M77" s="214">
        <v>1</v>
      </c>
      <c r="N77" s="216"/>
      <c r="O77" s="214" t="s">
        <v>201</v>
      </c>
      <c r="P77" s="214" t="s">
        <v>513</v>
      </c>
      <c r="Q77" s="216"/>
      <c r="R77" s="216"/>
      <c r="S77" s="214" t="s">
        <v>362</v>
      </c>
      <c r="T77" s="214" t="s">
        <v>374</v>
      </c>
      <c r="U77" s="214" t="s">
        <v>239</v>
      </c>
      <c r="V77" s="214" t="s">
        <v>351</v>
      </c>
      <c r="W77" s="214" t="s">
        <v>374</v>
      </c>
      <c r="X77" s="214" t="s">
        <v>239</v>
      </c>
      <c r="Y77" s="214"/>
      <c r="Z77" s="214"/>
      <c r="AA77" s="214" t="s">
        <v>90</v>
      </c>
      <c r="AB77" s="214" t="s">
        <v>362</v>
      </c>
      <c r="AC77" s="214">
        <v>101</v>
      </c>
      <c r="AD77" s="214" t="s">
        <v>217</v>
      </c>
      <c r="AE77" s="214">
        <v>1</v>
      </c>
      <c r="AF77" s="214">
        <v>1</v>
      </c>
    </row>
    <row r="78" spans="1:32" x14ac:dyDescent="0.3">
      <c r="A78" s="216" t="s">
        <v>351</v>
      </c>
      <c r="B78" s="214" t="s">
        <v>48</v>
      </c>
      <c r="C78" s="214" t="s">
        <v>68</v>
      </c>
      <c r="D78" s="214" t="s">
        <v>310</v>
      </c>
      <c r="E78" s="214" t="s">
        <v>930</v>
      </c>
      <c r="F78" s="15">
        <v>46261.45144675926</v>
      </c>
      <c r="G78" s="214" t="s">
        <v>406</v>
      </c>
      <c r="H78" s="214">
        <v>1</v>
      </c>
      <c r="I78" s="214" t="s">
        <v>931</v>
      </c>
      <c r="J78" s="15">
        <v>46261.622916666667</v>
      </c>
      <c r="K78" s="15">
        <v>46262.506944444445</v>
      </c>
      <c r="L78" s="15"/>
      <c r="M78" s="214">
        <v>1</v>
      </c>
      <c r="N78" s="216"/>
      <c r="O78" s="214" t="s">
        <v>201</v>
      </c>
      <c r="P78" s="214" t="s">
        <v>514</v>
      </c>
      <c r="Q78" s="216"/>
      <c r="R78" s="216"/>
      <c r="S78" s="214" t="s">
        <v>362</v>
      </c>
      <c r="T78" s="214" t="s">
        <v>374</v>
      </c>
      <c r="U78" s="214" t="s">
        <v>239</v>
      </c>
      <c r="V78" s="214" t="s">
        <v>351</v>
      </c>
      <c r="W78" s="214" t="s">
        <v>374</v>
      </c>
      <c r="X78" s="214" t="s">
        <v>239</v>
      </c>
      <c r="Y78" s="214">
        <v>0</v>
      </c>
      <c r="Z78" s="214"/>
      <c r="AA78" s="214" t="s">
        <v>90</v>
      </c>
      <c r="AB78" s="214" t="s">
        <v>362</v>
      </c>
      <c r="AC78" s="214">
        <v>101</v>
      </c>
      <c r="AD78" s="214" t="s">
        <v>217</v>
      </c>
      <c r="AE78" s="214">
        <v>1</v>
      </c>
      <c r="AF78" s="214">
        <v>1</v>
      </c>
    </row>
    <row r="79" spans="1:32" x14ac:dyDescent="0.3">
      <c r="A79" s="216" t="s">
        <v>351</v>
      </c>
      <c r="B79" s="214" t="s">
        <v>48</v>
      </c>
      <c r="C79" s="214" t="s">
        <v>68</v>
      </c>
      <c r="D79" s="214" t="s">
        <v>310</v>
      </c>
      <c r="E79" s="214" t="s">
        <v>932</v>
      </c>
      <c r="F79" s="15">
        <v>46261.464432870373</v>
      </c>
      <c r="G79" s="214" t="s">
        <v>406</v>
      </c>
      <c r="H79" s="214">
        <v>1</v>
      </c>
      <c r="I79" s="214" t="s">
        <v>933</v>
      </c>
      <c r="J79" s="15">
        <v>46261.705555555556</v>
      </c>
      <c r="K79" s="15">
        <v>46262.506944444445</v>
      </c>
      <c r="L79" s="15"/>
      <c r="M79" s="214">
        <v>1</v>
      </c>
      <c r="N79" s="216"/>
      <c r="O79" s="214" t="s">
        <v>201</v>
      </c>
      <c r="P79" s="214" t="s">
        <v>514</v>
      </c>
      <c r="Q79" s="216"/>
      <c r="R79" s="216"/>
      <c r="S79" s="214" t="s">
        <v>362</v>
      </c>
      <c r="T79" s="214" t="s">
        <v>374</v>
      </c>
      <c r="U79" s="214" t="s">
        <v>239</v>
      </c>
      <c r="V79" s="214" t="s">
        <v>351</v>
      </c>
      <c r="W79" s="214" t="s">
        <v>374</v>
      </c>
      <c r="X79" s="214" t="s">
        <v>239</v>
      </c>
      <c r="Y79" s="214"/>
      <c r="Z79" s="214"/>
      <c r="AA79" s="214" t="s">
        <v>90</v>
      </c>
      <c r="AB79" s="214" t="s">
        <v>362</v>
      </c>
      <c r="AC79" s="214">
        <v>101</v>
      </c>
      <c r="AD79" s="214" t="s">
        <v>217</v>
      </c>
      <c r="AE79" s="214">
        <v>1</v>
      </c>
      <c r="AF79" s="214"/>
    </row>
    <row r="80" spans="1:32" x14ac:dyDescent="0.3">
      <c r="A80" s="216" t="s">
        <v>351</v>
      </c>
      <c r="B80" s="214" t="s">
        <v>48</v>
      </c>
      <c r="C80" s="214" t="s">
        <v>68</v>
      </c>
      <c r="D80" s="214" t="s">
        <v>310</v>
      </c>
      <c r="E80" s="214" t="s">
        <v>934</v>
      </c>
      <c r="F80" s="15">
        <v>46280.401979166665</v>
      </c>
      <c r="G80" s="214" t="s">
        <v>406</v>
      </c>
      <c r="H80" s="214">
        <v>2</v>
      </c>
      <c r="I80" s="214" t="s">
        <v>935</v>
      </c>
      <c r="J80" s="15">
        <v>46281.359027777777</v>
      </c>
      <c r="K80" s="15">
        <v>46282.652777777781</v>
      </c>
      <c r="L80" s="15"/>
      <c r="M80" s="214">
        <v>2</v>
      </c>
      <c r="N80" s="216"/>
      <c r="O80" s="214" t="s">
        <v>201</v>
      </c>
      <c r="P80" s="214" t="s">
        <v>513</v>
      </c>
      <c r="Q80" s="216"/>
      <c r="R80" s="216"/>
      <c r="S80" s="214" t="s">
        <v>362</v>
      </c>
      <c r="T80" s="214" t="s">
        <v>374</v>
      </c>
      <c r="U80" s="214" t="s">
        <v>239</v>
      </c>
      <c r="V80" s="214" t="s">
        <v>351</v>
      </c>
      <c r="W80" s="214" t="s">
        <v>374</v>
      </c>
      <c r="X80" s="214" t="s">
        <v>239</v>
      </c>
      <c r="Y80" s="214">
        <v>0</v>
      </c>
      <c r="Z80" s="214"/>
      <c r="AA80" s="214" t="s">
        <v>90</v>
      </c>
      <c r="AB80" s="214" t="s">
        <v>362</v>
      </c>
      <c r="AC80" s="214">
        <v>101</v>
      </c>
      <c r="AD80" s="214" t="s">
        <v>217</v>
      </c>
      <c r="AE80" s="214">
        <v>1</v>
      </c>
      <c r="AF80" s="214">
        <v>1</v>
      </c>
    </row>
    <row r="81" spans="1:32" x14ac:dyDescent="0.3">
      <c r="A81" s="216" t="s">
        <v>351</v>
      </c>
      <c r="B81" s="214" t="s">
        <v>45</v>
      </c>
      <c r="C81" s="214" t="s">
        <v>68</v>
      </c>
      <c r="D81" s="214" t="s">
        <v>310</v>
      </c>
      <c r="E81" s="214" t="s">
        <v>936</v>
      </c>
      <c r="F81" s="15">
        <v>46281.381284722222</v>
      </c>
      <c r="G81" s="214" t="s">
        <v>412</v>
      </c>
      <c r="H81" s="214">
        <v>7</v>
      </c>
      <c r="I81" s="214" t="s">
        <v>937</v>
      </c>
      <c r="J81" s="15">
        <v>46281.40347222222</v>
      </c>
      <c r="K81" s="15">
        <v>46282.407638888886</v>
      </c>
      <c r="L81" s="15"/>
      <c r="M81" s="214">
        <v>7</v>
      </c>
      <c r="N81" s="216"/>
      <c r="O81" s="214" t="s">
        <v>201</v>
      </c>
      <c r="P81" s="214" t="s">
        <v>513</v>
      </c>
      <c r="Q81" s="216"/>
      <c r="R81" s="216"/>
      <c r="S81" s="214" t="s">
        <v>469</v>
      </c>
      <c r="T81" s="214" t="s">
        <v>374</v>
      </c>
      <c r="U81" s="214" t="s">
        <v>239</v>
      </c>
      <c r="V81" s="214" t="s">
        <v>351</v>
      </c>
      <c r="W81" s="214" t="s">
        <v>374</v>
      </c>
      <c r="X81" s="214" t="s">
        <v>239</v>
      </c>
      <c r="Y81" s="214"/>
      <c r="Z81" s="214"/>
      <c r="AA81" s="214" t="s">
        <v>67</v>
      </c>
      <c r="AB81" s="214" t="s">
        <v>469</v>
      </c>
      <c r="AC81" s="214">
        <v>288</v>
      </c>
      <c r="AD81" s="214" t="s">
        <v>217</v>
      </c>
      <c r="AE81" s="214">
        <v>1</v>
      </c>
      <c r="AF81" s="214">
        <v>1</v>
      </c>
    </row>
    <row r="82" spans="1:32" x14ac:dyDescent="0.3">
      <c r="A82" s="216" t="s">
        <v>351</v>
      </c>
      <c r="B82" s="214" t="s">
        <v>45</v>
      </c>
      <c r="C82" s="214" t="s">
        <v>68</v>
      </c>
      <c r="D82" s="214" t="s">
        <v>310</v>
      </c>
      <c r="E82" s="214" t="s">
        <v>938</v>
      </c>
      <c r="F82" s="15">
        <v>46281.382025462961</v>
      </c>
      <c r="G82" s="214" t="s">
        <v>412</v>
      </c>
      <c r="H82" s="214">
        <v>2</v>
      </c>
      <c r="I82" s="214" t="s">
        <v>937</v>
      </c>
      <c r="J82" s="15">
        <v>46281.40347222222</v>
      </c>
      <c r="K82" s="15">
        <v>46282.407638888886</v>
      </c>
      <c r="L82" s="15"/>
      <c r="M82" s="214">
        <v>2</v>
      </c>
      <c r="N82" s="216"/>
      <c r="O82" s="214" t="s">
        <v>201</v>
      </c>
      <c r="P82" s="214" t="s">
        <v>513</v>
      </c>
      <c r="Q82" s="216"/>
      <c r="R82" s="216"/>
      <c r="S82" s="214" t="s">
        <v>469</v>
      </c>
      <c r="T82" s="214" t="s">
        <v>374</v>
      </c>
      <c r="U82" s="214" t="s">
        <v>239</v>
      </c>
      <c r="V82" s="214" t="s">
        <v>351</v>
      </c>
      <c r="W82" s="214" t="s">
        <v>374</v>
      </c>
      <c r="X82" s="214" t="s">
        <v>239</v>
      </c>
      <c r="Y82" s="214"/>
      <c r="Z82" s="214"/>
      <c r="AA82" s="214" t="s">
        <v>67</v>
      </c>
      <c r="AB82" s="214" t="s">
        <v>469</v>
      </c>
      <c r="AC82" s="214">
        <v>288</v>
      </c>
      <c r="AD82" s="214" t="s">
        <v>217</v>
      </c>
      <c r="AE82" s="214">
        <v>1</v>
      </c>
      <c r="AF82" s="214"/>
    </row>
    <row r="83" spans="1:32" x14ac:dyDescent="0.3">
      <c r="A83" s="216" t="s">
        <v>351</v>
      </c>
      <c r="B83" s="214" t="s">
        <v>51</v>
      </c>
      <c r="C83" s="214" t="s">
        <v>258</v>
      </c>
      <c r="D83" s="214" t="s">
        <v>310</v>
      </c>
      <c r="E83" s="214" t="s">
        <v>939</v>
      </c>
      <c r="F83" s="15">
        <v>46262.465057870373</v>
      </c>
      <c r="G83" s="214" t="s">
        <v>408</v>
      </c>
      <c r="H83" s="214">
        <v>60</v>
      </c>
      <c r="I83" s="214" t="s">
        <v>940</v>
      </c>
      <c r="J83" s="15">
        <v>46262.511805555558</v>
      </c>
      <c r="K83" s="15">
        <v>46266.666666666664</v>
      </c>
      <c r="L83" s="15"/>
      <c r="M83" s="214">
        <v>60</v>
      </c>
      <c r="N83" s="216"/>
      <c r="O83" s="214" t="s">
        <v>201</v>
      </c>
      <c r="P83" s="214" t="s">
        <v>513</v>
      </c>
      <c r="Q83" s="216"/>
      <c r="R83" s="216"/>
      <c r="S83" s="214" t="s">
        <v>361</v>
      </c>
      <c r="T83" s="214" t="s">
        <v>374</v>
      </c>
      <c r="U83" s="214" t="s">
        <v>239</v>
      </c>
      <c r="V83" s="214" t="s">
        <v>7</v>
      </c>
      <c r="W83" s="214" t="s">
        <v>7</v>
      </c>
      <c r="X83" s="214" t="s">
        <v>7</v>
      </c>
      <c r="Y83" s="214"/>
      <c r="Z83" s="214"/>
      <c r="AA83" s="214" t="s">
        <v>238</v>
      </c>
      <c r="AB83" s="214" t="s">
        <v>361</v>
      </c>
      <c r="AC83" s="214">
        <v>109</v>
      </c>
      <c r="AD83" s="214" t="s">
        <v>7</v>
      </c>
      <c r="AE83" s="214"/>
      <c r="AF83" s="214">
        <v>0</v>
      </c>
    </row>
    <row r="84" spans="1:32" x14ac:dyDescent="0.3">
      <c r="A84" s="216" t="s">
        <v>351</v>
      </c>
      <c r="B84" s="214" t="s">
        <v>51</v>
      </c>
      <c r="C84" s="214" t="s">
        <v>258</v>
      </c>
      <c r="D84" s="214" t="s">
        <v>310</v>
      </c>
      <c r="E84" s="214" t="s">
        <v>941</v>
      </c>
      <c r="F84" s="15">
        <v>46281.496886574074</v>
      </c>
      <c r="G84" s="214" t="s">
        <v>942</v>
      </c>
      <c r="H84" s="214">
        <v>200</v>
      </c>
      <c r="I84" s="214" t="s">
        <v>943</v>
      </c>
      <c r="J84" s="15">
        <v>46281.71597222222</v>
      </c>
      <c r="K84" s="15">
        <v>46286.645833333336</v>
      </c>
      <c r="L84" s="15"/>
      <c r="M84" s="214">
        <v>200</v>
      </c>
      <c r="N84" s="216"/>
      <c r="O84" s="214" t="s">
        <v>201</v>
      </c>
      <c r="P84" s="214" t="s">
        <v>513</v>
      </c>
      <c r="Q84" s="216"/>
      <c r="R84" s="216"/>
      <c r="S84" s="214" t="s">
        <v>361</v>
      </c>
      <c r="T84" s="214" t="s">
        <v>374</v>
      </c>
      <c r="U84" s="214" t="s">
        <v>239</v>
      </c>
      <c r="V84" s="214" t="s">
        <v>7</v>
      </c>
      <c r="W84" s="214" t="s">
        <v>7</v>
      </c>
      <c r="X84" s="214" t="s">
        <v>7</v>
      </c>
      <c r="Y84" s="214"/>
      <c r="Z84" s="214"/>
      <c r="AA84" s="214" t="s">
        <v>238</v>
      </c>
      <c r="AB84" s="214" t="s">
        <v>361</v>
      </c>
      <c r="AC84" s="214">
        <v>109</v>
      </c>
      <c r="AD84" s="214" t="s">
        <v>7</v>
      </c>
      <c r="AE84" s="214"/>
      <c r="AF84" s="214">
        <v>0</v>
      </c>
    </row>
    <row r="85" spans="1:32" x14ac:dyDescent="0.3">
      <c r="A85" s="216" t="s">
        <v>351</v>
      </c>
      <c r="B85" s="214" t="s">
        <v>51</v>
      </c>
      <c r="C85" s="214" t="s">
        <v>258</v>
      </c>
      <c r="D85" s="214" t="s">
        <v>310</v>
      </c>
      <c r="E85" s="214" t="s">
        <v>944</v>
      </c>
      <c r="F85" s="15">
        <v>46268.350682870368</v>
      </c>
      <c r="G85" s="214" t="s">
        <v>945</v>
      </c>
      <c r="H85" s="214">
        <v>3</v>
      </c>
      <c r="I85" s="214" t="s">
        <v>946</v>
      </c>
      <c r="J85" s="15">
        <v>46268.492361111108</v>
      </c>
      <c r="K85" s="15">
        <v>46269.599305555559</v>
      </c>
      <c r="L85" s="15"/>
      <c r="M85" s="214">
        <v>3</v>
      </c>
      <c r="N85" s="216"/>
      <c r="O85" s="214" t="s">
        <v>201</v>
      </c>
      <c r="P85" s="214" t="s">
        <v>513</v>
      </c>
      <c r="Q85" s="216"/>
      <c r="R85" s="216"/>
      <c r="S85" s="214" t="s">
        <v>361</v>
      </c>
      <c r="T85" s="214" t="s">
        <v>374</v>
      </c>
      <c r="U85" s="214" t="s">
        <v>239</v>
      </c>
      <c r="V85" s="214" t="s">
        <v>7</v>
      </c>
      <c r="W85" s="214" t="s">
        <v>7</v>
      </c>
      <c r="X85" s="214" t="s">
        <v>7</v>
      </c>
      <c r="Y85" s="214"/>
      <c r="Z85" s="214"/>
      <c r="AA85" s="214" t="s">
        <v>238</v>
      </c>
      <c r="AB85" s="214" t="s">
        <v>361</v>
      </c>
      <c r="AC85" s="214">
        <v>109</v>
      </c>
      <c r="AD85" s="214" t="s">
        <v>7</v>
      </c>
      <c r="AE85" s="214"/>
      <c r="AF85" s="214">
        <v>0</v>
      </c>
    </row>
    <row r="86" spans="1:32" x14ac:dyDescent="0.3">
      <c r="A86" s="216" t="s">
        <v>351</v>
      </c>
      <c r="B86" s="214" t="s">
        <v>51</v>
      </c>
      <c r="C86" s="214" t="s">
        <v>258</v>
      </c>
      <c r="D86" s="214" t="s">
        <v>310</v>
      </c>
      <c r="E86" s="214" t="s">
        <v>947</v>
      </c>
      <c r="F86" s="15">
        <v>46268.348402777781</v>
      </c>
      <c r="G86" s="214" t="s">
        <v>942</v>
      </c>
      <c r="H86" s="214">
        <v>150</v>
      </c>
      <c r="I86" s="214" t="s">
        <v>948</v>
      </c>
      <c r="J86" s="15">
        <v>46268.452777777777</v>
      </c>
      <c r="K86" s="15">
        <v>46269.61041666667</v>
      </c>
      <c r="L86" s="15"/>
      <c r="M86" s="214">
        <v>150</v>
      </c>
      <c r="N86" s="216"/>
      <c r="O86" s="214" t="s">
        <v>201</v>
      </c>
      <c r="P86" s="214" t="s">
        <v>513</v>
      </c>
      <c r="Q86" s="216"/>
      <c r="R86" s="216"/>
      <c r="S86" s="214" t="s">
        <v>361</v>
      </c>
      <c r="T86" s="214" t="s">
        <v>374</v>
      </c>
      <c r="U86" s="214" t="s">
        <v>239</v>
      </c>
      <c r="V86" s="214" t="s">
        <v>7</v>
      </c>
      <c r="W86" s="214" t="s">
        <v>7</v>
      </c>
      <c r="X86" s="214" t="s">
        <v>7</v>
      </c>
      <c r="Y86" s="214"/>
      <c r="Z86" s="214"/>
      <c r="AA86" s="214" t="s">
        <v>238</v>
      </c>
      <c r="AB86" s="214" t="s">
        <v>361</v>
      </c>
      <c r="AC86" s="214">
        <v>109</v>
      </c>
      <c r="AD86" s="214" t="s">
        <v>7</v>
      </c>
      <c r="AE86" s="214"/>
      <c r="AF86" s="214"/>
    </row>
    <row r="87" spans="1:32" x14ac:dyDescent="0.3">
      <c r="A87" s="216" t="s">
        <v>351</v>
      </c>
      <c r="B87" s="214" t="s">
        <v>51</v>
      </c>
      <c r="C87" s="214" t="s">
        <v>258</v>
      </c>
      <c r="D87" s="214" t="s">
        <v>310</v>
      </c>
      <c r="E87" s="214" t="s">
        <v>949</v>
      </c>
      <c r="F87" s="15">
        <v>46267.560150462959</v>
      </c>
      <c r="G87" s="214" t="s">
        <v>408</v>
      </c>
      <c r="H87" s="214">
        <v>50</v>
      </c>
      <c r="I87" s="214" t="s">
        <v>950</v>
      </c>
      <c r="J87" s="15">
        <v>46267.684027777781</v>
      </c>
      <c r="K87" s="15">
        <v>46269.429861111108</v>
      </c>
      <c r="L87" s="15"/>
      <c r="M87" s="214">
        <v>50</v>
      </c>
      <c r="N87" s="216"/>
      <c r="O87" s="214" t="s">
        <v>201</v>
      </c>
      <c r="P87" s="214" t="s">
        <v>513</v>
      </c>
      <c r="Q87" s="216"/>
      <c r="R87" s="216"/>
      <c r="S87" s="214" t="s">
        <v>361</v>
      </c>
      <c r="T87" s="214" t="s">
        <v>374</v>
      </c>
      <c r="U87" s="214" t="s">
        <v>239</v>
      </c>
      <c r="V87" s="214" t="s">
        <v>7</v>
      </c>
      <c r="W87" s="214" t="s">
        <v>7</v>
      </c>
      <c r="X87" s="214" t="s">
        <v>7</v>
      </c>
      <c r="Y87" s="214"/>
      <c r="Z87" s="214"/>
      <c r="AA87" s="214" t="s">
        <v>238</v>
      </c>
      <c r="AB87" s="214" t="s">
        <v>361</v>
      </c>
      <c r="AC87" s="214">
        <v>109</v>
      </c>
      <c r="AD87" s="214" t="s">
        <v>7</v>
      </c>
      <c r="AE87" s="214"/>
      <c r="AF87" s="214"/>
    </row>
    <row r="88" spans="1:32" x14ac:dyDescent="0.3">
      <c r="A88" s="216" t="s">
        <v>351</v>
      </c>
      <c r="B88" s="214" t="s">
        <v>51</v>
      </c>
      <c r="C88" s="214" t="s">
        <v>258</v>
      </c>
      <c r="D88" s="214" t="s">
        <v>310</v>
      </c>
      <c r="E88" s="214" t="s">
        <v>951</v>
      </c>
      <c r="F88" s="15">
        <v>46267.559756944444</v>
      </c>
      <c r="G88" s="214" t="s">
        <v>408</v>
      </c>
      <c r="H88" s="214">
        <v>300</v>
      </c>
      <c r="I88" s="214" t="s">
        <v>950</v>
      </c>
      <c r="J88" s="15">
        <v>46267.684027777781</v>
      </c>
      <c r="K88" s="15">
        <v>46269.429861111108</v>
      </c>
      <c r="L88" s="15"/>
      <c r="M88" s="214">
        <v>300</v>
      </c>
      <c r="N88" s="216"/>
      <c r="O88" s="214" t="s">
        <v>201</v>
      </c>
      <c r="P88" s="214" t="s">
        <v>513</v>
      </c>
      <c r="Q88" s="216"/>
      <c r="R88" s="216"/>
      <c r="S88" s="214" t="s">
        <v>361</v>
      </c>
      <c r="T88" s="214" t="s">
        <v>374</v>
      </c>
      <c r="U88" s="214" t="s">
        <v>239</v>
      </c>
      <c r="V88" s="214" t="s">
        <v>7</v>
      </c>
      <c r="W88" s="214" t="s">
        <v>7</v>
      </c>
      <c r="X88" s="214" t="s">
        <v>7</v>
      </c>
      <c r="Y88" s="214"/>
      <c r="Z88" s="214"/>
      <c r="AA88" s="214" t="s">
        <v>238</v>
      </c>
      <c r="AB88" s="214" t="s">
        <v>361</v>
      </c>
      <c r="AC88" s="214">
        <v>109</v>
      </c>
      <c r="AD88" s="214" t="s">
        <v>7</v>
      </c>
      <c r="AE88" s="214"/>
      <c r="AF88" s="214"/>
    </row>
    <row r="89" spans="1:32" x14ac:dyDescent="0.3">
      <c r="A89" s="216" t="s">
        <v>351</v>
      </c>
      <c r="B89" s="214" t="s">
        <v>42</v>
      </c>
      <c r="C89" s="214" t="s">
        <v>68</v>
      </c>
      <c r="D89" s="214" t="s">
        <v>310</v>
      </c>
      <c r="E89" s="214" t="s">
        <v>1004</v>
      </c>
      <c r="F89" s="15">
        <v>46258.538703703707</v>
      </c>
      <c r="G89" s="214" t="s">
        <v>408</v>
      </c>
      <c r="H89" s="214">
        <v>49</v>
      </c>
      <c r="I89" s="214" t="s">
        <v>1005</v>
      </c>
      <c r="J89" s="15">
        <v>46266.656944444447</v>
      </c>
      <c r="K89" s="15">
        <v>46269.321527777778</v>
      </c>
      <c r="L89" s="15"/>
      <c r="M89" s="214">
        <v>49</v>
      </c>
      <c r="N89" s="216"/>
      <c r="O89" s="214" t="s">
        <v>512</v>
      </c>
      <c r="P89" s="214"/>
      <c r="Q89" s="216"/>
      <c r="R89" s="216"/>
      <c r="S89" s="214" t="s">
        <v>361</v>
      </c>
      <c r="T89" s="214" t="s">
        <v>374</v>
      </c>
      <c r="U89" s="214" t="s">
        <v>239</v>
      </c>
      <c r="V89" s="214" t="s">
        <v>7</v>
      </c>
      <c r="W89" s="214" t="s">
        <v>7</v>
      </c>
      <c r="X89" s="214" t="s">
        <v>7</v>
      </c>
      <c r="Y89" s="214"/>
      <c r="Z89" s="214"/>
      <c r="AA89" s="214" t="s">
        <v>67</v>
      </c>
      <c r="AB89" s="214" t="s">
        <v>361</v>
      </c>
      <c r="AC89" s="214">
        <v>109</v>
      </c>
      <c r="AD89" s="214" t="s">
        <v>7</v>
      </c>
      <c r="AE89" s="214"/>
      <c r="AF89" s="214"/>
    </row>
    <row r="90" spans="1:32" x14ac:dyDescent="0.3">
      <c r="A90" s="216" t="s">
        <v>351</v>
      </c>
      <c r="B90" s="214" t="s">
        <v>51</v>
      </c>
      <c r="C90" s="214" t="s">
        <v>258</v>
      </c>
      <c r="D90" s="214" t="s">
        <v>310</v>
      </c>
      <c r="E90" s="214" t="s">
        <v>755</v>
      </c>
      <c r="F90" s="15">
        <v>46237.469942129632</v>
      </c>
      <c r="G90" s="214" t="s">
        <v>407</v>
      </c>
      <c r="H90" s="214">
        <v>1</v>
      </c>
      <c r="I90" s="214" t="s">
        <v>952</v>
      </c>
      <c r="J90" s="15">
        <v>46238.712500000001</v>
      </c>
      <c r="K90" s="15">
        <v>46239.458333333336</v>
      </c>
      <c r="L90" s="15"/>
      <c r="M90" s="214">
        <v>1</v>
      </c>
      <c r="N90" s="216"/>
      <c r="O90" s="214" t="s">
        <v>201</v>
      </c>
      <c r="P90" s="214" t="s">
        <v>514</v>
      </c>
      <c r="Q90" s="216"/>
      <c r="R90" s="216"/>
      <c r="S90" s="214" t="s">
        <v>359</v>
      </c>
      <c r="T90" s="214" t="s">
        <v>374</v>
      </c>
      <c r="U90" s="214" t="s">
        <v>239</v>
      </c>
      <c r="V90" s="214" t="s">
        <v>7</v>
      </c>
      <c r="W90" s="214" t="s">
        <v>7</v>
      </c>
      <c r="X90" s="214" t="s">
        <v>7</v>
      </c>
      <c r="Y90" s="214"/>
      <c r="Z90" s="214"/>
      <c r="AA90" s="214" t="s">
        <v>238</v>
      </c>
      <c r="AB90" s="214" t="s">
        <v>359</v>
      </c>
      <c r="AC90" s="214">
        <v>50</v>
      </c>
      <c r="AD90" s="214" t="s">
        <v>7</v>
      </c>
      <c r="AE90" s="214"/>
      <c r="AF90" s="214">
        <v>0</v>
      </c>
    </row>
    <row r="91" spans="1:32" x14ac:dyDescent="0.3">
      <c r="A91" s="216" t="s">
        <v>351</v>
      </c>
      <c r="B91" s="214" t="s">
        <v>51</v>
      </c>
      <c r="C91" s="214" t="s">
        <v>258</v>
      </c>
      <c r="D91" s="214" t="s">
        <v>310</v>
      </c>
      <c r="E91" s="214" t="s">
        <v>953</v>
      </c>
      <c r="F91" s="15">
        <v>46268.724120370367</v>
      </c>
      <c r="G91" s="214" t="s">
        <v>954</v>
      </c>
      <c r="H91" s="214">
        <v>15</v>
      </c>
      <c r="I91" s="214" t="s">
        <v>955</v>
      </c>
      <c r="J91" s="15">
        <v>46269.415972222225</v>
      </c>
      <c r="K91" s="15">
        <v>46273.625</v>
      </c>
      <c r="L91" s="15"/>
      <c r="M91" s="214">
        <v>15</v>
      </c>
      <c r="N91" s="216"/>
      <c r="O91" s="214"/>
      <c r="P91" s="214"/>
      <c r="Q91" s="216"/>
      <c r="R91" s="216"/>
      <c r="S91" s="214" t="s">
        <v>360</v>
      </c>
      <c r="T91" s="214" t="s">
        <v>374</v>
      </c>
      <c r="U91" s="214" t="s">
        <v>239</v>
      </c>
      <c r="V91" s="214" t="s">
        <v>7</v>
      </c>
      <c r="W91" s="214" t="s">
        <v>7</v>
      </c>
      <c r="X91" s="214" t="s">
        <v>7</v>
      </c>
      <c r="Y91" s="214"/>
      <c r="Z91" s="214"/>
      <c r="AA91" s="214" t="s">
        <v>238</v>
      </c>
      <c r="AB91" s="214" t="s">
        <v>360</v>
      </c>
      <c r="AC91" s="214">
        <v>2200</v>
      </c>
      <c r="AD91" s="214" t="s">
        <v>7</v>
      </c>
      <c r="AE91" s="214"/>
      <c r="AF91" s="214">
        <v>0</v>
      </c>
    </row>
    <row r="92" spans="1:32" x14ac:dyDescent="0.3">
      <c r="A92" s="216" t="s">
        <v>351</v>
      </c>
      <c r="B92" s="214" t="s">
        <v>43</v>
      </c>
      <c r="C92" s="214" t="s">
        <v>105</v>
      </c>
      <c r="D92" s="214" t="s">
        <v>310</v>
      </c>
      <c r="E92" s="214" t="s">
        <v>884</v>
      </c>
      <c r="F92" s="15">
        <v>46255.642997685187</v>
      </c>
      <c r="G92" s="214" t="s">
        <v>407</v>
      </c>
      <c r="H92" s="214">
        <v>5</v>
      </c>
      <c r="I92" s="214" t="s">
        <v>885</v>
      </c>
      <c r="J92" s="15">
        <v>46259.381944444445</v>
      </c>
      <c r="K92" s="15">
        <v>46262.479166666664</v>
      </c>
      <c r="L92" s="15"/>
      <c r="M92" s="214">
        <v>5</v>
      </c>
      <c r="N92" s="216"/>
      <c r="O92" s="214" t="s">
        <v>201</v>
      </c>
      <c r="P92" s="214" t="s">
        <v>513</v>
      </c>
      <c r="Q92" s="216"/>
      <c r="R92" s="216"/>
      <c r="S92" s="214" t="s">
        <v>359</v>
      </c>
      <c r="T92" s="214" t="s">
        <v>374</v>
      </c>
      <c r="U92" s="214" t="s">
        <v>239</v>
      </c>
      <c r="V92" s="214" t="s">
        <v>351</v>
      </c>
      <c r="W92" s="214" t="s">
        <v>374</v>
      </c>
      <c r="X92" s="214" t="s">
        <v>239</v>
      </c>
      <c r="Y92" s="214">
        <v>0</v>
      </c>
      <c r="Z92" s="214"/>
      <c r="AA92" s="214" t="s">
        <v>67</v>
      </c>
      <c r="AB92" s="214" t="s">
        <v>359</v>
      </c>
      <c r="AC92" s="214">
        <v>50</v>
      </c>
      <c r="AD92" s="214" t="s">
        <v>217</v>
      </c>
      <c r="AE92" s="214">
        <v>1</v>
      </c>
      <c r="AF92" s="214">
        <v>1</v>
      </c>
    </row>
    <row r="93" spans="1:32" x14ac:dyDescent="0.3">
      <c r="A93" s="216" t="s">
        <v>351</v>
      </c>
      <c r="B93" s="214" t="s">
        <v>285</v>
      </c>
      <c r="C93" s="214" t="s">
        <v>95</v>
      </c>
      <c r="D93" s="214" t="s">
        <v>310</v>
      </c>
      <c r="E93" s="214" t="s">
        <v>958</v>
      </c>
      <c r="F93" s="15">
        <v>46266.675567129627</v>
      </c>
      <c r="G93" s="214" t="s">
        <v>424</v>
      </c>
      <c r="H93" s="214">
        <v>28</v>
      </c>
      <c r="I93" s="214" t="s">
        <v>959</v>
      </c>
      <c r="J93" s="15">
        <v>46287.430555555555</v>
      </c>
      <c r="K93" s="15">
        <v>46290.508333333331</v>
      </c>
      <c r="L93" s="15"/>
      <c r="M93" s="214">
        <v>28</v>
      </c>
      <c r="N93" s="216"/>
      <c r="O93" s="214" t="s">
        <v>201</v>
      </c>
      <c r="P93" s="214" t="s">
        <v>513</v>
      </c>
      <c r="Q93" s="216"/>
      <c r="R93" s="216"/>
      <c r="S93" s="214" t="s">
        <v>361</v>
      </c>
      <c r="T93" s="214" t="s">
        <v>374</v>
      </c>
      <c r="U93" s="214" t="s">
        <v>239</v>
      </c>
      <c r="V93" s="214" t="s">
        <v>7</v>
      </c>
      <c r="W93" s="214" t="s">
        <v>7</v>
      </c>
      <c r="X93" s="214" t="s">
        <v>7</v>
      </c>
      <c r="Y93" s="214"/>
      <c r="Z93" s="214"/>
      <c r="AA93" s="214" t="s">
        <v>96</v>
      </c>
      <c r="AB93" s="214" t="s">
        <v>361</v>
      </c>
      <c r="AC93" s="214">
        <v>109</v>
      </c>
      <c r="AD93" s="214" t="s">
        <v>220</v>
      </c>
      <c r="AE93" s="214">
        <v>28</v>
      </c>
      <c r="AF93" s="214">
        <v>2.9</v>
      </c>
    </row>
    <row r="94" spans="1:32" x14ac:dyDescent="0.3">
      <c r="A94" s="216" t="s">
        <v>351</v>
      </c>
      <c r="B94" s="214" t="s">
        <v>285</v>
      </c>
      <c r="C94" s="214" t="s">
        <v>95</v>
      </c>
      <c r="D94" s="214" t="s">
        <v>310</v>
      </c>
      <c r="E94" s="214" t="s">
        <v>1024</v>
      </c>
      <c r="F94" s="15">
        <v>46283.319594907407</v>
      </c>
      <c r="G94" s="214" t="s">
        <v>410</v>
      </c>
      <c r="H94" s="214">
        <v>1</v>
      </c>
      <c r="I94" s="214" t="s">
        <v>1025</v>
      </c>
      <c r="J94" s="15">
        <v>46283.595138888886</v>
      </c>
      <c r="K94" s="15">
        <v>46290.49722222222</v>
      </c>
      <c r="L94" s="15"/>
      <c r="M94" s="214">
        <v>1</v>
      </c>
      <c r="N94" s="216"/>
      <c r="O94" s="214" t="s">
        <v>201</v>
      </c>
      <c r="P94" s="214" t="s">
        <v>513</v>
      </c>
      <c r="Q94" s="216"/>
      <c r="R94" s="216"/>
      <c r="S94" s="214" t="s">
        <v>361</v>
      </c>
      <c r="T94" s="214" t="s">
        <v>374</v>
      </c>
      <c r="U94" s="214" t="s">
        <v>239</v>
      </c>
      <c r="V94" s="214" t="s">
        <v>7</v>
      </c>
      <c r="W94" s="214" t="s">
        <v>7</v>
      </c>
      <c r="X94" s="214" t="s">
        <v>7</v>
      </c>
      <c r="Y94" s="214"/>
      <c r="Z94" s="214"/>
      <c r="AA94" s="214" t="s">
        <v>96</v>
      </c>
      <c r="AB94" s="214" t="s">
        <v>361</v>
      </c>
      <c r="AC94" s="214">
        <v>109</v>
      </c>
      <c r="AD94" s="214" t="s">
        <v>220</v>
      </c>
      <c r="AE94" s="214">
        <v>1</v>
      </c>
      <c r="AF94" s="214"/>
    </row>
    <row r="95" spans="1:32" x14ac:dyDescent="0.3">
      <c r="A95" s="216" t="s">
        <v>351</v>
      </c>
      <c r="B95" s="214" t="s">
        <v>285</v>
      </c>
      <c r="C95" s="214" t="s">
        <v>95</v>
      </c>
      <c r="D95" s="214" t="s">
        <v>310</v>
      </c>
      <c r="E95" s="214" t="s">
        <v>960</v>
      </c>
      <c r="F95" s="15">
        <v>46253.597615740742</v>
      </c>
      <c r="G95" s="214" t="s">
        <v>406</v>
      </c>
      <c r="H95" s="214">
        <v>1</v>
      </c>
      <c r="I95" s="214" t="s">
        <v>961</v>
      </c>
      <c r="J95" s="15">
        <v>46254.693055555559</v>
      </c>
      <c r="K95" s="15">
        <v>46261.399305555555</v>
      </c>
      <c r="L95" s="15"/>
      <c r="M95" s="214">
        <v>1</v>
      </c>
      <c r="N95" s="216"/>
      <c r="O95" s="214" t="s">
        <v>201</v>
      </c>
      <c r="P95" s="214" t="s">
        <v>513</v>
      </c>
      <c r="Q95" s="216"/>
      <c r="R95" s="216"/>
      <c r="S95" s="214" t="s">
        <v>362</v>
      </c>
      <c r="T95" s="214" t="s">
        <v>374</v>
      </c>
      <c r="U95" s="214" t="s">
        <v>239</v>
      </c>
      <c r="V95" s="214" t="s">
        <v>7</v>
      </c>
      <c r="W95" s="214" t="s">
        <v>7</v>
      </c>
      <c r="X95" s="214" t="s">
        <v>7</v>
      </c>
      <c r="Y95" s="214"/>
      <c r="Z95" s="214"/>
      <c r="AA95" s="214" t="s">
        <v>96</v>
      </c>
      <c r="AB95" s="214" t="s">
        <v>362</v>
      </c>
      <c r="AC95" s="214">
        <v>101</v>
      </c>
      <c r="AD95" s="214" t="s">
        <v>220</v>
      </c>
      <c r="AE95" s="214">
        <v>1</v>
      </c>
      <c r="AF95" s="214">
        <v>1</v>
      </c>
    </row>
    <row r="96" spans="1:32" x14ac:dyDescent="0.3">
      <c r="A96" s="216" t="s">
        <v>351</v>
      </c>
      <c r="B96" s="214" t="s">
        <v>285</v>
      </c>
      <c r="C96" s="214" t="s">
        <v>95</v>
      </c>
      <c r="D96" s="214" t="s">
        <v>310</v>
      </c>
      <c r="E96" s="214" t="s">
        <v>960</v>
      </c>
      <c r="F96" s="15">
        <v>46253.597615740742</v>
      </c>
      <c r="G96" s="214" t="s">
        <v>406</v>
      </c>
      <c r="H96" s="214">
        <v>1</v>
      </c>
      <c r="I96" s="214" t="s">
        <v>961</v>
      </c>
      <c r="J96" s="15">
        <v>46254.693055555559</v>
      </c>
      <c r="K96" s="15">
        <v>46261.399305555555</v>
      </c>
      <c r="L96" s="15"/>
      <c r="M96" s="214">
        <v>1</v>
      </c>
      <c r="N96" s="216"/>
      <c r="O96" s="214" t="s">
        <v>511</v>
      </c>
      <c r="P96" s="214"/>
      <c r="Q96" s="216"/>
      <c r="R96" s="216"/>
      <c r="S96" s="214" t="s">
        <v>362</v>
      </c>
      <c r="T96" s="214" t="s">
        <v>374</v>
      </c>
      <c r="U96" s="214" t="s">
        <v>239</v>
      </c>
      <c r="V96" s="214" t="s">
        <v>7</v>
      </c>
      <c r="W96" s="214" t="s">
        <v>7</v>
      </c>
      <c r="X96" s="214" t="s">
        <v>7</v>
      </c>
      <c r="Y96" s="214"/>
      <c r="Z96" s="214"/>
      <c r="AA96" s="214" t="s">
        <v>96</v>
      </c>
      <c r="AB96" s="214" t="s">
        <v>362</v>
      </c>
      <c r="AC96" s="214">
        <v>101</v>
      </c>
      <c r="AD96" s="214" t="s">
        <v>220</v>
      </c>
      <c r="AE96" s="214">
        <v>1</v>
      </c>
      <c r="AF96" s="214"/>
    </row>
    <row r="97" spans="1:32" x14ac:dyDescent="0.3">
      <c r="A97" s="216" t="s">
        <v>351</v>
      </c>
      <c r="B97" s="214" t="s">
        <v>285</v>
      </c>
      <c r="C97" s="214" t="s">
        <v>95</v>
      </c>
      <c r="D97" s="214" t="s">
        <v>310</v>
      </c>
      <c r="E97" s="214" t="s">
        <v>960</v>
      </c>
      <c r="F97" s="15">
        <v>46253.597615740742</v>
      </c>
      <c r="G97" s="214" t="s">
        <v>406</v>
      </c>
      <c r="H97" s="214">
        <v>1</v>
      </c>
      <c r="I97" s="214" t="s">
        <v>961</v>
      </c>
      <c r="J97" s="15">
        <v>46254.693055555559</v>
      </c>
      <c r="K97" s="15">
        <v>46261.399305555555</v>
      </c>
      <c r="L97" s="15"/>
      <c r="M97" s="214">
        <v>1</v>
      </c>
      <c r="N97" s="216"/>
      <c r="O97" s="214" t="s">
        <v>511</v>
      </c>
      <c r="P97" s="214"/>
      <c r="Q97" s="216"/>
      <c r="R97" s="216"/>
      <c r="S97" s="214" t="s">
        <v>362</v>
      </c>
      <c r="T97" s="214" t="s">
        <v>374</v>
      </c>
      <c r="U97" s="214" t="s">
        <v>239</v>
      </c>
      <c r="V97" s="214" t="s">
        <v>7</v>
      </c>
      <c r="W97" s="214" t="s">
        <v>7</v>
      </c>
      <c r="X97" s="214" t="s">
        <v>7</v>
      </c>
      <c r="Y97" s="214"/>
      <c r="Z97" s="214"/>
      <c r="AA97" s="214" t="s">
        <v>96</v>
      </c>
      <c r="AB97" s="214" t="s">
        <v>362</v>
      </c>
      <c r="AC97" s="214">
        <v>101</v>
      </c>
      <c r="AD97" s="214" t="s">
        <v>220</v>
      </c>
      <c r="AE97" s="214">
        <v>1</v>
      </c>
      <c r="AF97" s="214"/>
    </row>
    <row r="98" spans="1:32" x14ac:dyDescent="0.3">
      <c r="A98" s="216" t="s">
        <v>351</v>
      </c>
      <c r="B98" s="214" t="s">
        <v>285</v>
      </c>
      <c r="C98" s="214" t="s">
        <v>95</v>
      </c>
      <c r="D98" s="214" t="s">
        <v>310</v>
      </c>
      <c r="E98" s="214" t="s">
        <v>960</v>
      </c>
      <c r="F98" s="15">
        <v>46253.597615740742</v>
      </c>
      <c r="G98" s="214" t="s">
        <v>406</v>
      </c>
      <c r="H98" s="214">
        <v>1</v>
      </c>
      <c r="I98" s="214" t="s">
        <v>961</v>
      </c>
      <c r="J98" s="15">
        <v>46254.693055555559</v>
      </c>
      <c r="K98" s="15">
        <v>46261.399305555555</v>
      </c>
      <c r="L98" s="15"/>
      <c r="M98" s="214">
        <v>1</v>
      </c>
      <c r="N98" s="216"/>
      <c r="O98" s="214" t="s">
        <v>511</v>
      </c>
      <c r="P98" s="214"/>
      <c r="Q98" s="216"/>
      <c r="R98" s="216"/>
      <c r="S98" s="214" t="s">
        <v>362</v>
      </c>
      <c r="T98" s="214" t="s">
        <v>374</v>
      </c>
      <c r="U98" s="214" t="s">
        <v>239</v>
      </c>
      <c r="V98" s="214" t="s">
        <v>7</v>
      </c>
      <c r="W98" s="214" t="s">
        <v>7</v>
      </c>
      <c r="X98" s="214" t="s">
        <v>7</v>
      </c>
      <c r="Y98" s="214"/>
      <c r="Z98" s="214"/>
      <c r="AA98" s="214" t="s">
        <v>96</v>
      </c>
      <c r="AB98" s="214" t="s">
        <v>362</v>
      </c>
      <c r="AC98" s="214">
        <v>101</v>
      </c>
      <c r="AD98" s="214" t="s">
        <v>220</v>
      </c>
      <c r="AE98" s="214">
        <v>1</v>
      </c>
      <c r="AF98" s="214"/>
    </row>
    <row r="99" spans="1:32" x14ac:dyDescent="0.3">
      <c r="A99" s="216" t="s">
        <v>351</v>
      </c>
      <c r="B99" s="214" t="s">
        <v>285</v>
      </c>
      <c r="C99" s="214" t="s">
        <v>95</v>
      </c>
      <c r="D99" s="214" t="s">
        <v>310</v>
      </c>
      <c r="E99" s="214" t="s">
        <v>2263</v>
      </c>
      <c r="F99" s="15">
        <v>46254.596168981479</v>
      </c>
      <c r="G99" s="214" t="s">
        <v>406</v>
      </c>
      <c r="H99" s="214">
        <v>1</v>
      </c>
      <c r="I99" s="214" t="s">
        <v>2264</v>
      </c>
      <c r="J99" s="15">
        <v>46255.381944444445</v>
      </c>
      <c r="K99" s="15">
        <v>46261.428472222222</v>
      </c>
      <c r="L99" s="15"/>
      <c r="M99" s="214">
        <v>1</v>
      </c>
      <c r="N99" s="216"/>
      <c r="O99" s="214" t="s">
        <v>201</v>
      </c>
      <c r="P99" s="214" t="s">
        <v>513</v>
      </c>
      <c r="Q99" s="216"/>
      <c r="R99" s="216"/>
      <c r="S99" s="214" t="s">
        <v>362</v>
      </c>
      <c r="T99" s="214" t="s">
        <v>374</v>
      </c>
      <c r="U99" s="214" t="s">
        <v>239</v>
      </c>
      <c r="V99" s="214" t="s">
        <v>7</v>
      </c>
      <c r="W99" s="214" t="s">
        <v>7</v>
      </c>
      <c r="X99" s="214" t="s">
        <v>7</v>
      </c>
      <c r="Y99" s="214"/>
      <c r="Z99" s="214"/>
      <c r="AA99" s="214" t="s">
        <v>96</v>
      </c>
      <c r="AB99" s="214" t="s">
        <v>362</v>
      </c>
      <c r="AC99" s="214">
        <v>101</v>
      </c>
      <c r="AD99" s="214" t="s">
        <v>220</v>
      </c>
      <c r="AE99" s="214">
        <v>1</v>
      </c>
      <c r="AF99" s="214"/>
    </row>
    <row r="100" spans="1:32" x14ac:dyDescent="0.3">
      <c r="A100" s="216" t="s">
        <v>351</v>
      </c>
      <c r="B100" s="214" t="s">
        <v>285</v>
      </c>
      <c r="C100" s="214" t="s">
        <v>95</v>
      </c>
      <c r="D100" s="214" t="s">
        <v>310</v>
      </c>
      <c r="E100" s="214" t="s">
        <v>962</v>
      </c>
      <c r="F100" s="15">
        <v>46254.372256944444</v>
      </c>
      <c r="G100" s="214" t="s">
        <v>406</v>
      </c>
      <c r="H100" s="214">
        <v>1</v>
      </c>
      <c r="I100" s="214" t="s">
        <v>963</v>
      </c>
      <c r="J100" s="15">
        <v>46255.344444444447</v>
      </c>
      <c r="K100" s="15">
        <v>46261.421527777777</v>
      </c>
      <c r="L100" s="15"/>
      <c r="M100" s="214">
        <v>1</v>
      </c>
      <c r="N100" s="216"/>
      <c r="O100" s="214" t="s">
        <v>201</v>
      </c>
      <c r="P100" s="214" t="s">
        <v>513</v>
      </c>
      <c r="Q100" s="216"/>
      <c r="R100" s="216"/>
      <c r="S100" s="214" t="s">
        <v>362</v>
      </c>
      <c r="T100" s="214" t="s">
        <v>374</v>
      </c>
      <c r="U100" s="214" t="s">
        <v>239</v>
      </c>
      <c r="V100" s="214" t="s">
        <v>7</v>
      </c>
      <c r="W100" s="214" t="s">
        <v>7</v>
      </c>
      <c r="X100" s="214" t="s">
        <v>7</v>
      </c>
      <c r="Y100" s="214"/>
      <c r="Z100" s="214"/>
      <c r="AA100" s="214" t="s">
        <v>96</v>
      </c>
      <c r="AB100" s="214" t="s">
        <v>362</v>
      </c>
      <c r="AC100" s="214">
        <v>101</v>
      </c>
      <c r="AD100" s="214" t="s">
        <v>220</v>
      </c>
      <c r="AE100" s="214">
        <v>1</v>
      </c>
      <c r="AF100" s="214"/>
    </row>
    <row r="101" spans="1:32" x14ac:dyDescent="0.3">
      <c r="A101" s="216" t="s">
        <v>351</v>
      </c>
      <c r="B101" s="214" t="s">
        <v>285</v>
      </c>
      <c r="C101" s="214" t="s">
        <v>95</v>
      </c>
      <c r="D101" s="214" t="s">
        <v>310</v>
      </c>
      <c r="E101" s="214" t="s">
        <v>962</v>
      </c>
      <c r="F101" s="15">
        <v>46254.372256944444</v>
      </c>
      <c r="G101" s="214" t="s">
        <v>406</v>
      </c>
      <c r="H101" s="214">
        <v>1</v>
      </c>
      <c r="I101" s="214" t="s">
        <v>963</v>
      </c>
      <c r="J101" s="15">
        <v>46255.344444444447</v>
      </c>
      <c r="K101" s="15">
        <v>46261.421527777777</v>
      </c>
      <c r="L101" s="15"/>
      <c r="M101" s="214">
        <v>1</v>
      </c>
      <c r="N101" s="216"/>
      <c r="O101" s="214" t="s">
        <v>511</v>
      </c>
      <c r="P101" s="214"/>
      <c r="Q101" s="216"/>
      <c r="R101" s="216"/>
      <c r="S101" s="214" t="s">
        <v>362</v>
      </c>
      <c r="T101" s="214" t="s">
        <v>374</v>
      </c>
      <c r="U101" s="214" t="s">
        <v>239</v>
      </c>
      <c r="V101" s="214" t="s">
        <v>7</v>
      </c>
      <c r="W101" s="214" t="s">
        <v>7</v>
      </c>
      <c r="X101" s="214" t="s">
        <v>7</v>
      </c>
      <c r="Y101" s="214"/>
      <c r="Z101" s="214"/>
      <c r="AA101" s="214" t="s">
        <v>96</v>
      </c>
      <c r="AB101" s="214" t="s">
        <v>362</v>
      </c>
      <c r="AC101" s="214">
        <v>101</v>
      </c>
      <c r="AD101" s="214" t="s">
        <v>220</v>
      </c>
      <c r="AE101" s="214">
        <v>1</v>
      </c>
      <c r="AF101" s="214"/>
    </row>
    <row r="102" spans="1:32" x14ac:dyDescent="0.3">
      <c r="A102" s="216" t="s">
        <v>351</v>
      </c>
      <c r="B102" s="214" t="s">
        <v>285</v>
      </c>
      <c r="C102" s="214" t="s">
        <v>95</v>
      </c>
      <c r="D102" s="214" t="s">
        <v>310</v>
      </c>
      <c r="E102" s="214" t="s">
        <v>962</v>
      </c>
      <c r="F102" s="15">
        <v>46254.372256944444</v>
      </c>
      <c r="G102" s="214" t="s">
        <v>406</v>
      </c>
      <c r="H102" s="214">
        <v>1</v>
      </c>
      <c r="I102" s="214" t="s">
        <v>963</v>
      </c>
      <c r="J102" s="15">
        <v>46255.344444444447</v>
      </c>
      <c r="K102" s="15">
        <v>46261.421527777777</v>
      </c>
      <c r="L102" s="15"/>
      <c r="M102" s="214">
        <v>1</v>
      </c>
      <c r="N102" s="216"/>
      <c r="O102" s="214" t="s">
        <v>511</v>
      </c>
      <c r="P102" s="214"/>
      <c r="Q102" s="216"/>
      <c r="R102" s="216"/>
      <c r="S102" s="214" t="s">
        <v>362</v>
      </c>
      <c r="T102" s="214" t="s">
        <v>374</v>
      </c>
      <c r="U102" s="214" t="s">
        <v>239</v>
      </c>
      <c r="V102" s="214" t="s">
        <v>7</v>
      </c>
      <c r="W102" s="214" t="s">
        <v>7</v>
      </c>
      <c r="X102" s="214" t="s">
        <v>7</v>
      </c>
      <c r="Y102" s="214"/>
      <c r="Z102" s="214"/>
      <c r="AA102" s="214" t="s">
        <v>96</v>
      </c>
      <c r="AB102" s="214" t="s">
        <v>362</v>
      </c>
      <c r="AC102" s="214">
        <v>101</v>
      </c>
      <c r="AD102" s="214" t="s">
        <v>220</v>
      </c>
      <c r="AE102" s="214">
        <v>1</v>
      </c>
      <c r="AF102" s="214"/>
    </row>
    <row r="103" spans="1:32" x14ac:dyDescent="0.3">
      <c r="A103" s="216" t="s">
        <v>351</v>
      </c>
      <c r="B103" s="214" t="s">
        <v>285</v>
      </c>
      <c r="C103" s="214" t="s">
        <v>95</v>
      </c>
      <c r="D103" s="214" t="s">
        <v>310</v>
      </c>
      <c r="E103" s="214" t="s">
        <v>752</v>
      </c>
      <c r="F103" s="15">
        <v>46253.600624999999</v>
      </c>
      <c r="G103" s="214" t="s">
        <v>406</v>
      </c>
      <c r="H103" s="214">
        <v>1</v>
      </c>
      <c r="I103" s="214" t="s">
        <v>964</v>
      </c>
      <c r="J103" s="15">
        <v>46258.65625</v>
      </c>
      <c r="K103" s="15">
        <v>46261.456944444442</v>
      </c>
      <c r="L103" s="15"/>
      <c r="M103" s="214">
        <v>1</v>
      </c>
      <c r="N103" s="216"/>
      <c r="O103" s="214" t="s">
        <v>201</v>
      </c>
      <c r="P103" s="214" t="s">
        <v>513</v>
      </c>
      <c r="Q103" s="216"/>
      <c r="R103" s="216"/>
      <c r="S103" s="214" t="s">
        <v>362</v>
      </c>
      <c r="T103" s="214" t="s">
        <v>374</v>
      </c>
      <c r="U103" s="214" t="s">
        <v>239</v>
      </c>
      <c r="V103" s="214" t="s">
        <v>7</v>
      </c>
      <c r="W103" s="214" t="s">
        <v>7</v>
      </c>
      <c r="X103" s="214" t="s">
        <v>7</v>
      </c>
      <c r="Y103" s="214"/>
      <c r="Z103" s="214"/>
      <c r="AA103" s="214" t="s">
        <v>96</v>
      </c>
      <c r="AB103" s="214" t="s">
        <v>362</v>
      </c>
      <c r="AC103" s="214">
        <v>101</v>
      </c>
      <c r="AD103" s="214" t="s">
        <v>220</v>
      </c>
      <c r="AE103" s="214">
        <v>1</v>
      </c>
      <c r="AF103" s="214"/>
    </row>
    <row r="104" spans="1:32" x14ac:dyDescent="0.3">
      <c r="A104" s="216" t="s">
        <v>351</v>
      </c>
      <c r="B104" s="214" t="s">
        <v>285</v>
      </c>
      <c r="C104" s="214" t="s">
        <v>95</v>
      </c>
      <c r="D104" s="214" t="s">
        <v>310</v>
      </c>
      <c r="E104" s="214" t="s">
        <v>2271</v>
      </c>
      <c r="F104" s="15">
        <v>46253.587824074071</v>
      </c>
      <c r="G104" s="214" t="s">
        <v>406</v>
      </c>
      <c r="H104" s="214">
        <v>1</v>
      </c>
      <c r="I104" s="214" t="s">
        <v>2272</v>
      </c>
      <c r="J104" s="15">
        <v>46254.578472222223</v>
      </c>
      <c r="K104" s="15">
        <v>46259.754166666666</v>
      </c>
      <c r="L104" s="15"/>
      <c r="M104" s="214">
        <v>1</v>
      </c>
      <c r="N104" s="216"/>
      <c r="O104" s="214" t="s">
        <v>201</v>
      </c>
      <c r="P104" s="214" t="s">
        <v>513</v>
      </c>
      <c r="Q104" s="216"/>
      <c r="R104" s="216"/>
      <c r="S104" s="214" t="s">
        <v>362</v>
      </c>
      <c r="T104" s="214" t="s">
        <v>374</v>
      </c>
      <c r="U104" s="214" t="s">
        <v>239</v>
      </c>
      <c r="V104" s="214" t="s">
        <v>7</v>
      </c>
      <c r="W104" s="214" t="s">
        <v>7</v>
      </c>
      <c r="X104" s="214" t="s">
        <v>7</v>
      </c>
      <c r="Y104" s="214"/>
      <c r="Z104" s="214"/>
      <c r="AA104" s="214" t="s">
        <v>96</v>
      </c>
      <c r="AB104" s="214" t="s">
        <v>362</v>
      </c>
      <c r="AC104" s="214">
        <v>101</v>
      </c>
      <c r="AD104" s="214" t="s">
        <v>220</v>
      </c>
      <c r="AE104" s="214">
        <v>1</v>
      </c>
      <c r="AF104" s="214">
        <v>1</v>
      </c>
    </row>
    <row r="105" spans="1:32" x14ac:dyDescent="0.3">
      <c r="A105" s="216" t="s">
        <v>351</v>
      </c>
      <c r="B105" s="214" t="s">
        <v>285</v>
      </c>
      <c r="C105" s="214" t="s">
        <v>95</v>
      </c>
      <c r="D105" s="214" t="s">
        <v>310</v>
      </c>
      <c r="E105" s="214" t="s">
        <v>965</v>
      </c>
      <c r="F105" s="15">
        <v>46279.596643518518</v>
      </c>
      <c r="G105" s="214" t="s">
        <v>406</v>
      </c>
      <c r="H105" s="214">
        <v>1</v>
      </c>
      <c r="I105" s="214" t="s">
        <v>966</v>
      </c>
      <c r="J105" s="15">
        <v>46283.411805555559</v>
      </c>
      <c r="K105" s="15">
        <v>46287.350694444445</v>
      </c>
      <c r="L105" s="15"/>
      <c r="M105" s="214">
        <v>1</v>
      </c>
      <c r="N105" s="216"/>
      <c r="O105" s="214" t="s">
        <v>201</v>
      </c>
      <c r="P105" s="214" t="s">
        <v>513</v>
      </c>
      <c r="Q105" s="216"/>
      <c r="R105" s="216"/>
      <c r="S105" s="214" t="s">
        <v>362</v>
      </c>
      <c r="T105" s="214" t="s">
        <v>374</v>
      </c>
      <c r="U105" s="214" t="s">
        <v>239</v>
      </c>
      <c r="V105" s="214" t="s">
        <v>7</v>
      </c>
      <c r="W105" s="214" t="s">
        <v>7</v>
      </c>
      <c r="X105" s="214" t="s">
        <v>7</v>
      </c>
      <c r="Y105" s="214"/>
      <c r="Z105" s="214"/>
      <c r="AA105" s="214" t="s">
        <v>96</v>
      </c>
      <c r="AB105" s="214" t="s">
        <v>362</v>
      </c>
      <c r="AC105" s="214">
        <v>101</v>
      </c>
      <c r="AD105" s="214" t="s">
        <v>220</v>
      </c>
      <c r="AE105" s="214">
        <v>1</v>
      </c>
      <c r="AF105" s="214">
        <v>1</v>
      </c>
    </row>
    <row r="106" spans="1:32" x14ac:dyDescent="0.3">
      <c r="A106" s="216" t="s">
        <v>351</v>
      </c>
      <c r="B106" s="214" t="s">
        <v>285</v>
      </c>
      <c r="C106" s="214" t="s">
        <v>95</v>
      </c>
      <c r="D106" s="214" t="s">
        <v>310</v>
      </c>
      <c r="E106" s="214" t="s">
        <v>967</v>
      </c>
      <c r="F106" s="15">
        <v>46253.637164351851</v>
      </c>
      <c r="G106" s="214" t="s">
        <v>406</v>
      </c>
      <c r="H106" s="214">
        <v>1</v>
      </c>
      <c r="I106" s="214" t="s">
        <v>968</v>
      </c>
      <c r="J106" s="15">
        <v>46268.429166666669</v>
      </c>
      <c r="K106" s="15">
        <v>46269.390972222223</v>
      </c>
      <c r="L106" s="15"/>
      <c r="M106" s="214">
        <v>1</v>
      </c>
      <c r="N106" s="216"/>
      <c r="O106" s="214" t="s">
        <v>201</v>
      </c>
      <c r="P106" s="214" t="s">
        <v>514</v>
      </c>
      <c r="Q106" s="216"/>
      <c r="R106" s="216"/>
      <c r="S106" s="214" t="s">
        <v>362</v>
      </c>
      <c r="T106" s="214" t="s">
        <v>374</v>
      </c>
      <c r="U106" s="214" t="s">
        <v>239</v>
      </c>
      <c r="V106" s="214" t="s">
        <v>7</v>
      </c>
      <c r="W106" s="214" t="s">
        <v>7</v>
      </c>
      <c r="X106" s="214" t="s">
        <v>7</v>
      </c>
      <c r="Y106" s="214"/>
      <c r="Z106" s="214"/>
      <c r="AA106" s="214" t="s">
        <v>96</v>
      </c>
      <c r="AB106" s="214" t="s">
        <v>362</v>
      </c>
      <c r="AC106" s="214">
        <v>101</v>
      </c>
      <c r="AD106" s="214" t="s">
        <v>220</v>
      </c>
      <c r="AE106" s="214">
        <v>1</v>
      </c>
      <c r="AF106" s="214">
        <v>1</v>
      </c>
    </row>
    <row r="107" spans="1:32" x14ac:dyDescent="0.3">
      <c r="A107" s="216" t="s">
        <v>351</v>
      </c>
      <c r="B107" s="214" t="s">
        <v>285</v>
      </c>
      <c r="C107" s="214" t="s">
        <v>95</v>
      </c>
      <c r="D107" s="214" t="s">
        <v>310</v>
      </c>
      <c r="E107" s="214" t="s">
        <v>969</v>
      </c>
      <c r="F107" s="15">
        <v>46262.652592592596</v>
      </c>
      <c r="G107" s="214" t="s">
        <v>406</v>
      </c>
      <c r="H107" s="214">
        <v>1</v>
      </c>
      <c r="I107" s="214" t="s">
        <v>970</v>
      </c>
      <c r="J107" s="15">
        <v>46265.611805555556</v>
      </c>
      <c r="K107" s="15">
        <v>46269.372916666667</v>
      </c>
      <c r="L107" s="15"/>
      <c r="M107" s="214">
        <v>1</v>
      </c>
      <c r="N107" s="216"/>
      <c r="O107" s="214" t="s">
        <v>201</v>
      </c>
      <c r="P107" s="214" t="s">
        <v>513</v>
      </c>
      <c r="Q107" s="216"/>
      <c r="R107" s="216"/>
      <c r="S107" s="214" t="s">
        <v>362</v>
      </c>
      <c r="T107" s="214" t="s">
        <v>374</v>
      </c>
      <c r="U107" s="214" t="s">
        <v>239</v>
      </c>
      <c r="V107" s="214" t="s">
        <v>7</v>
      </c>
      <c r="W107" s="214" t="s">
        <v>7</v>
      </c>
      <c r="X107" s="214" t="s">
        <v>7</v>
      </c>
      <c r="Y107" s="214"/>
      <c r="Z107" s="214"/>
      <c r="AA107" s="214" t="s">
        <v>96</v>
      </c>
      <c r="AB107" s="214" t="s">
        <v>362</v>
      </c>
      <c r="AC107" s="214">
        <v>101</v>
      </c>
      <c r="AD107" s="214" t="s">
        <v>220</v>
      </c>
      <c r="AE107" s="214">
        <v>1</v>
      </c>
      <c r="AF107" s="214"/>
    </row>
    <row r="108" spans="1:32" x14ac:dyDescent="0.3">
      <c r="A108" s="216" t="s">
        <v>351</v>
      </c>
      <c r="B108" s="214" t="s">
        <v>285</v>
      </c>
      <c r="C108" s="214" t="s">
        <v>95</v>
      </c>
      <c r="D108" s="214" t="s">
        <v>310</v>
      </c>
      <c r="E108" s="214" t="s">
        <v>753</v>
      </c>
      <c r="F108" s="15">
        <v>46248.437847222223</v>
      </c>
      <c r="G108" s="214" t="s">
        <v>406</v>
      </c>
      <c r="H108" s="214">
        <v>1</v>
      </c>
      <c r="I108" s="214" t="s">
        <v>971</v>
      </c>
      <c r="J108" s="15">
        <v>46265.673611111109</v>
      </c>
      <c r="K108" s="15">
        <v>46269.354166666664</v>
      </c>
      <c r="L108" s="15"/>
      <c r="M108" s="214">
        <v>1</v>
      </c>
      <c r="N108" s="216"/>
      <c r="O108" s="214" t="s">
        <v>201</v>
      </c>
      <c r="P108" s="214" t="s">
        <v>513</v>
      </c>
      <c r="Q108" s="216"/>
      <c r="R108" s="216"/>
      <c r="S108" s="214" t="s">
        <v>362</v>
      </c>
      <c r="T108" s="214" t="s">
        <v>374</v>
      </c>
      <c r="U108" s="214" t="s">
        <v>239</v>
      </c>
      <c r="V108" s="214" t="s">
        <v>7</v>
      </c>
      <c r="W108" s="214" t="s">
        <v>7</v>
      </c>
      <c r="X108" s="214" t="s">
        <v>7</v>
      </c>
      <c r="Y108" s="214"/>
      <c r="Z108" s="214"/>
      <c r="AA108" s="214" t="s">
        <v>96</v>
      </c>
      <c r="AB108" s="214" t="s">
        <v>362</v>
      </c>
      <c r="AC108" s="214">
        <v>101</v>
      </c>
      <c r="AD108" s="214" t="s">
        <v>220</v>
      </c>
      <c r="AE108" s="214">
        <v>1</v>
      </c>
      <c r="AF108" s="214"/>
    </row>
    <row r="109" spans="1:32" x14ac:dyDescent="0.3">
      <c r="A109" s="216" t="s">
        <v>351</v>
      </c>
      <c r="B109" s="214" t="s">
        <v>285</v>
      </c>
      <c r="C109" s="214" t="s">
        <v>95</v>
      </c>
      <c r="D109" s="214" t="s">
        <v>310</v>
      </c>
      <c r="E109" s="214" t="s">
        <v>972</v>
      </c>
      <c r="F109" s="15">
        <v>46275.583287037036</v>
      </c>
      <c r="G109" s="214" t="s">
        <v>410</v>
      </c>
      <c r="H109" s="214">
        <v>1</v>
      </c>
      <c r="I109" s="214" t="s">
        <v>973</v>
      </c>
      <c r="J109" s="15">
        <v>46276.680555555555</v>
      </c>
      <c r="K109" s="15">
        <v>46282.333333333336</v>
      </c>
      <c r="L109" s="15"/>
      <c r="M109" s="214">
        <v>1</v>
      </c>
      <c r="N109" s="216"/>
      <c r="O109" s="214" t="s">
        <v>201</v>
      </c>
      <c r="P109" s="214" t="s">
        <v>513</v>
      </c>
      <c r="Q109" s="216"/>
      <c r="R109" s="216"/>
      <c r="S109" s="214" t="s">
        <v>974</v>
      </c>
      <c r="T109" s="214" t="s">
        <v>374</v>
      </c>
      <c r="U109" s="214" t="s">
        <v>239</v>
      </c>
      <c r="V109" s="214" t="s">
        <v>7</v>
      </c>
      <c r="W109" s="214" t="s">
        <v>7</v>
      </c>
      <c r="X109" s="214" t="s">
        <v>7</v>
      </c>
      <c r="Y109" s="214"/>
      <c r="Z109" s="214"/>
      <c r="AA109" s="214" t="s">
        <v>96</v>
      </c>
      <c r="AB109" s="214" t="s">
        <v>974</v>
      </c>
      <c r="AC109" s="214">
        <v>100</v>
      </c>
      <c r="AD109" s="214" t="s">
        <v>220</v>
      </c>
      <c r="AE109" s="214">
        <v>1</v>
      </c>
      <c r="AF109" s="214">
        <v>1</v>
      </c>
    </row>
    <row r="110" spans="1:32" x14ac:dyDescent="0.3">
      <c r="A110" s="216" t="s">
        <v>351</v>
      </c>
      <c r="B110" s="214" t="s">
        <v>285</v>
      </c>
      <c r="C110" s="214" t="s">
        <v>95</v>
      </c>
      <c r="D110" s="214" t="s">
        <v>310</v>
      </c>
      <c r="E110" s="214" t="s">
        <v>975</v>
      </c>
      <c r="F110" s="15">
        <v>46261.637928240743</v>
      </c>
      <c r="G110" s="214" t="s">
        <v>404</v>
      </c>
      <c r="H110" s="214">
        <v>1</v>
      </c>
      <c r="I110" s="214" t="s">
        <v>976</v>
      </c>
      <c r="J110" s="15">
        <v>46262.615277777775</v>
      </c>
      <c r="K110" s="15">
        <v>46268.709027777775</v>
      </c>
      <c r="L110" s="15"/>
      <c r="M110" s="214">
        <v>1</v>
      </c>
      <c r="N110" s="216"/>
      <c r="O110" s="214" t="s">
        <v>201</v>
      </c>
      <c r="P110" s="214" t="s">
        <v>513</v>
      </c>
      <c r="Q110" s="216"/>
      <c r="R110" s="216"/>
      <c r="S110" s="214" t="s">
        <v>359</v>
      </c>
      <c r="T110" s="214" t="s">
        <v>374</v>
      </c>
      <c r="U110" s="214" t="s">
        <v>239</v>
      </c>
      <c r="V110" s="214" t="s">
        <v>7</v>
      </c>
      <c r="W110" s="214" t="s">
        <v>7</v>
      </c>
      <c r="X110" s="214" t="s">
        <v>7</v>
      </c>
      <c r="Y110" s="214"/>
      <c r="Z110" s="214"/>
      <c r="AA110" s="214" t="s">
        <v>96</v>
      </c>
      <c r="AB110" s="214" t="s">
        <v>359</v>
      </c>
      <c r="AC110" s="214">
        <v>50</v>
      </c>
      <c r="AD110" s="214" t="s">
        <v>220</v>
      </c>
      <c r="AE110" s="214">
        <v>1</v>
      </c>
      <c r="AF110" s="214">
        <v>1</v>
      </c>
    </row>
    <row r="111" spans="1:32" x14ac:dyDescent="0.3">
      <c r="A111" s="216" t="s">
        <v>351</v>
      </c>
      <c r="B111" s="214" t="s">
        <v>285</v>
      </c>
      <c r="C111" s="214" t="s">
        <v>95</v>
      </c>
      <c r="D111" s="214" t="s">
        <v>310</v>
      </c>
      <c r="E111" s="214" t="s">
        <v>767</v>
      </c>
      <c r="F111" s="15">
        <v>46241.564421296294</v>
      </c>
      <c r="G111" s="214" t="s">
        <v>425</v>
      </c>
      <c r="H111" s="214">
        <v>32</v>
      </c>
      <c r="I111" s="214" t="s">
        <v>768</v>
      </c>
      <c r="J111" s="15">
        <v>46248.417361111111</v>
      </c>
      <c r="K111" s="15">
        <v>46254.490972222222</v>
      </c>
      <c r="L111" s="15"/>
      <c r="M111" s="214">
        <v>32</v>
      </c>
      <c r="N111" s="216"/>
      <c r="O111" s="214" t="s">
        <v>201</v>
      </c>
      <c r="P111" s="214" t="s">
        <v>513</v>
      </c>
      <c r="Q111" s="216"/>
      <c r="R111" s="216"/>
      <c r="S111" s="214" t="s">
        <v>974</v>
      </c>
      <c r="T111" s="214" t="s">
        <v>374</v>
      </c>
      <c r="U111" s="214" t="s">
        <v>239</v>
      </c>
      <c r="V111" s="214" t="s">
        <v>7</v>
      </c>
      <c r="W111" s="214" t="s">
        <v>7</v>
      </c>
      <c r="X111" s="214" t="s">
        <v>7</v>
      </c>
      <c r="Y111" s="214"/>
      <c r="Z111" s="214"/>
      <c r="AA111" s="214" t="s">
        <v>96</v>
      </c>
      <c r="AB111" s="214" t="s">
        <v>974</v>
      </c>
      <c r="AC111" s="214">
        <v>100</v>
      </c>
      <c r="AD111" s="214" t="s">
        <v>220</v>
      </c>
      <c r="AE111" s="214">
        <v>32</v>
      </c>
      <c r="AF111" s="214">
        <v>10.9</v>
      </c>
    </row>
    <row r="112" spans="1:32" x14ac:dyDescent="0.3">
      <c r="A112" s="216" t="s">
        <v>351</v>
      </c>
      <c r="B112" s="214" t="s">
        <v>285</v>
      </c>
      <c r="C112" s="214" t="s">
        <v>95</v>
      </c>
      <c r="D112" s="214" t="s">
        <v>310</v>
      </c>
      <c r="E112" s="214" t="s">
        <v>767</v>
      </c>
      <c r="F112" s="15">
        <v>46241.564421296294</v>
      </c>
      <c r="G112" s="214" t="s">
        <v>425</v>
      </c>
      <c r="H112" s="214">
        <v>1</v>
      </c>
      <c r="I112" s="214" t="s">
        <v>768</v>
      </c>
      <c r="J112" s="15">
        <v>46248.417361111111</v>
      </c>
      <c r="K112" s="15">
        <v>46254.490972222222</v>
      </c>
      <c r="L112" s="15"/>
      <c r="M112" s="214">
        <v>1</v>
      </c>
      <c r="N112" s="216"/>
      <c r="O112" s="214" t="s">
        <v>511</v>
      </c>
      <c r="P112" s="214"/>
      <c r="Q112" s="216"/>
      <c r="R112" s="216"/>
      <c r="S112" s="214" t="s">
        <v>974</v>
      </c>
      <c r="T112" s="214" t="s">
        <v>374</v>
      </c>
      <c r="U112" s="214" t="s">
        <v>239</v>
      </c>
      <c r="V112" s="214" t="s">
        <v>7</v>
      </c>
      <c r="W112" s="214" t="s">
        <v>7</v>
      </c>
      <c r="X112" s="214" t="s">
        <v>7</v>
      </c>
      <c r="Y112" s="214"/>
      <c r="Z112" s="214"/>
      <c r="AA112" s="214" t="s">
        <v>96</v>
      </c>
      <c r="AB112" s="214" t="s">
        <v>974</v>
      </c>
      <c r="AC112" s="214">
        <v>100</v>
      </c>
      <c r="AD112" s="214" t="s">
        <v>220</v>
      </c>
      <c r="AE112" s="214">
        <v>1</v>
      </c>
      <c r="AF112" s="214"/>
    </row>
    <row r="113" spans="1:32" x14ac:dyDescent="0.3">
      <c r="A113" s="216" t="s">
        <v>351</v>
      </c>
      <c r="B113" s="214" t="s">
        <v>285</v>
      </c>
      <c r="C113" s="214" t="s">
        <v>95</v>
      </c>
      <c r="D113" s="214" t="s">
        <v>310</v>
      </c>
      <c r="E113" s="214" t="s">
        <v>767</v>
      </c>
      <c r="F113" s="15">
        <v>46241.564421296294</v>
      </c>
      <c r="G113" s="214" t="s">
        <v>425</v>
      </c>
      <c r="H113" s="214">
        <v>3</v>
      </c>
      <c r="I113" s="214" t="s">
        <v>768</v>
      </c>
      <c r="J113" s="15">
        <v>46248.417361111111</v>
      </c>
      <c r="K113" s="15">
        <v>46254.490972222222</v>
      </c>
      <c r="L113" s="15"/>
      <c r="M113" s="214">
        <v>3</v>
      </c>
      <c r="N113" s="216"/>
      <c r="O113" s="214" t="s">
        <v>511</v>
      </c>
      <c r="P113" s="214"/>
      <c r="Q113" s="216"/>
      <c r="R113" s="216"/>
      <c r="S113" s="214" t="s">
        <v>974</v>
      </c>
      <c r="T113" s="214" t="s">
        <v>374</v>
      </c>
      <c r="U113" s="214" t="s">
        <v>239</v>
      </c>
      <c r="V113" s="214" t="s">
        <v>7</v>
      </c>
      <c r="W113" s="214" t="s">
        <v>7</v>
      </c>
      <c r="X113" s="214" t="s">
        <v>7</v>
      </c>
      <c r="Y113" s="214"/>
      <c r="Z113" s="214"/>
      <c r="AA113" s="214" t="s">
        <v>96</v>
      </c>
      <c r="AB113" s="214" t="s">
        <v>974</v>
      </c>
      <c r="AC113" s="214">
        <v>100</v>
      </c>
      <c r="AD113" s="214" t="s">
        <v>220</v>
      </c>
      <c r="AE113" s="214">
        <v>3</v>
      </c>
      <c r="AF113" s="214"/>
    </row>
    <row r="114" spans="1:32" x14ac:dyDescent="0.3">
      <c r="A114" s="216" t="s">
        <v>351</v>
      </c>
      <c r="B114" s="214" t="s">
        <v>285</v>
      </c>
      <c r="C114" s="214" t="s">
        <v>95</v>
      </c>
      <c r="D114" s="214" t="s">
        <v>310</v>
      </c>
      <c r="E114" s="214" t="s">
        <v>767</v>
      </c>
      <c r="F114" s="15">
        <v>46241.564421296294</v>
      </c>
      <c r="G114" s="214" t="s">
        <v>425</v>
      </c>
      <c r="H114" s="214">
        <v>6</v>
      </c>
      <c r="I114" s="214" t="s">
        <v>768</v>
      </c>
      <c r="J114" s="15">
        <v>46248.417361111111</v>
      </c>
      <c r="K114" s="15">
        <v>46254.490972222222</v>
      </c>
      <c r="L114" s="15"/>
      <c r="M114" s="214">
        <v>6</v>
      </c>
      <c r="N114" s="216"/>
      <c r="O114" s="214" t="s">
        <v>511</v>
      </c>
      <c r="P114" s="214"/>
      <c r="Q114" s="216"/>
      <c r="R114" s="216"/>
      <c r="S114" s="214" t="s">
        <v>974</v>
      </c>
      <c r="T114" s="214" t="s">
        <v>374</v>
      </c>
      <c r="U114" s="214" t="s">
        <v>239</v>
      </c>
      <c r="V114" s="214" t="s">
        <v>7</v>
      </c>
      <c r="W114" s="214" t="s">
        <v>7</v>
      </c>
      <c r="X114" s="214" t="s">
        <v>7</v>
      </c>
      <c r="Y114" s="214"/>
      <c r="Z114" s="214"/>
      <c r="AA114" s="214" t="s">
        <v>96</v>
      </c>
      <c r="AB114" s="214" t="s">
        <v>974</v>
      </c>
      <c r="AC114" s="214">
        <v>100</v>
      </c>
      <c r="AD114" s="214" t="s">
        <v>220</v>
      </c>
      <c r="AE114" s="214">
        <v>6</v>
      </c>
      <c r="AF114" s="214"/>
    </row>
    <row r="115" spans="1:32" x14ac:dyDescent="0.3">
      <c r="A115" s="216" t="s">
        <v>351</v>
      </c>
      <c r="B115" s="214" t="s">
        <v>285</v>
      </c>
      <c r="C115" s="214" t="s">
        <v>95</v>
      </c>
      <c r="D115" s="214" t="s">
        <v>310</v>
      </c>
      <c r="E115" s="214" t="s">
        <v>767</v>
      </c>
      <c r="F115" s="15">
        <v>46241.564421296294</v>
      </c>
      <c r="G115" s="214" t="s">
        <v>425</v>
      </c>
      <c r="H115" s="214">
        <v>26</v>
      </c>
      <c r="I115" s="214" t="s">
        <v>768</v>
      </c>
      <c r="J115" s="15">
        <v>46248.417361111111</v>
      </c>
      <c r="K115" s="15">
        <v>46254.490972222222</v>
      </c>
      <c r="L115" s="15"/>
      <c r="M115" s="214">
        <v>26</v>
      </c>
      <c r="N115" s="216"/>
      <c r="O115" s="214" t="s">
        <v>511</v>
      </c>
      <c r="P115" s="214"/>
      <c r="Q115" s="216"/>
      <c r="R115" s="216"/>
      <c r="S115" s="214" t="s">
        <v>974</v>
      </c>
      <c r="T115" s="214" t="s">
        <v>374</v>
      </c>
      <c r="U115" s="214" t="s">
        <v>239</v>
      </c>
      <c r="V115" s="214" t="s">
        <v>7</v>
      </c>
      <c r="W115" s="214" t="s">
        <v>7</v>
      </c>
      <c r="X115" s="214" t="s">
        <v>7</v>
      </c>
      <c r="Y115" s="214"/>
      <c r="Z115" s="214"/>
      <c r="AA115" s="214" t="s">
        <v>96</v>
      </c>
      <c r="AB115" s="214" t="s">
        <v>974</v>
      </c>
      <c r="AC115" s="214">
        <v>100</v>
      </c>
      <c r="AD115" s="214" t="s">
        <v>220</v>
      </c>
      <c r="AE115" s="214">
        <v>26</v>
      </c>
      <c r="AF115" s="214"/>
    </row>
    <row r="116" spans="1:32" x14ac:dyDescent="0.3">
      <c r="A116" s="216" t="s">
        <v>351</v>
      </c>
      <c r="B116" s="214" t="s">
        <v>285</v>
      </c>
      <c r="C116" s="214" t="s">
        <v>95</v>
      </c>
      <c r="D116" s="214" t="s">
        <v>310</v>
      </c>
      <c r="E116" s="214" t="s">
        <v>767</v>
      </c>
      <c r="F116" s="15">
        <v>46241.564421296294</v>
      </c>
      <c r="G116" s="214" t="s">
        <v>425</v>
      </c>
      <c r="H116" s="214">
        <v>25</v>
      </c>
      <c r="I116" s="214" t="s">
        <v>768</v>
      </c>
      <c r="J116" s="15">
        <v>46248.417361111111</v>
      </c>
      <c r="K116" s="15">
        <v>46254.490972222222</v>
      </c>
      <c r="L116" s="15"/>
      <c r="M116" s="214">
        <v>25</v>
      </c>
      <c r="N116" s="216"/>
      <c r="O116" s="214" t="s">
        <v>511</v>
      </c>
      <c r="P116" s="214"/>
      <c r="Q116" s="216"/>
      <c r="R116" s="216"/>
      <c r="S116" s="214" t="s">
        <v>974</v>
      </c>
      <c r="T116" s="214" t="s">
        <v>374</v>
      </c>
      <c r="U116" s="214" t="s">
        <v>239</v>
      </c>
      <c r="V116" s="214" t="s">
        <v>7</v>
      </c>
      <c r="W116" s="214" t="s">
        <v>7</v>
      </c>
      <c r="X116" s="214" t="s">
        <v>7</v>
      </c>
      <c r="Y116" s="214"/>
      <c r="Z116" s="214"/>
      <c r="AA116" s="214" t="s">
        <v>96</v>
      </c>
      <c r="AB116" s="214" t="s">
        <v>974</v>
      </c>
      <c r="AC116" s="214">
        <v>100</v>
      </c>
      <c r="AD116" s="214" t="s">
        <v>220</v>
      </c>
      <c r="AE116" s="214">
        <v>25</v>
      </c>
      <c r="AF116" s="214"/>
    </row>
    <row r="117" spans="1:32" x14ac:dyDescent="0.3">
      <c r="A117" s="216" t="s">
        <v>351</v>
      </c>
      <c r="B117" s="214" t="s">
        <v>285</v>
      </c>
      <c r="C117" s="214" t="s">
        <v>95</v>
      </c>
      <c r="D117" s="214" t="s">
        <v>310</v>
      </c>
      <c r="E117" s="214" t="s">
        <v>767</v>
      </c>
      <c r="F117" s="15">
        <v>46241.564421296294</v>
      </c>
      <c r="G117" s="214" t="s">
        <v>425</v>
      </c>
      <c r="H117" s="214">
        <v>2</v>
      </c>
      <c r="I117" s="214" t="s">
        <v>768</v>
      </c>
      <c r="J117" s="15">
        <v>46248.417361111111</v>
      </c>
      <c r="K117" s="15">
        <v>46254.490972222222</v>
      </c>
      <c r="L117" s="15"/>
      <c r="M117" s="214">
        <v>2</v>
      </c>
      <c r="N117" s="216"/>
      <c r="O117" s="214" t="s">
        <v>511</v>
      </c>
      <c r="P117" s="214"/>
      <c r="Q117" s="216"/>
      <c r="R117" s="216"/>
      <c r="S117" s="214" t="s">
        <v>974</v>
      </c>
      <c r="T117" s="214" t="s">
        <v>374</v>
      </c>
      <c r="U117" s="214" t="s">
        <v>239</v>
      </c>
      <c r="V117" s="214" t="s">
        <v>7</v>
      </c>
      <c r="W117" s="214" t="s">
        <v>7</v>
      </c>
      <c r="X117" s="214" t="s">
        <v>7</v>
      </c>
      <c r="Y117" s="214"/>
      <c r="Z117" s="214"/>
      <c r="AA117" s="214" t="s">
        <v>96</v>
      </c>
      <c r="AB117" s="214" t="s">
        <v>974</v>
      </c>
      <c r="AC117" s="214">
        <v>100</v>
      </c>
      <c r="AD117" s="214" t="s">
        <v>220</v>
      </c>
      <c r="AE117" s="214">
        <v>2</v>
      </c>
      <c r="AF117" s="214"/>
    </row>
    <row r="118" spans="1:32" x14ac:dyDescent="0.3">
      <c r="A118" s="216" t="s">
        <v>351</v>
      </c>
      <c r="B118" s="214" t="s">
        <v>285</v>
      </c>
      <c r="C118" s="214" t="s">
        <v>95</v>
      </c>
      <c r="D118" s="214" t="s">
        <v>310</v>
      </c>
      <c r="E118" s="214" t="s">
        <v>767</v>
      </c>
      <c r="F118" s="15">
        <v>46241.564421296294</v>
      </c>
      <c r="G118" s="214" t="s">
        <v>425</v>
      </c>
      <c r="H118" s="214">
        <v>12</v>
      </c>
      <c r="I118" s="214" t="s">
        <v>768</v>
      </c>
      <c r="J118" s="15">
        <v>46248.417361111111</v>
      </c>
      <c r="K118" s="15">
        <v>46254.490972222222</v>
      </c>
      <c r="L118" s="15"/>
      <c r="M118" s="214">
        <v>12</v>
      </c>
      <c r="N118" s="216"/>
      <c r="O118" s="214" t="s">
        <v>511</v>
      </c>
      <c r="P118" s="214"/>
      <c r="Q118" s="216"/>
      <c r="R118" s="216"/>
      <c r="S118" s="214" t="s">
        <v>974</v>
      </c>
      <c r="T118" s="214" t="s">
        <v>374</v>
      </c>
      <c r="U118" s="214" t="s">
        <v>239</v>
      </c>
      <c r="V118" s="214" t="s">
        <v>7</v>
      </c>
      <c r="W118" s="214" t="s">
        <v>7</v>
      </c>
      <c r="X118" s="214" t="s">
        <v>7</v>
      </c>
      <c r="Y118" s="214"/>
      <c r="Z118" s="214"/>
      <c r="AA118" s="214" t="s">
        <v>96</v>
      </c>
      <c r="AB118" s="214" t="s">
        <v>974</v>
      </c>
      <c r="AC118" s="214">
        <v>100</v>
      </c>
      <c r="AD118" s="214" t="s">
        <v>220</v>
      </c>
      <c r="AE118" s="214">
        <v>12</v>
      </c>
      <c r="AF118" s="214"/>
    </row>
    <row r="119" spans="1:32" x14ac:dyDescent="0.3">
      <c r="A119" s="216" t="s">
        <v>351</v>
      </c>
      <c r="B119" s="214" t="s">
        <v>285</v>
      </c>
      <c r="C119" s="214" t="s">
        <v>95</v>
      </c>
      <c r="D119" s="214" t="s">
        <v>310</v>
      </c>
      <c r="E119" s="214" t="s">
        <v>767</v>
      </c>
      <c r="F119" s="15">
        <v>46241.564421296294</v>
      </c>
      <c r="G119" s="214" t="s">
        <v>425</v>
      </c>
      <c r="H119" s="214">
        <v>2</v>
      </c>
      <c r="I119" s="214" t="s">
        <v>768</v>
      </c>
      <c r="J119" s="15">
        <v>46248.417361111111</v>
      </c>
      <c r="K119" s="15">
        <v>46254.490972222222</v>
      </c>
      <c r="L119" s="15"/>
      <c r="M119" s="214">
        <v>2</v>
      </c>
      <c r="N119" s="216"/>
      <c r="O119" s="214" t="s">
        <v>511</v>
      </c>
      <c r="P119" s="214"/>
      <c r="Q119" s="216"/>
      <c r="R119" s="216"/>
      <c r="S119" s="214" t="s">
        <v>974</v>
      </c>
      <c r="T119" s="214" t="s">
        <v>374</v>
      </c>
      <c r="U119" s="214" t="s">
        <v>239</v>
      </c>
      <c r="V119" s="214" t="s">
        <v>7</v>
      </c>
      <c r="W119" s="214" t="s">
        <v>7</v>
      </c>
      <c r="X119" s="214" t="s">
        <v>7</v>
      </c>
      <c r="Y119" s="214"/>
      <c r="Z119" s="214"/>
      <c r="AA119" s="214" t="s">
        <v>96</v>
      </c>
      <c r="AB119" s="214" t="s">
        <v>974</v>
      </c>
      <c r="AC119" s="214">
        <v>100</v>
      </c>
      <c r="AD119" s="214" t="s">
        <v>220</v>
      </c>
      <c r="AE119" s="214">
        <v>2</v>
      </c>
      <c r="AF119" s="214"/>
    </row>
    <row r="120" spans="1:32" x14ac:dyDescent="0.3">
      <c r="A120" s="216" t="s">
        <v>351</v>
      </c>
      <c r="B120" s="214" t="s">
        <v>285</v>
      </c>
      <c r="C120" s="214" t="s">
        <v>95</v>
      </c>
      <c r="D120" s="214" t="s">
        <v>310</v>
      </c>
      <c r="E120" s="214" t="s">
        <v>767</v>
      </c>
      <c r="F120" s="15">
        <v>46241.564421296294</v>
      </c>
      <c r="G120" s="214" t="s">
        <v>425</v>
      </c>
      <c r="H120" s="214">
        <v>7</v>
      </c>
      <c r="I120" s="214" t="s">
        <v>770</v>
      </c>
      <c r="J120" s="15">
        <v>46245.47152777778</v>
      </c>
      <c r="K120" s="15">
        <v>46253.505555555559</v>
      </c>
      <c r="L120" s="15"/>
      <c r="M120" s="214">
        <v>7</v>
      </c>
      <c r="N120" s="216"/>
      <c r="O120" s="214" t="s">
        <v>201</v>
      </c>
      <c r="P120" s="214" t="s">
        <v>513</v>
      </c>
      <c r="Q120" s="216"/>
      <c r="R120" s="216"/>
      <c r="S120" s="214" t="s">
        <v>974</v>
      </c>
      <c r="T120" s="214" t="s">
        <v>374</v>
      </c>
      <c r="U120" s="214" t="s">
        <v>239</v>
      </c>
      <c r="V120" s="214" t="s">
        <v>7</v>
      </c>
      <c r="W120" s="214" t="s">
        <v>7</v>
      </c>
      <c r="X120" s="214" t="s">
        <v>7</v>
      </c>
      <c r="Y120" s="214"/>
      <c r="Z120" s="214"/>
      <c r="AA120" s="214" t="s">
        <v>96</v>
      </c>
      <c r="AB120" s="214" t="s">
        <v>974</v>
      </c>
      <c r="AC120" s="214">
        <v>100</v>
      </c>
      <c r="AD120" s="214" t="s">
        <v>220</v>
      </c>
      <c r="AE120" s="214">
        <v>7</v>
      </c>
      <c r="AF120" s="214">
        <v>2.4</v>
      </c>
    </row>
    <row r="121" spans="1:32" x14ac:dyDescent="0.3">
      <c r="A121" s="216" t="s">
        <v>351</v>
      </c>
      <c r="B121" s="214" t="s">
        <v>285</v>
      </c>
      <c r="C121" s="214" t="s">
        <v>95</v>
      </c>
      <c r="D121" s="214" t="s">
        <v>310</v>
      </c>
      <c r="E121" s="214" t="s">
        <v>767</v>
      </c>
      <c r="F121" s="15">
        <v>46241.564421296294</v>
      </c>
      <c r="G121" s="214" t="s">
        <v>425</v>
      </c>
      <c r="H121" s="214">
        <v>3</v>
      </c>
      <c r="I121" s="214" t="s">
        <v>769</v>
      </c>
      <c r="J121" s="15">
        <v>46245.577777777777</v>
      </c>
      <c r="K121" s="15">
        <v>46253.505555555559</v>
      </c>
      <c r="L121" s="15"/>
      <c r="M121" s="214">
        <v>3</v>
      </c>
      <c r="N121" s="216"/>
      <c r="O121" s="214" t="s">
        <v>201</v>
      </c>
      <c r="P121" s="214" t="s">
        <v>513</v>
      </c>
      <c r="Q121" s="216"/>
      <c r="R121" s="216"/>
      <c r="S121" s="214" t="s">
        <v>974</v>
      </c>
      <c r="T121" s="214" t="s">
        <v>374</v>
      </c>
      <c r="U121" s="214" t="s">
        <v>239</v>
      </c>
      <c r="V121" s="214" t="s">
        <v>7</v>
      </c>
      <c r="W121" s="214" t="s">
        <v>7</v>
      </c>
      <c r="X121" s="214" t="s">
        <v>7</v>
      </c>
      <c r="Y121" s="214"/>
      <c r="Z121" s="214"/>
      <c r="AA121" s="214" t="s">
        <v>96</v>
      </c>
      <c r="AB121" s="214" t="s">
        <v>974</v>
      </c>
      <c r="AC121" s="214">
        <v>100</v>
      </c>
      <c r="AD121" s="214" t="s">
        <v>220</v>
      </c>
      <c r="AE121" s="214">
        <v>3</v>
      </c>
      <c r="AF121" s="214"/>
    </row>
    <row r="122" spans="1:32" x14ac:dyDescent="0.3">
      <c r="A122" s="216" t="s">
        <v>351</v>
      </c>
      <c r="B122" s="214" t="s">
        <v>285</v>
      </c>
      <c r="C122" s="214" t="s">
        <v>95</v>
      </c>
      <c r="D122" s="214" t="s">
        <v>310</v>
      </c>
      <c r="E122" s="214" t="s">
        <v>767</v>
      </c>
      <c r="F122" s="15">
        <v>46241.564421296294</v>
      </c>
      <c r="G122" s="214" t="s">
        <v>425</v>
      </c>
      <c r="H122" s="214">
        <v>9</v>
      </c>
      <c r="I122" s="214" t="s">
        <v>769</v>
      </c>
      <c r="J122" s="15">
        <v>46245.577777777777</v>
      </c>
      <c r="K122" s="15">
        <v>46253.505555555559</v>
      </c>
      <c r="L122" s="15"/>
      <c r="M122" s="214">
        <v>9</v>
      </c>
      <c r="N122" s="216"/>
      <c r="O122" s="214" t="s">
        <v>511</v>
      </c>
      <c r="P122" s="214"/>
      <c r="Q122" s="216"/>
      <c r="R122" s="216"/>
      <c r="S122" s="214" t="s">
        <v>974</v>
      </c>
      <c r="T122" s="214" t="s">
        <v>374</v>
      </c>
      <c r="U122" s="214" t="s">
        <v>239</v>
      </c>
      <c r="V122" s="214" t="s">
        <v>7</v>
      </c>
      <c r="W122" s="214" t="s">
        <v>7</v>
      </c>
      <c r="X122" s="214" t="s">
        <v>7</v>
      </c>
      <c r="Y122" s="214"/>
      <c r="Z122" s="214"/>
      <c r="AA122" s="214" t="s">
        <v>96</v>
      </c>
      <c r="AB122" s="214" t="s">
        <v>974</v>
      </c>
      <c r="AC122" s="214">
        <v>100</v>
      </c>
      <c r="AD122" s="214" t="s">
        <v>220</v>
      </c>
      <c r="AE122" s="214">
        <v>9</v>
      </c>
      <c r="AF122" s="214"/>
    </row>
    <row r="123" spans="1:32" x14ac:dyDescent="0.3">
      <c r="A123" s="216" t="s">
        <v>351</v>
      </c>
      <c r="B123" s="214" t="s">
        <v>285</v>
      </c>
      <c r="C123" s="214" t="s">
        <v>95</v>
      </c>
      <c r="D123" s="214" t="s">
        <v>310</v>
      </c>
      <c r="E123" s="214" t="s">
        <v>767</v>
      </c>
      <c r="F123" s="15">
        <v>46241.564421296294</v>
      </c>
      <c r="G123" s="214" t="s">
        <v>425</v>
      </c>
      <c r="H123" s="214">
        <v>5</v>
      </c>
      <c r="I123" s="214" t="s">
        <v>769</v>
      </c>
      <c r="J123" s="15">
        <v>46245.577777777777</v>
      </c>
      <c r="K123" s="15">
        <v>46253.505555555559</v>
      </c>
      <c r="L123" s="15"/>
      <c r="M123" s="214">
        <v>5</v>
      </c>
      <c r="N123" s="216"/>
      <c r="O123" s="214" t="s">
        <v>511</v>
      </c>
      <c r="P123" s="214"/>
      <c r="Q123" s="216"/>
      <c r="R123" s="216"/>
      <c r="S123" s="214" t="s">
        <v>974</v>
      </c>
      <c r="T123" s="214" t="s">
        <v>374</v>
      </c>
      <c r="U123" s="214" t="s">
        <v>239</v>
      </c>
      <c r="V123" s="214" t="s">
        <v>7</v>
      </c>
      <c r="W123" s="214" t="s">
        <v>7</v>
      </c>
      <c r="X123" s="214" t="s">
        <v>7</v>
      </c>
      <c r="Y123" s="214"/>
      <c r="Z123" s="214"/>
      <c r="AA123" s="214" t="s">
        <v>96</v>
      </c>
      <c r="AB123" s="214" t="s">
        <v>974</v>
      </c>
      <c r="AC123" s="214">
        <v>100</v>
      </c>
      <c r="AD123" s="214" t="s">
        <v>220</v>
      </c>
      <c r="AE123" s="214">
        <v>5</v>
      </c>
      <c r="AF123" s="214"/>
    </row>
    <row r="124" spans="1:32" x14ac:dyDescent="0.3">
      <c r="A124" s="216" t="s">
        <v>351</v>
      </c>
      <c r="B124" s="214" t="s">
        <v>285</v>
      </c>
      <c r="C124" s="214" t="s">
        <v>95</v>
      </c>
      <c r="D124" s="214" t="s">
        <v>310</v>
      </c>
      <c r="E124" s="214" t="s">
        <v>977</v>
      </c>
      <c r="F124" s="15">
        <v>46260.534421296295</v>
      </c>
      <c r="G124" s="214" t="s">
        <v>407</v>
      </c>
      <c r="H124" s="214">
        <v>1</v>
      </c>
      <c r="I124" s="214" t="s">
        <v>978</v>
      </c>
      <c r="J124" s="15">
        <v>46262.605555555558</v>
      </c>
      <c r="K124" s="15">
        <v>46266.399305555555</v>
      </c>
      <c r="L124" s="15"/>
      <c r="M124" s="214">
        <v>1</v>
      </c>
      <c r="N124" s="216"/>
      <c r="O124" s="214" t="s">
        <v>201</v>
      </c>
      <c r="P124" s="214" t="s">
        <v>513</v>
      </c>
      <c r="Q124" s="216"/>
      <c r="R124" s="216"/>
      <c r="S124" s="214" t="s">
        <v>360</v>
      </c>
      <c r="T124" s="214" t="s">
        <v>374</v>
      </c>
      <c r="U124" s="214" t="s">
        <v>239</v>
      </c>
      <c r="V124" s="214" t="s">
        <v>7</v>
      </c>
      <c r="W124" s="214" t="s">
        <v>7</v>
      </c>
      <c r="X124" s="214" t="s">
        <v>7</v>
      </c>
      <c r="Y124" s="214"/>
      <c r="Z124" s="214"/>
      <c r="AA124" s="214" t="s">
        <v>96</v>
      </c>
      <c r="AB124" s="214" t="s">
        <v>360</v>
      </c>
      <c r="AC124" s="214">
        <v>2200</v>
      </c>
      <c r="AD124" s="214" t="s">
        <v>220</v>
      </c>
      <c r="AE124" s="214">
        <v>1</v>
      </c>
      <c r="AF124" s="214">
        <v>1</v>
      </c>
    </row>
    <row r="125" spans="1:32" x14ac:dyDescent="0.3">
      <c r="A125" s="216" t="s">
        <v>351</v>
      </c>
      <c r="B125" s="214" t="s">
        <v>285</v>
      </c>
      <c r="C125" s="214" t="s">
        <v>95</v>
      </c>
      <c r="D125" s="214" t="s">
        <v>310</v>
      </c>
      <c r="E125" s="214" t="s">
        <v>979</v>
      </c>
      <c r="F125" s="15">
        <v>46289.361597222225</v>
      </c>
      <c r="G125" s="214" t="s">
        <v>406</v>
      </c>
      <c r="H125" s="214">
        <v>1</v>
      </c>
      <c r="I125" s="214" t="s">
        <v>980</v>
      </c>
      <c r="J125" s="15">
        <v>46289.407638888886</v>
      </c>
      <c r="K125" s="15">
        <v>46290.523611111108</v>
      </c>
      <c r="L125" s="15"/>
      <c r="M125" s="214">
        <v>1</v>
      </c>
      <c r="N125" s="216"/>
      <c r="O125" s="214" t="s">
        <v>201</v>
      </c>
      <c r="P125" s="214" t="s">
        <v>513</v>
      </c>
      <c r="Q125" s="216"/>
      <c r="R125" s="216"/>
      <c r="S125" s="214" t="s">
        <v>362</v>
      </c>
      <c r="T125" s="214" t="s">
        <v>374</v>
      </c>
      <c r="U125" s="214" t="s">
        <v>239</v>
      </c>
      <c r="V125" s="214" t="s">
        <v>7</v>
      </c>
      <c r="W125" s="214" t="s">
        <v>7</v>
      </c>
      <c r="X125" s="214" t="s">
        <v>7</v>
      </c>
      <c r="Y125" s="214"/>
      <c r="Z125" s="214"/>
      <c r="AA125" s="214" t="s">
        <v>96</v>
      </c>
      <c r="AB125" s="214" t="s">
        <v>362</v>
      </c>
      <c r="AC125" s="214">
        <v>101</v>
      </c>
      <c r="AD125" s="214" t="s">
        <v>220</v>
      </c>
      <c r="AE125" s="214">
        <v>1</v>
      </c>
      <c r="AF125" s="214">
        <v>1</v>
      </c>
    </row>
    <row r="126" spans="1:32" x14ac:dyDescent="0.3">
      <c r="A126" s="216" t="s">
        <v>351</v>
      </c>
      <c r="B126" s="214" t="s">
        <v>285</v>
      </c>
      <c r="C126" s="214" t="s">
        <v>95</v>
      </c>
      <c r="D126" s="214" t="s">
        <v>310</v>
      </c>
      <c r="E126" s="214" t="s">
        <v>981</v>
      </c>
      <c r="F126" s="15">
        <v>46260.519432870373</v>
      </c>
      <c r="G126" s="214" t="s">
        <v>425</v>
      </c>
      <c r="H126" s="214">
        <v>1</v>
      </c>
      <c r="I126" s="214" t="s">
        <v>982</v>
      </c>
      <c r="J126" s="15">
        <v>46267.334722222222</v>
      </c>
      <c r="K126" s="15">
        <v>46275.393055555556</v>
      </c>
      <c r="L126" s="15"/>
      <c r="M126" s="214">
        <v>1</v>
      </c>
      <c r="N126" s="216"/>
      <c r="O126" s="214" t="s">
        <v>201</v>
      </c>
      <c r="P126" s="214" t="s">
        <v>513</v>
      </c>
      <c r="Q126" s="216"/>
      <c r="R126" s="216"/>
      <c r="S126" s="214" t="s">
        <v>360</v>
      </c>
      <c r="T126" s="214" t="s">
        <v>374</v>
      </c>
      <c r="U126" s="214" t="s">
        <v>239</v>
      </c>
      <c r="V126" s="214" t="s">
        <v>7</v>
      </c>
      <c r="W126" s="214" t="s">
        <v>7</v>
      </c>
      <c r="X126" s="214" t="s">
        <v>7</v>
      </c>
      <c r="Y126" s="214"/>
      <c r="Z126" s="214"/>
      <c r="AA126" s="214" t="s">
        <v>96</v>
      </c>
      <c r="AB126" s="214" t="s">
        <v>360</v>
      </c>
      <c r="AC126" s="214">
        <v>2200</v>
      </c>
      <c r="AD126" s="214" t="s">
        <v>220</v>
      </c>
      <c r="AE126" s="214">
        <v>1</v>
      </c>
      <c r="AF126" s="214">
        <v>4.8</v>
      </c>
    </row>
    <row r="127" spans="1:32" x14ac:dyDescent="0.3">
      <c r="A127" s="216" t="s">
        <v>351</v>
      </c>
      <c r="B127" s="214" t="s">
        <v>285</v>
      </c>
      <c r="C127" s="214" t="s">
        <v>95</v>
      </c>
      <c r="D127" s="214" t="s">
        <v>310</v>
      </c>
      <c r="E127" s="214" t="s">
        <v>981</v>
      </c>
      <c r="F127" s="15">
        <v>46260.519432870373</v>
      </c>
      <c r="G127" s="214" t="s">
        <v>425</v>
      </c>
      <c r="H127" s="214">
        <v>1</v>
      </c>
      <c r="I127" s="214" t="s">
        <v>982</v>
      </c>
      <c r="J127" s="15">
        <v>46267.334722222222</v>
      </c>
      <c r="K127" s="15">
        <v>46275.393055555556</v>
      </c>
      <c r="L127" s="15"/>
      <c r="M127" s="214">
        <v>1</v>
      </c>
      <c r="N127" s="216"/>
      <c r="O127" s="214" t="s">
        <v>511</v>
      </c>
      <c r="P127" s="214"/>
      <c r="Q127" s="216"/>
      <c r="R127" s="216"/>
      <c r="S127" s="214" t="s">
        <v>360</v>
      </c>
      <c r="T127" s="214" t="s">
        <v>374</v>
      </c>
      <c r="U127" s="214" t="s">
        <v>239</v>
      </c>
      <c r="V127" s="214" t="s">
        <v>7</v>
      </c>
      <c r="W127" s="214" t="s">
        <v>7</v>
      </c>
      <c r="X127" s="214" t="s">
        <v>7</v>
      </c>
      <c r="Y127" s="214"/>
      <c r="Z127" s="214"/>
      <c r="AA127" s="214" t="s">
        <v>96</v>
      </c>
      <c r="AB127" s="214" t="s">
        <v>360</v>
      </c>
      <c r="AC127" s="214">
        <v>2200</v>
      </c>
      <c r="AD127" s="214" t="s">
        <v>220</v>
      </c>
      <c r="AE127" s="214">
        <v>1</v>
      </c>
      <c r="AF127" s="214"/>
    </row>
    <row r="128" spans="1:32" x14ac:dyDescent="0.3">
      <c r="A128" s="216" t="s">
        <v>351</v>
      </c>
      <c r="B128" s="214" t="s">
        <v>285</v>
      </c>
      <c r="C128" s="214" t="s">
        <v>95</v>
      </c>
      <c r="D128" s="214" t="s">
        <v>310</v>
      </c>
      <c r="E128" s="214" t="s">
        <v>981</v>
      </c>
      <c r="F128" s="15">
        <v>46260.519432870373</v>
      </c>
      <c r="G128" s="214" t="s">
        <v>425</v>
      </c>
      <c r="H128" s="214">
        <v>1</v>
      </c>
      <c r="I128" s="214" t="s">
        <v>982</v>
      </c>
      <c r="J128" s="15">
        <v>46267.334722222222</v>
      </c>
      <c r="K128" s="15">
        <v>46275.393055555556</v>
      </c>
      <c r="L128" s="15"/>
      <c r="M128" s="214">
        <v>1</v>
      </c>
      <c r="N128" s="216"/>
      <c r="O128" s="214" t="s">
        <v>511</v>
      </c>
      <c r="P128" s="214"/>
      <c r="Q128" s="216"/>
      <c r="R128" s="216"/>
      <c r="S128" s="214" t="s">
        <v>360</v>
      </c>
      <c r="T128" s="214" t="s">
        <v>374</v>
      </c>
      <c r="U128" s="214" t="s">
        <v>239</v>
      </c>
      <c r="V128" s="214" t="s">
        <v>7</v>
      </c>
      <c r="W128" s="214" t="s">
        <v>7</v>
      </c>
      <c r="X128" s="214" t="s">
        <v>7</v>
      </c>
      <c r="Y128" s="214"/>
      <c r="Z128" s="214"/>
      <c r="AA128" s="214" t="s">
        <v>96</v>
      </c>
      <c r="AB128" s="214" t="s">
        <v>360</v>
      </c>
      <c r="AC128" s="214">
        <v>2200</v>
      </c>
      <c r="AD128" s="214" t="s">
        <v>220</v>
      </c>
      <c r="AE128" s="214">
        <v>1</v>
      </c>
      <c r="AF128" s="214"/>
    </row>
    <row r="129" spans="1:32" x14ac:dyDescent="0.3">
      <c r="A129" s="216" t="s">
        <v>351</v>
      </c>
      <c r="B129" s="214" t="s">
        <v>285</v>
      </c>
      <c r="C129" s="214" t="s">
        <v>95</v>
      </c>
      <c r="D129" s="214" t="s">
        <v>310</v>
      </c>
      <c r="E129" s="214" t="s">
        <v>981</v>
      </c>
      <c r="F129" s="15">
        <v>46260.519432870373</v>
      </c>
      <c r="G129" s="214" t="s">
        <v>425</v>
      </c>
      <c r="H129" s="214">
        <v>1</v>
      </c>
      <c r="I129" s="214" t="s">
        <v>983</v>
      </c>
      <c r="J129" s="15">
        <v>46261.617361111108</v>
      </c>
      <c r="K129" s="15">
        <v>46275.334722222222</v>
      </c>
      <c r="L129" s="15"/>
      <c r="M129" s="214">
        <v>1</v>
      </c>
      <c r="N129" s="216"/>
      <c r="O129" s="214" t="s">
        <v>201</v>
      </c>
      <c r="P129" s="214" t="s">
        <v>513</v>
      </c>
      <c r="Q129" s="216"/>
      <c r="R129" s="216"/>
      <c r="S129" s="214" t="s">
        <v>360</v>
      </c>
      <c r="T129" s="214" t="s">
        <v>374</v>
      </c>
      <c r="U129" s="214" t="s">
        <v>239</v>
      </c>
      <c r="V129" s="214" t="s">
        <v>7</v>
      </c>
      <c r="W129" s="214" t="s">
        <v>7</v>
      </c>
      <c r="X129" s="214" t="s">
        <v>7</v>
      </c>
      <c r="Y129" s="214"/>
      <c r="Z129" s="214"/>
      <c r="AA129" s="214" t="s">
        <v>96</v>
      </c>
      <c r="AB129" s="214" t="s">
        <v>360</v>
      </c>
      <c r="AC129" s="214">
        <v>2200</v>
      </c>
      <c r="AD129" s="214" t="s">
        <v>220</v>
      </c>
      <c r="AE129" s="214">
        <v>1</v>
      </c>
      <c r="AF129" s="214"/>
    </row>
    <row r="130" spans="1:32" x14ac:dyDescent="0.3">
      <c r="A130" s="216" t="s">
        <v>351</v>
      </c>
      <c r="B130" s="214" t="s">
        <v>285</v>
      </c>
      <c r="C130" s="214" t="s">
        <v>95</v>
      </c>
      <c r="D130" s="214" t="s">
        <v>310</v>
      </c>
      <c r="E130" s="214" t="s">
        <v>981</v>
      </c>
      <c r="F130" s="15">
        <v>46260.519432870373</v>
      </c>
      <c r="G130" s="214" t="s">
        <v>425</v>
      </c>
      <c r="H130" s="214">
        <v>5</v>
      </c>
      <c r="I130" s="214" t="s">
        <v>983</v>
      </c>
      <c r="J130" s="15">
        <v>46261.617361111108</v>
      </c>
      <c r="K130" s="15">
        <v>46275.334722222222</v>
      </c>
      <c r="L130" s="15"/>
      <c r="M130" s="214">
        <v>5</v>
      </c>
      <c r="N130" s="216"/>
      <c r="O130" s="214" t="s">
        <v>511</v>
      </c>
      <c r="P130" s="214"/>
      <c r="Q130" s="216"/>
      <c r="R130" s="216"/>
      <c r="S130" s="214" t="s">
        <v>360</v>
      </c>
      <c r="T130" s="214" t="s">
        <v>374</v>
      </c>
      <c r="U130" s="214" t="s">
        <v>239</v>
      </c>
      <c r="V130" s="214" t="s">
        <v>7</v>
      </c>
      <c r="W130" s="214" t="s">
        <v>7</v>
      </c>
      <c r="X130" s="214" t="s">
        <v>7</v>
      </c>
      <c r="Y130" s="214"/>
      <c r="Z130" s="214"/>
      <c r="AA130" s="214" t="s">
        <v>96</v>
      </c>
      <c r="AB130" s="214" t="s">
        <v>360</v>
      </c>
      <c r="AC130" s="214">
        <v>2200</v>
      </c>
      <c r="AD130" s="214" t="s">
        <v>220</v>
      </c>
      <c r="AE130" s="214">
        <v>5</v>
      </c>
      <c r="AF130" s="214"/>
    </row>
    <row r="131" spans="1:32" x14ac:dyDescent="0.3">
      <c r="A131" s="216" t="s">
        <v>351</v>
      </c>
      <c r="B131" s="214" t="s">
        <v>285</v>
      </c>
      <c r="C131" s="214" t="s">
        <v>95</v>
      </c>
      <c r="D131" s="214" t="s">
        <v>310</v>
      </c>
      <c r="E131" s="214" t="s">
        <v>981</v>
      </c>
      <c r="F131" s="15">
        <v>46260.519432870373</v>
      </c>
      <c r="G131" s="214" t="s">
        <v>425</v>
      </c>
      <c r="H131" s="214">
        <v>3</v>
      </c>
      <c r="I131" s="214" t="s">
        <v>983</v>
      </c>
      <c r="J131" s="15">
        <v>46261.617361111108</v>
      </c>
      <c r="K131" s="15">
        <v>46275.334722222222</v>
      </c>
      <c r="L131" s="15"/>
      <c r="M131" s="214">
        <v>3</v>
      </c>
      <c r="N131" s="216"/>
      <c r="O131" s="214" t="s">
        <v>511</v>
      </c>
      <c r="P131" s="214"/>
      <c r="Q131" s="216"/>
      <c r="R131" s="216"/>
      <c r="S131" s="214" t="s">
        <v>360</v>
      </c>
      <c r="T131" s="214" t="s">
        <v>374</v>
      </c>
      <c r="U131" s="214" t="s">
        <v>239</v>
      </c>
      <c r="V131" s="214" t="s">
        <v>7</v>
      </c>
      <c r="W131" s="214" t="s">
        <v>7</v>
      </c>
      <c r="X131" s="214" t="s">
        <v>7</v>
      </c>
      <c r="Y131" s="214"/>
      <c r="Z131" s="214"/>
      <c r="AA131" s="214" t="s">
        <v>96</v>
      </c>
      <c r="AB131" s="214" t="s">
        <v>360</v>
      </c>
      <c r="AC131" s="214">
        <v>2200</v>
      </c>
      <c r="AD131" s="214" t="s">
        <v>220</v>
      </c>
      <c r="AE131" s="214">
        <v>3</v>
      </c>
      <c r="AF131" s="214"/>
    </row>
    <row r="132" spans="1:32" x14ac:dyDescent="0.3">
      <c r="A132" s="216" t="s">
        <v>351</v>
      </c>
      <c r="B132" s="214" t="s">
        <v>285</v>
      </c>
      <c r="C132" s="214" t="s">
        <v>95</v>
      </c>
      <c r="D132" s="214" t="s">
        <v>310</v>
      </c>
      <c r="E132" s="214" t="s">
        <v>981</v>
      </c>
      <c r="F132" s="15">
        <v>46260.519432870373</v>
      </c>
      <c r="G132" s="214" t="s">
        <v>425</v>
      </c>
      <c r="H132" s="214">
        <v>4</v>
      </c>
      <c r="I132" s="214" t="s">
        <v>983</v>
      </c>
      <c r="J132" s="15">
        <v>46261.617361111108</v>
      </c>
      <c r="K132" s="15">
        <v>46275.334722222222</v>
      </c>
      <c r="L132" s="15"/>
      <c r="M132" s="214">
        <v>4</v>
      </c>
      <c r="N132" s="216"/>
      <c r="O132" s="214" t="s">
        <v>511</v>
      </c>
      <c r="P132" s="214"/>
      <c r="Q132" s="216"/>
      <c r="R132" s="216"/>
      <c r="S132" s="214" t="s">
        <v>360</v>
      </c>
      <c r="T132" s="214" t="s">
        <v>374</v>
      </c>
      <c r="U132" s="214" t="s">
        <v>239</v>
      </c>
      <c r="V132" s="214" t="s">
        <v>7</v>
      </c>
      <c r="W132" s="214" t="s">
        <v>7</v>
      </c>
      <c r="X132" s="214" t="s">
        <v>7</v>
      </c>
      <c r="Y132" s="214"/>
      <c r="Z132" s="214"/>
      <c r="AA132" s="214" t="s">
        <v>96</v>
      </c>
      <c r="AB132" s="214" t="s">
        <v>360</v>
      </c>
      <c r="AC132" s="214">
        <v>2200</v>
      </c>
      <c r="AD132" s="214" t="s">
        <v>220</v>
      </c>
      <c r="AE132" s="214">
        <v>4</v>
      </c>
      <c r="AF132" s="214"/>
    </row>
    <row r="133" spans="1:32" x14ac:dyDescent="0.3">
      <c r="A133" s="216" t="s">
        <v>351</v>
      </c>
      <c r="B133" s="214" t="s">
        <v>285</v>
      </c>
      <c r="C133" s="214" t="s">
        <v>95</v>
      </c>
      <c r="D133" s="214" t="s">
        <v>310</v>
      </c>
      <c r="E133" s="214" t="s">
        <v>981</v>
      </c>
      <c r="F133" s="15">
        <v>46260.519432870373</v>
      </c>
      <c r="G133" s="214" t="s">
        <v>425</v>
      </c>
      <c r="H133" s="214">
        <v>32</v>
      </c>
      <c r="I133" s="214" t="s">
        <v>983</v>
      </c>
      <c r="J133" s="15">
        <v>46261.617361111108</v>
      </c>
      <c r="K133" s="15">
        <v>46275.334722222222</v>
      </c>
      <c r="L133" s="15"/>
      <c r="M133" s="214">
        <v>32</v>
      </c>
      <c r="N133" s="216"/>
      <c r="O133" s="214" t="s">
        <v>511</v>
      </c>
      <c r="P133" s="214"/>
      <c r="Q133" s="216"/>
      <c r="R133" s="216"/>
      <c r="S133" s="214" t="s">
        <v>360</v>
      </c>
      <c r="T133" s="214" t="s">
        <v>374</v>
      </c>
      <c r="U133" s="214" t="s">
        <v>239</v>
      </c>
      <c r="V133" s="214" t="s">
        <v>7</v>
      </c>
      <c r="W133" s="214" t="s">
        <v>7</v>
      </c>
      <c r="X133" s="214" t="s">
        <v>7</v>
      </c>
      <c r="Y133" s="214"/>
      <c r="Z133" s="214"/>
      <c r="AA133" s="214" t="s">
        <v>96</v>
      </c>
      <c r="AB133" s="214" t="s">
        <v>360</v>
      </c>
      <c r="AC133" s="214">
        <v>2200</v>
      </c>
      <c r="AD133" s="214" t="s">
        <v>220</v>
      </c>
      <c r="AE133" s="214">
        <v>32</v>
      </c>
      <c r="AF133" s="214"/>
    </row>
    <row r="134" spans="1:32" x14ac:dyDescent="0.3">
      <c r="A134" s="216" t="s">
        <v>351</v>
      </c>
      <c r="B134" s="214" t="s">
        <v>285</v>
      </c>
      <c r="C134" s="214" t="s">
        <v>95</v>
      </c>
      <c r="D134" s="214" t="s">
        <v>310</v>
      </c>
      <c r="E134" s="214" t="s">
        <v>981</v>
      </c>
      <c r="F134" s="15">
        <v>46260.519432870373</v>
      </c>
      <c r="G134" s="214" t="s">
        <v>425</v>
      </c>
      <c r="H134" s="214">
        <v>50</v>
      </c>
      <c r="I134" s="214" t="s">
        <v>984</v>
      </c>
      <c r="J134" s="15">
        <v>46261.611805555556</v>
      </c>
      <c r="K134" s="15">
        <v>46268.543055555558</v>
      </c>
      <c r="L134" s="15"/>
      <c r="M134" s="214">
        <v>50</v>
      </c>
      <c r="N134" s="216"/>
      <c r="O134" s="214" t="s">
        <v>201</v>
      </c>
      <c r="P134" s="214" t="s">
        <v>513</v>
      </c>
      <c r="Q134" s="216"/>
      <c r="R134" s="216"/>
      <c r="S134" s="214" t="s">
        <v>360</v>
      </c>
      <c r="T134" s="214" t="s">
        <v>374</v>
      </c>
      <c r="U134" s="214" t="s">
        <v>239</v>
      </c>
      <c r="V134" s="214" t="s">
        <v>7</v>
      </c>
      <c r="W134" s="214" t="s">
        <v>7</v>
      </c>
      <c r="X134" s="214" t="s">
        <v>7</v>
      </c>
      <c r="Y134" s="214"/>
      <c r="Z134" s="214"/>
      <c r="AA134" s="214" t="s">
        <v>96</v>
      </c>
      <c r="AB134" s="214" t="s">
        <v>360</v>
      </c>
      <c r="AC134" s="214">
        <v>2200</v>
      </c>
      <c r="AD134" s="214" t="s">
        <v>220</v>
      </c>
      <c r="AE134" s="214">
        <v>50</v>
      </c>
      <c r="AF134" s="214">
        <v>5</v>
      </c>
    </row>
    <row r="135" spans="1:32" x14ac:dyDescent="0.3">
      <c r="A135" s="216" t="s">
        <v>351</v>
      </c>
      <c r="B135" s="214" t="s">
        <v>285</v>
      </c>
      <c r="C135" s="214" t="s">
        <v>95</v>
      </c>
      <c r="D135" s="214" t="s">
        <v>310</v>
      </c>
      <c r="E135" s="214" t="s">
        <v>985</v>
      </c>
      <c r="F135" s="15">
        <v>46265.363692129627</v>
      </c>
      <c r="G135" s="214" t="s">
        <v>404</v>
      </c>
      <c r="H135" s="214">
        <v>1</v>
      </c>
      <c r="I135" s="214" t="s">
        <v>986</v>
      </c>
      <c r="J135" s="15">
        <v>46273.615277777775</v>
      </c>
      <c r="K135" s="15">
        <v>46275.494444444441</v>
      </c>
      <c r="L135" s="15"/>
      <c r="M135" s="214">
        <v>1</v>
      </c>
      <c r="N135" s="216"/>
      <c r="O135" s="214" t="s">
        <v>201</v>
      </c>
      <c r="P135" s="214" t="s">
        <v>513</v>
      </c>
      <c r="Q135" s="216"/>
      <c r="R135" s="216"/>
      <c r="S135" s="214" t="s">
        <v>359</v>
      </c>
      <c r="T135" s="214" t="s">
        <v>374</v>
      </c>
      <c r="U135" s="214" t="s">
        <v>239</v>
      </c>
      <c r="V135" s="214" t="s">
        <v>7</v>
      </c>
      <c r="W135" s="214" t="s">
        <v>7</v>
      </c>
      <c r="X135" s="214" t="s">
        <v>7</v>
      </c>
      <c r="Y135" s="214"/>
      <c r="Z135" s="214"/>
      <c r="AA135" s="214" t="s">
        <v>96</v>
      </c>
      <c r="AB135" s="214" t="s">
        <v>359</v>
      </c>
      <c r="AC135" s="214">
        <v>50</v>
      </c>
      <c r="AD135" s="214" t="s">
        <v>220</v>
      </c>
      <c r="AE135" s="214">
        <v>1</v>
      </c>
      <c r="AF135" s="214">
        <v>1</v>
      </c>
    </row>
    <row r="136" spans="1:32" x14ac:dyDescent="0.3">
      <c r="A136" s="216" t="s">
        <v>351</v>
      </c>
      <c r="B136" s="214" t="s">
        <v>285</v>
      </c>
      <c r="C136" s="214" t="s">
        <v>95</v>
      </c>
      <c r="D136" s="214" t="s">
        <v>310</v>
      </c>
      <c r="E136" s="214" t="s">
        <v>1180</v>
      </c>
      <c r="F136" s="15">
        <v>46262.495011574072</v>
      </c>
      <c r="G136" s="214" t="s">
        <v>404</v>
      </c>
      <c r="H136" s="214">
        <v>1</v>
      </c>
      <c r="I136" s="214" t="s">
        <v>1181</v>
      </c>
      <c r="J136" s="15">
        <v>46262.694814814815</v>
      </c>
      <c r="K136" s="15">
        <v>46269.342361111114</v>
      </c>
      <c r="L136" s="15"/>
      <c r="M136" s="214">
        <v>1</v>
      </c>
      <c r="N136" s="216"/>
      <c r="O136" s="214" t="s">
        <v>201</v>
      </c>
      <c r="P136" s="214" t="s">
        <v>513</v>
      </c>
      <c r="Q136" s="216"/>
      <c r="R136" s="216"/>
      <c r="S136" s="214" t="s">
        <v>361</v>
      </c>
      <c r="T136" s="214" t="s">
        <v>374</v>
      </c>
      <c r="U136" s="214" t="s">
        <v>239</v>
      </c>
      <c r="V136" s="214" t="s">
        <v>7</v>
      </c>
      <c r="W136" s="214" t="s">
        <v>7</v>
      </c>
      <c r="X136" s="214" t="s">
        <v>7</v>
      </c>
      <c r="Y136" s="214"/>
      <c r="Z136" s="214"/>
      <c r="AA136" s="214" t="s">
        <v>96</v>
      </c>
      <c r="AB136" s="214" t="s">
        <v>361</v>
      </c>
      <c r="AC136" s="214">
        <v>109</v>
      </c>
      <c r="AD136" s="214" t="s">
        <v>220</v>
      </c>
      <c r="AE136" s="214">
        <v>1</v>
      </c>
      <c r="AF136" s="214">
        <v>1</v>
      </c>
    </row>
    <row r="137" spans="1:32" x14ac:dyDescent="0.3">
      <c r="A137" s="216" t="s">
        <v>351</v>
      </c>
      <c r="B137" s="214" t="s">
        <v>285</v>
      </c>
      <c r="C137" s="214" t="s">
        <v>95</v>
      </c>
      <c r="D137" s="214" t="s">
        <v>310</v>
      </c>
      <c r="E137" s="214" t="s">
        <v>987</v>
      </c>
      <c r="F137" s="15">
        <v>46261.639444444445</v>
      </c>
      <c r="G137" s="214" t="s">
        <v>404</v>
      </c>
      <c r="H137" s="214">
        <v>1</v>
      </c>
      <c r="I137" s="214" t="s">
        <v>988</v>
      </c>
      <c r="J137" s="15">
        <v>46265.60833333333</v>
      </c>
      <c r="K137" s="15">
        <v>46269.349305555559</v>
      </c>
      <c r="L137" s="15"/>
      <c r="M137" s="214">
        <v>1</v>
      </c>
      <c r="N137" s="216"/>
      <c r="O137" s="214" t="s">
        <v>201</v>
      </c>
      <c r="P137" s="214" t="s">
        <v>513</v>
      </c>
      <c r="Q137" s="216"/>
      <c r="R137" s="216"/>
      <c r="S137" s="214" t="s">
        <v>359</v>
      </c>
      <c r="T137" s="214" t="s">
        <v>374</v>
      </c>
      <c r="U137" s="214" t="s">
        <v>239</v>
      </c>
      <c r="V137" s="214" t="s">
        <v>7</v>
      </c>
      <c r="W137" s="214" t="s">
        <v>7</v>
      </c>
      <c r="X137" s="214" t="s">
        <v>7</v>
      </c>
      <c r="Y137" s="214"/>
      <c r="Z137" s="214"/>
      <c r="AA137" s="214" t="s">
        <v>96</v>
      </c>
      <c r="AB137" s="214" t="s">
        <v>359</v>
      </c>
      <c r="AC137" s="214">
        <v>50</v>
      </c>
      <c r="AD137" s="214" t="s">
        <v>220</v>
      </c>
      <c r="AE137" s="214">
        <v>1</v>
      </c>
      <c r="AF137" s="214">
        <v>1</v>
      </c>
    </row>
    <row r="138" spans="1:32" x14ac:dyDescent="0.3">
      <c r="A138" s="216" t="s">
        <v>351</v>
      </c>
      <c r="B138" s="214" t="s">
        <v>285</v>
      </c>
      <c r="C138" s="214" t="s">
        <v>95</v>
      </c>
      <c r="D138" s="214" t="s">
        <v>310</v>
      </c>
      <c r="E138" s="214" t="s">
        <v>989</v>
      </c>
      <c r="F138" s="15">
        <v>46281.340231481481</v>
      </c>
      <c r="G138" s="214" t="s">
        <v>406</v>
      </c>
      <c r="H138" s="214">
        <v>1</v>
      </c>
      <c r="I138" s="214" t="s">
        <v>990</v>
      </c>
      <c r="J138" s="15">
        <v>46281.369444444441</v>
      </c>
      <c r="K138" s="15">
        <v>46283.334722222222</v>
      </c>
      <c r="L138" s="15"/>
      <c r="M138" s="214">
        <v>1</v>
      </c>
      <c r="N138" s="216"/>
      <c r="O138" s="214" t="s">
        <v>201</v>
      </c>
      <c r="P138" s="214" t="s">
        <v>513</v>
      </c>
      <c r="Q138" s="216"/>
      <c r="R138" s="216"/>
      <c r="S138" s="214" t="s">
        <v>362</v>
      </c>
      <c r="T138" s="214" t="s">
        <v>374</v>
      </c>
      <c r="U138" s="214" t="s">
        <v>239</v>
      </c>
      <c r="V138" s="214" t="s">
        <v>7</v>
      </c>
      <c r="W138" s="214" t="s">
        <v>7</v>
      </c>
      <c r="X138" s="214" t="s">
        <v>7</v>
      </c>
      <c r="Y138" s="214"/>
      <c r="Z138" s="214"/>
      <c r="AA138" s="214" t="s">
        <v>96</v>
      </c>
      <c r="AB138" s="214" t="s">
        <v>362</v>
      </c>
      <c r="AC138" s="214">
        <v>101</v>
      </c>
      <c r="AD138" s="214" t="s">
        <v>220</v>
      </c>
      <c r="AE138" s="214">
        <v>1</v>
      </c>
      <c r="AF138" s="214">
        <v>1</v>
      </c>
    </row>
    <row r="139" spans="1:32" x14ac:dyDescent="0.3">
      <c r="A139" s="216" t="s">
        <v>351</v>
      </c>
      <c r="B139" s="214" t="s">
        <v>279</v>
      </c>
      <c r="C139" s="214" t="s">
        <v>192</v>
      </c>
      <c r="D139" s="214" t="s">
        <v>310</v>
      </c>
      <c r="E139" s="214" t="s">
        <v>958</v>
      </c>
      <c r="F139" s="15">
        <v>46266.675567129627</v>
      </c>
      <c r="G139" s="214" t="s">
        <v>424</v>
      </c>
      <c r="H139" s="214">
        <v>676</v>
      </c>
      <c r="I139" s="214" t="s">
        <v>959</v>
      </c>
      <c r="J139" s="15">
        <v>46287.430555555555</v>
      </c>
      <c r="K139" s="15">
        <v>46290.508333333331</v>
      </c>
      <c r="L139" s="15"/>
      <c r="M139" s="214">
        <v>676</v>
      </c>
      <c r="N139" s="216"/>
      <c r="O139" s="214" t="s">
        <v>201</v>
      </c>
      <c r="P139" s="214" t="s">
        <v>513</v>
      </c>
      <c r="Q139" s="216"/>
      <c r="R139" s="216"/>
      <c r="S139" s="214" t="s">
        <v>361</v>
      </c>
      <c r="T139" s="214" t="s">
        <v>374</v>
      </c>
      <c r="U139" s="214" t="s">
        <v>239</v>
      </c>
      <c r="V139" s="214" t="s">
        <v>7</v>
      </c>
      <c r="W139" s="214" t="s">
        <v>7</v>
      </c>
      <c r="X139" s="214" t="s">
        <v>7</v>
      </c>
      <c r="Y139" s="214"/>
      <c r="Z139" s="214">
        <v>1</v>
      </c>
      <c r="AA139" s="214" t="s">
        <v>122</v>
      </c>
      <c r="AB139" s="214" t="s">
        <v>361</v>
      </c>
      <c r="AC139" s="214">
        <v>109</v>
      </c>
      <c r="AD139" s="214" t="s">
        <v>232</v>
      </c>
      <c r="AE139" s="214">
        <v>676</v>
      </c>
      <c r="AF139" s="214">
        <v>100.1</v>
      </c>
    </row>
    <row r="140" spans="1:32" x14ac:dyDescent="0.3">
      <c r="A140" s="216" t="s">
        <v>351</v>
      </c>
      <c r="B140" s="214" t="s">
        <v>279</v>
      </c>
      <c r="C140" s="214" t="s">
        <v>192</v>
      </c>
      <c r="D140" s="214" t="s">
        <v>310</v>
      </c>
      <c r="E140" s="214" t="s">
        <v>1024</v>
      </c>
      <c r="F140" s="15">
        <v>46283.319594907407</v>
      </c>
      <c r="G140" s="214" t="s">
        <v>410</v>
      </c>
      <c r="H140" s="214">
        <v>325</v>
      </c>
      <c r="I140" s="214" t="s">
        <v>1025</v>
      </c>
      <c r="J140" s="15">
        <v>46283.595138888886</v>
      </c>
      <c r="K140" s="15">
        <v>46290.49722222222</v>
      </c>
      <c r="L140" s="15"/>
      <c r="M140" s="214">
        <v>325</v>
      </c>
      <c r="N140" s="216"/>
      <c r="O140" s="214" t="s">
        <v>201</v>
      </c>
      <c r="P140" s="214" t="s">
        <v>513</v>
      </c>
      <c r="Q140" s="216"/>
      <c r="R140" s="216"/>
      <c r="S140" s="214" t="s">
        <v>361</v>
      </c>
      <c r="T140" s="214" t="s">
        <v>374</v>
      </c>
      <c r="U140" s="214" t="s">
        <v>239</v>
      </c>
      <c r="V140" s="214" t="s">
        <v>7</v>
      </c>
      <c r="W140" s="214" t="s">
        <v>7</v>
      </c>
      <c r="X140" s="214" t="s">
        <v>7</v>
      </c>
      <c r="Y140" s="214"/>
      <c r="Z140" s="214">
        <v>1</v>
      </c>
      <c r="AA140" s="214" t="s">
        <v>122</v>
      </c>
      <c r="AB140" s="214" t="s">
        <v>361</v>
      </c>
      <c r="AC140" s="214">
        <v>109</v>
      </c>
      <c r="AD140" s="214" t="s">
        <v>232</v>
      </c>
      <c r="AE140" s="214">
        <v>325</v>
      </c>
      <c r="AF140" s="214"/>
    </row>
    <row r="141" spans="1:32" x14ac:dyDescent="0.3">
      <c r="A141" s="216" t="s">
        <v>351</v>
      </c>
      <c r="B141" s="214" t="s">
        <v>279</v>
      </c>
      <c r="C141" s="214" t="s">
        <v>192</v>
      </c>
      <c r="D141" s="214" t="s">
        <v>310</v>
      </c>
      <c r="E141" s="214" t="s">
        <v>960</v>
      </c>
      <c r="F141" s="15">
        <v>46253.597615740742</v>
      </c>
      <c r="G141" s="214" t="s">
        <v>406</v>
      </c>
      <c r="H141" s="214">
        <v>358</v>
      </c>
      <c r="I141" s="214" t="s">
        <v>961</v>
      </c>
      <c r="J141" s="15">
        <v>46254.693055555559</v>
      </c>
      <c r="K141" s="15">
        <v>46261.399305555555</v>
      </c>
      <c r="L141" s="15"/>
      <c r="M141" s="214">
        <v>358</v>
      </c>
      <c r="N141" s="216"/>
      <c r="O141" s="214" t="s">
        <v>201</v>
      </c>
      <c r="P141" s="214" t="s">
        <v>513</v>
      </c>
      <c r="Q141" s="216"/>
      <c r="R141" s="216"/>
      <c r="S141" s="214" t="s">
        <v>362</v>
      </c>
      <c r="T141" s="214" t="s">
        <v>374</v>
      </c>
      <c r="U141" s="214" t="s">
        <v>239</v>
      </c>
      <c r="V141" s="214" t="s">
        <v>7</v>
      </c>
      <c r="W141" s="214" t="s">
        <v>7</v>
      </c>
      <c r="X141" s="214" t="s">
        <v>7</v>
      </c>
      <c r="Y141" s="214"/>
      <c r="Z141" s="214">
        <v>1</v>
      </c>
      <c r="AA141" s="214" t="s">
        <v>122</v>
      </c>
      <c r="AB141" s="214" t="s">
        <v>362</v>
      </c>
      <c r="AC141" s="214">
        <v>101</v>
      </c>
      <c r="AD141" s="214" t="s">
        <v>232</v>
      </c>
      <c r="AE141" s="214">
        <v>358</v>
      </c>
      <c r="AF141" s="214">
        <v>72.3</v>
      </c>
    </row>
    <row r="142" spans="1:32" x14ac:dyDescent="0.3">
      <c r="A142" s="216" t="s">
        <v>351</v>
      </c>
      <c r="B142" s="214" t="s">
        <v>279</v>
      </c>
      <c r="C142" s="214" t="s">
        <v>192</v>
      </c>
      <c r="D142" s="214" t="s">
        <v>310</v>
      </c>
      <c r="E142" s="214" t="s">
        <v>960</v>
      </c>
      <c r="F142" s="15">
        <v>46253.597615740742</v>
      </c>
      <c r="G142" s="214" t="s">
        <v>406</v>
      </c>
      <c r="H142" s="214">
        <v>358</v>
      </c>
      <c r="I142" s="214" t="s">
        <v>961</v>
      </c>
      <c r="J142" s="15">
        <v>46254.693055555559</v>
      </c>
      <c r="K142" s="15">
        <v>46261.399305555555</v>
      </c>
      <c r="L142" s="15"/>
      <c r="M142" s="214">
        <v>358</v>
      </c>
      <c r="N142" s="216"/>
      <c r="O142" s="214" t="s">
        <v>511</v>
      </c>
      <c r="P142" s="214"/>
      <c r="Q142" s="216"/>
      <c r="R142" s="216"/>
      <c r="S142" s="214" t="s">
        <v>362</v>
      </c>
      <c r="T142" s="214" t="s">
        <v>374</v>
      </c>
      <c r="U142" s="214" t="s">
        <v>239</v>
      </c>
      <c r="V142" s="214" t="s">
        <v>7</v>
      </c>
      <c r="W142" s="214" t="s">
        <v>7</v>
      </c>
      <c r="X142" s="214" t="s">
        <v>7</v>
      </c>
      <c r="Y142" s="214"/>
      <c r="Z142" s="214">
        <v>1</v>
      </c>
      <c r="AA142" s="214" t="s">
        <v>122</v>
      </c>
      <c r="AB142" s="214" t="s">
        <v>362</v>
      </c>
      <c r="AC142" s="214">
        <v>101</v>
      </c>
      <c r="AD142" s="214" t="s">
        <v>232</v>
      </c>
      <c r="AE142" s="214">
        <v>358</v>
      </c>
      <c r="AF142" s="214"/>
    </row>
    <row r="143" spans="1:32" x14ac:dyDescent="0.3">
      <c r="A143" s="216" t="s">
        <v>351</v>
      </c>
      <c r="B143" s="214" t="s">
        <v>279</v>
      </c>
      <c r="C143" s="214" t="s">
        <v>192</v>
      </c>
      <c r="D143" s="214" t="s">
        <v>310</v>
      </c>
      <c r="E143" s="214" t="s">
        <v>962</v>
      </c>
      <c r="F143" s="15">
        <v>46254.372256944444</v>
      </c>
      <c r="G143" s="214" t="s">
        <v>406</v>
      </c>
      <c r="H143" s="214">
        <v>6</v>
      </c>
      <c r="I143" s="214" t="s">
        <v>963</v>
      </c>
      <c r="J143" s="15">
        <v>46255.344444444447</v>
      </c>
      <c r="K143" s="15">
        <v>46261.421527777777</v>
      </c>
      <c r="L143" s="15"/>
      <c r="M143" s="214">
        <v>6</v>
      </c>
      <c r="N143" s="216"/>
      <c r="O143" s="214" t="s">
        <v>201</v>
      </c>
      <c r="P143" s="214" t="s">
        <v>513</v>
      </c>
      <c r="Q143" s="216"/>
      <c r="R143" s="216"/>
      <c r="S143" s="214" t="s">
        <v>362</v>
      </c>
      <c r="T143" s="214" t="s">
        <v>374</v>
      </c>
      <c r="U143" s="214" t="s">
        <v>239</v>
      </c>
      <c r="V143" s="214" t="s">
        <v>7</v>
      </c>
      <c r="W143" s="214" t="s">
        <v>7</v>
      </c>
      <c r="X143" s="214" t="s">
        <v>7</v>
      </c>
      <c r="Y143" s="214"/>
      <c r="Z143" s="214">
        <v>1</v>
      </c>
      <c r="AA143" s="214" t="s">
        <v>122</v>
      </c>
      <c r="AB143" s="214" t="s">
        <v>362</v>
      </c>
      <c r="AC143" s="214">
        <v>101</v>
      </c>
      <c r="AD143" s="214" t="s">
        <v>232</v>
      </c>
      <c r="AE143" s="214">
        <v>6</v>
      </c>
      <c r="AF143" s="214"/>
    </row>
    <row r="144" spans="1:32" x14ac:dyDescent="0.3">
      <c r="A144" s="216" t="s">
        <v>351</v>
      </c>
      <c r="B144" s="214" t="s">
        <v>279</v>
      </c>
      <c r="C144" s="214" t="s">
        <v>192</v>
      </c>
      <c r="D144" s="214" t="s">
        <v>310</v>
      </c>
      <c r="E144" s="214" t="s">
        <v>965</v>
      </c>
      <c r="F144" s="15">
        <v>46279.596643518518</v>
      </c>
      <c r="G144" s="214" t="s">
        <v>406</v>
      </c>
      <c r="H144" s="214">
        <v>2</v>
      </c>
      <c r="I144" s="214" t="s">
        <v>966</v>
      </c>
      <c r="J144" s="15">
        <v>46283.411805555559</v>
      </c>
      <c r="K144" s="15">
        <v>46287.350694444445</v>
      </c>
      <c r="L144" s="15"/>
      <c r="M144" s="214">
        <v>2</v>
      </c>
      <c r="N144" s="216"/>
      <c r="O144" s="214" t="s">
        <v>201</v>
      </c>
      <c r="P144" s="214" t="s">
        <v>514</v>
      </c>
      <c r="Q144" s="216"/>
      <c r="R144" s="216"/>
      <c r="S144" s="214" t="s">
        <v>362</v>
      </c>
      <c r="T144" s="214" t="s">
        <v>374</v>
      </c>
      <c r="U144" s="214" t="s">
        <v>239</v>
      </c>
      <c r="V144" s="214" t="s">
        <v>7</v>
      </c>
      <c r="W144" s="214" t="s">
        <v>7</v>
      </c>
      <c r="X144" s="214" t="s">
        <v>7</v>
      </c>
      <c r="Y144" s="214"/>
      <c r="Z144" s="214">
        <v>1</v>
      </c>
      <c r="AA144" s="214" t="s">
        <v>122</v>
      </c>
      <c r="AB144" s="214" t="s">
        <v>362</v>
      </c>
      <c r="AC144" s="214">
        <v>101</v>
      </c>
      <c r="AD144" s="214" t="s">
        <v>232</v>
      </c>
      <c r="AE144" s="214">
        <v>2</v>
      </c>
      <c r="AF144" s="214">
        <v>1</v>
      </c>
    </row>
    <row r="145" spans="1:32" x14ac:dyDescent="0.3">
      <c r="A145" s="216" t="s">
        <v>351</v>
      </c>
      <c r="B145" s="214" t="s">
        <v>279</v>
      </c>
      <c r="C145" s="214" t="s">
        <v>192</v>
      </c>
      <c r="D145" s="214" t="s">
        <v>310</v>
      </c>
      <c r="E145" s="214" t="s">
        <v>967</v>
      </c>
      <c r="F145" s="15">
        <v>46253.637164351851</v>
      </c>
      <c r="G145" s="214" t="s">
        <v>406</v>
      </c>
      <c r="H145" s="214">
        <v>42</v>
      </c>
      <c r="I145" s="214" t="s">
        <v>968</v>
      </c>
      <c r="J145" s="15">
        <v>46268.429166666669</v>
      </c>
      <c r="K145" s="15">
        <v>46269.390972222223</v>
      </c>
      <c r="L145" s="15"/>
      <c r="M145" s="214">
        <v>42</v>
      </c>
      <c r="N145" s="216"/>
      <c r="O145" s="214"/>
      <c r="P145" s="214"/>
      <c r="Q145" s="216"/>
      <c r="R145" s="216"/>
      <c r="S145" s="214" t="s">
        <v>362</v>
      </c>
      <c r="T145" s="214" t="s">
        <v>374</v>
      </c>
      <c r="U145" s="214" t="s">
        <v>239</v>
      </c>
      <c r="V145" s="214" t="s">
        <v>7</v>
      </c>
      <c r="W145" s="214" t="s">
        <v>7</v>
      </c>
      <c r="X145" s="214" t="s">
        <v>7</v>
      </c>
      <c r="Y145" s="214"/>
      <c r="Z145" s="214">
        <v>1</v>
      </c>
      <c r="AA145" s="214" t="s">
        <v>122</v>
      </c>
      <c r="AB145" s="214" t="s">
        <v>362</v>
      </c>
      <c r="AC145" s="214">
        <v>101</v>
      </c>
      <c r="AD145" s="214" t="s">
        <v>232</v>
      </c>
      <c r="AE145" s="214">
        <v>42</v>
      </c>
      <c r="AF145" s="214">
        <v>29.8</v>
      </c>
    </row>
    <row r="146" spans="1:32" x14ac:dyDescent="0.3">
      <c r="A146" s="216" t="s">
        <v>351</v>
      </c>
      <c r="B146" s="214" t="s">
        <v>279</v>
      </c>
      <c r="C146" s="214" t="s">
        <v>192</v>
      </c>
      <c r="D146" s="214" t="s">
        <v>310</v>
      </c>
      <c r="E146" s="214" t="s">
        <v>753</v>
      </c>
      <c r="F146" s="15">
        <v>46248.437847222223</v>
      </c>
      <c r="G146" s="214" t="s">
        <v>406</v>
      </c>
      <c r="H146" s="214">
        <v>256</v>
      </c>
      <c r="I146" s="214" t="s">
        <v>971</v>
      </c>
      <c r="J146" s="15">
        <v>46265.673611111109</v>
      </c>
      <c r="K146" s="15">
        <v>46269.354166666664</v>
      </c>
      <c r="L146" s="15"/>
      <c r="M146" s="214">
        <v>256</v>
      </c>
      <c r="N146" s="216"/>
      <c r="O146" s="214" t="s">
        <v>201</v>
      </c>
      <c r="P146" s="214" t="s">
        <v>513</v>
      </c>
      <c r="Q146" s="216"/>
      <c r="R146" s="216"/>
      <c r="S146" s="214" t="s">
        <v>362</v>
      </c>
      <c r="T146" s="214" t="s">
        <v>374</v>
      </c>
      <c r="U146" s="214" t="s">
        <v>239</v>
      </c>
      <c r="V146" s="214" t="s">
        <v>7</v>
      </c>
      <c r="W146" s="214" t="s">
        <v>7</v>
      </c>
      <c r="X146" s="214" t="s">
        <v>7</v>
      </c>
      <c r="Y146" s="214"/>
      <c r="Z146" s="214">
        <v>1</v>
      </c>
      <c r="AA146" s="214" t="s">
        <v>122</v>
      </c>
      <c r="AB146" s="214" t="s">
        <v>362</v>
      </c>
      <c r="AC146" s="214">
        <v>101</v>
      </c>
      <c r="AD146" s="214" t="s">
        <v>232</v>
      </c>
      <c r="AE146" s="214">
        <v>256</v>
      </c>
      <c r="AF146" s="214"/>
    </row>
    <row r="147" spans="1:32" x14ac:dyDescent="0.3">
      <c r="A147" s="216" t="s">
        <v>351</v>
      </c>
      <c r="B147" s="214" t="s">
        <v>279</v>
      </c>
      <c r="C147" s="214" t="s">
        <v>192</v>
      </c>
      <c r="D147" s="214" t="s">
        <v>310</v>
      </c>
      <c r="E147" s="214" t="s">
        <v>972</v>
      </c>
      <c r="F147" s="15">
        <v>46275.583287037036</v>
      </c>
      <c r="G147" s="214" t="s">
        <v>410</v>
      </c>
      <c r="H147" s="214">
        <v>266</v>
      </c>
      <c r="I147" s="214" t="s">
        <v>973</v>
      </c>
      <c r="J147" s="15">
        <v>46276.680555555555</v>
      </c>
      <c r="K147" s="15">
        <v>46282.333333333336</v>
      </c>
      <c r="L147" s="15"/>
      <c r="M147" s="214">
        <v>266</v>
      </c>
      <c r="N147" s="216"/>
      <c r="O147" s="214" t="s">
        <v>201</v>
      </c>
      <c r="P147" s="214" t="s">
        <v>513</v>
      </c>
      <c r="Q147" s="216"/>
      <c r="R147" s="216"/>
      <c r="S147" s="214" t="s">
        <v>974</v>
      </c>
      <c r="T147" s="214" t="s">
        <v>374</v>
      </c>
      <c r="U147" s="214" t="s">
        <v>239</v>
      </c>
      <c r="V147" s="214" t="s">
        <v>7</v>
      </c>
      <c r="W147" s="214" t="s">
        <v>7</v>
      </c>
      <c r="X147" s="214" t="s">
        <v>7</v>
      </c>
      <c r="Y147" s="214"/>
      <c r="Z147" s="214">
        <v>1</v>
      </c>
      <c r="AA147" s="214" t="s">
        <v>122</v>
      </c>
      <c r="AB147" s="214" t="s">
        <v>974</v>
      </c>
      <c r="AC147" s="214">
        <v>100</v>
      </c>
      <c r="AD147" s="214" t="s">
        <v>232</v>
      </c>
      <c r="AE147" s="214">
        <v>266</v>
      </c>
      <c r="AF147" s="214">
        <v>26.6</v>
      </c>
    </row>
    <row r="148" spans="1:32" x14ac:dyDescent="0.3">
      <c r="A148" s="216" t="s">
        <v>351</v>
      </c>
      <c r="B148" s="214" t="s">
        <v>279</v>
      </c>
      <c r="C148" s="214" t="s">
        <v>192</v>
      </c>
      <c r="D148" s="214" t="s">
        <v>310</v>
      </c>
      <c r="E148" s="214" t="s">
        <v>975</v>
      </c>
      <c r="F148" s="15">
        <v>46261.637928240743</v>
      </c>
      <c r="G148" s="214" t="s">
        <v>404</v>
      </c>
      <c r="H148" s="214">
        <v>578</v>
      </c>
      <c r="I148" s="214" t="s">
        <v>976</v>
      </c>
      <c r="J148" s="15">
        <v>46262.615277777775</v>
      </c>
      <c r="K148" s="15">
        <v>46268.709027777775</v>
      </c>
      <c r="L148" s="15"/>
      <c r="M148" s="214">
        <v>578</v>
      </c>
      <c r="N148" s="216"/>
      <c r="O148" s="214" t="s">
        <v>201</v>
      </c>
      <c r="P148" s="214" t="s">
        <v>513</v>
      </c>
      <c r="Q148" s="216"/>
      <c r="R148" s="216"/>
      <c r="S148" s="214" t="s">
        <v>359</v>
      </c>
      <c r="T148" s="214" t="s">
        <v>374</v>
      </c>
      <c r="U148" s="214" t="s">
        <v>239</v>
      </c>
      <c r="V148" s="214" t="s">
        <v>7</v>
      </c>
      <c r="W148" s="214" t="s">
        <v>7</v>
      </c>
      <c r="X148" s="214" t="s">
        <v>7</v>
      </c>
      <c r="Y148" s="214"/>
      <c r="Z148" s="214">
        <v>1</v>
      </c>
      <c r="AA148" s="214" t="s">
        <v>122</v>
      </c>
      <c r="AB148" s="214" t="s">
        <v>359</v>
      </c>
      <c r="AC148" s="214">
        <v>50</v>
      </c>
      <c r="AD148" s="214" t="s">
        <v>232</v>
      </c>
      <c r="AE148" s="214">
        <v>578</v>
      </c>
      <c r="AF148" s="214">
        <v>57.8</v>
      </c>
    </row>
    <row r="149" spans="1:32" x14ac:dyDescent="0.3">
      <c r="A149" s="216" t="s">
        <v>351</v>
      </c>
      <c r="B149" s="214" t="s">
        <v>279</v>
      </c>
      <c r="C149" s="214" t="s">
        <v>192</v>
      </c>
      <c r="D149" s="214" t="s">
        <v>310</v>
      </c>
      <c r="E149" s="214" t="s">
        <v>977</v>
      </c>
      <c r="F149" s="15">
        <v>46260.534421296295</v>
      </c>
      <c r="G149" s="214" t="s">
        <v>407</v>
      </c>
      <c r="H149" s="214">
        <v>25</v>
      </c>
      <c r="I149" s="214" t="s">
        <v>978</v>
      </c>
      <c r="J149" s="15">
        <v>46262.605555555558</v>
      </c>
      <c r="K149" s="15">
        <v>46266.399305555555</v>
      </c>
      <c r="L149" s="15"/>
      <c r="M149" s="214">
        <v>25</v>
      </c>
      <c r="N149" s="216"/>
      <c r="O149" s="214" t="s">
        <v>201</v>
      </c>
      <c r="P149" s="214" t="s">
        <v>514</v>
      </c>
      <c r="Q149" s="216"/>
      <c r="R149" s="216"/>
      <c r="S149" s="214" t="s">
        <v>360</v>
      </c>
      <c r="T149" s="214" t="s">
        <v>374</v>
      </c>
      <c r="U149" s="214" t="s">
        <v>239</v>
      </c>
      <c r="V149" s="214" t="s">
        <v>7</v>
      </c>
      <c r="W149" s="214" t="s">
        <v>7</v>
      </c>
      <c r="X149" s="214" t="s">
        <v>7</v>
      </c>
      <c r="Y149" s="214"/>
      <c r="Z149" s="214">
        <v>1</v>
      </c>
      <c r="AA149" s="214" t="s">
        <v>122</v>
      </c>
      <c r="AB149" s="214" t="s">
        <v>360</v>
      </c>
      <c r="AC149" s="214">
        <v>2200</v>
      </c>
      <c r="AD149" s="214" t="s">
        <v>232</v>
      </c>
      <c r="AE149" s="214">
        <v>25</v>
      </c>
      <c r="AF149" s="214">
        <v>2.5</v>
      </c>
    </row>
    <row r="150" spans="1:32" x14ac:dyDescent="0.3">
      <c r="A150" s="216" t="s">
        <v>351</v>
      </c>
      <c r="B150" s="214" t="s">
        <v>279</v>
      </c>
      <c r="C150" s="214" t="s">
        <v>192</v>
      </c>
      <c r="D150" s="214" t="s">
        <v>310</v>
      </c>
      <c r="E150" s="214" t="s">
        <v>987</v>
      </c>
      <c r="F150" s="15">
        <v>46261.639444444445</v>
      </c>
      <c r="G150" s="214" t="s">
        <v>404</v>
      </c>
      <c r="H150" s="214">
        <v>656</v>
      </c>
      <c r="I150" s="214" t="s">
        <v>988</v>
      </c>
      <c r="J150" s="15">
        <v>46265.60833333333</v>
      </c>
      <c r="K150" s="15">
        <v>46269.349305555559</v>
      </c>
      <c r="L150" s="15"/>
      <c r="M150" s="214">
        <v>656</v>
      </c>
      <c r="N150" s="216"/>
      <c r="O150" s="214" t="s">
        <v>201</v>
      </c>
      <c r="P150" s="214" t="s">
        <v>513</v>
      </c>
      <c r="Q150" s="216"/>
      <c r="R150" s="216"/>
      <c r="S150" s="214" t="s">
        <v>359</v>
      </c>
      <c r="T150" s="214" t="s">
        <v>374</v>
      </c>
      <c r="U150" s="214" t="s">
        <v>239</v>
      </c>
      <c r="V150" s="214" t="s">
        <v>7</v>
      </c>
      <c r="W150" s="214" t="s">
        <v>7</v>
      </c>
      <c r="X150" s="214" t="s">
        <v>7</v>
      </c>
      <c r="Y150" s="214"/>
      <c r="Z150" s="214">
        <v>1</v>
      </c>
      <c r="AA150" s="214" t="s">
        <v>122</v>
      </c>
      <c r="AB150" s="214" t="s">
        <v>359</v>
      </c>
      <c r="AC150" s="214">
        <v>50</v>
      </c>
      <c r="AD150" s="214" t="s">
        <v>232</v>
      </c>
      <c r="AE150" s="214">
        <v>656</v>
      </c>
      <c r="AF150" s="214">
        <v>65.599999999999994</v>
      </c>
    </row>
    <row r="151" spans="1:32" x14ac:dyDescent="0.3">
      <c r="A151" s="216" t="s">
        <v>351</v>
      </c>
      <c r="B151" s="214" t="s">
        <v>279</v>
      </c>
      <c r="C151" s="214" t="s">
        <v>192</v>
      </c>
      <c r="D151" s="214" t="s">
        <v>310</v>
      </c>
      <c r="E151" s="214" t="s">
        <v>985</v>
      </c>
      <c r="F151" s="15">
        <v>46265.363692129627</v>
      </c>
      <c r="G151" s="214" t="s">
        <v>404</v>
      </c>
      <c r="H151" s="214">
        <v>476</v>
      </c>
      <c r="I151" s="214" t="s">
        <v>986</v>
      </c>
      <c r="J151" s="15">
        <v>46273.615277777775</v>
      </c>
      <c r="K151" s="15">
        <v>46275.494444444441</v>
      </c>
      <c r="L151" s="15"/>
      <c r="M151" s="214">
        <v>476</v>
      </c>
      <c r="N151" s="216"/>
      <c r="O151" s="214" t="s">
        <v>201</v>
      </c>
      <c r="P151" s="214" t="s">
        <v>514</v>
      </c>
      <c r="Q151" s="216"/>
      <c r="R151" s="216"/>
      <c r="S151" s="214" t="s">
        <v>359</v>
      </c>
      <c r="T151" s="214" t="s">
        <v>374</v>
      </c>
      <c r="U151" s="214" t="s">
        <v>239</v>
      </c>
      <c r="V151" s="214" t="s">
        <v>7</v>
      </c>
      <c r="W151" s="214" t="s">
        <v>7</v>
      </c>
      <c r="X151" s="214" t="s">
        <v>7</v>
      </c>
      <c r="Y151" s="214"/>
      <c r="Z151" s="214">
        <v>1</v>
      </c>
      <c r="AA151" s="214" t="s">
        <v>122</v>
      </c>
      <c r="AB151" s="214" t="s">
        <v>359</v>
      </c>
      <c r="AC151" s="214">
        <v>50</v>
      </c>
      <c r="AD151" s="214" t="s">
        <v>232</v>
      </c>
      <c r="AE151" s="214">
        <v>476</v>
      </c>
      <c r="AF151" s="214">
        <v>88.7</v>
      </c>
    </row>
    <row r="152" spans="1:32" x14ac:dyDescent="0.3">
      <c r="A152" s="216" t="s">
        <v>351</v>
      </c>
      <c r="B152" s="214" t="s">
        <v>279</v>
      </c>
      <c r="C152" s="214" t="s">
        <v>192</v>
      </c>
      <c r="D152" s="214" t="s">
        <v>310</v>
      </c>
      <c r="E152" s="214" t="s">
        <v>1180</v>
      </c>
      <c r="F152" s="15">
        <v>46262.495011574072</v>
      </c>
      <c r="G152" s="214" t="s">
        <v>404</v>
      </c>
      <c r="H152" s="214">
        <v>323</v>
      </c>
      <c r="I152" s="214" t="s">
        <v>1181</v>
      </c>
      <c r="J152" s="15">
        <v>46262.694814814815</v>
      </c>
      <c r="K152" s="15">
        <v>46269.342361111114</v>
      </c>
      <c r="L152" s="15"/>
      <c r="M152" s="214">
        <v>323</v>
      </c>
      <c r="N152" s="216"/>
      <c r="O152" s="214" t="s">
        <v>201</v>
      </c>
      <c r="P152" s="214" t="s">
        <v>513</v>
      </c>
      <c r="Q152" s="216"/>
      <c r="R152" s="216"/>
      <c r="S152" s="214" t="s">
        <v>361</v>
      </c>
      <c r="T152" s="214" t="s">
        <v>374</v>
      </c>
      <c r="U152" s="214" t="s">
        <v>239</v>
      </c>
      <c r="V152" s="214" t="s">
        <v>7</v>
      </c>
      <c r="W152" s="214" t="s">
        <v>7</v>
      </c>
      <c r="X152" s="214" t="s">
        <v>7</v>
      </c>
      <c r="Y152" s="214"/>
      <c r="Z152" s="214">
        <v>1</v>
      </c>
      <c r="AA152" s="214" t="s">
        <v>122</v>
      </c>
      <c r="AB152" s="214" t="s">
        <v>361</v>
      </c>
      <c r="AC152" s="214">
        <v>109</v>
      </c>
      <c r="AD152" s="214" t="s">
        <v>232</v>
      </c>
      <c r="AE152" s="214">
        <v>323</v>
      </c>
      <c r="AF152" s="214">
        <v>32.299999999999997</v>
      </c>
    </row>
    <row r="153" spans="1:32" x14ac:dyDescent="0.3">
      <c r="A153" s="216" t="s">
        <v>351</v>
      </c>
      <c r="B153" s="214" t="s">
        <v>279</v>
      </c>
      <c r="C153" s="214" t="s">
        <v>197</v>
      </c>
      <c r="D153" s="214" t="s">
        <v>310</v>
      </c>
      <c r="E153" s="214" t="s">
        <v>767</v>
      </c>
      <c r="F153" s="15">
        <v>46241.564421296294</v>
      </c>
      <c r="G153" s="214" t="s">
        <v>425</v>
      </c>
      <c r="H153" s="214">
        <v>5</v>
      </c>
      <c r="I153" s="214" t="s">
        <v>769</v>
      </c>
      <c r="J153" s="15">
        <v>46245.577777777777</v>
      </c>
      <c r="K153" s="15">
        <v>46253.505555555559</v>
      </c>
      <c r="L153" s="15"/>
      <c r="M153" s="214">
        <v>5</v>
      </c>
      <c r="N153" s="216"/>
      <c r="O153" s="214" t="s">
        <v>201</v>
      </c>
      <c r="P153" s="214" t="s">
        <v>513</v>
      </c>
      <c r="Q153" s="216"/>
      <c r="R153" s="216"/>
      <c r="S153" s="214" t="s">
        <v>974</v>
      </c>
      <c r="T153" s="214" t="s">
        <v>374</v>
      </c>
      <c r="U153" s="214" t="s">
        <v>239</v>
      </c>
      <c r="V153" s="214" t="s">
        <v>7</v>
      </c>
      <c r="W153" s="214" t="s">
        <v>7</v>
      </c>
      <c r="X153" s="214" t="s">
        <v>7</v>
      </c>
      <c r="Y153" s="214"/>
      <c r="Z153" s="214">
        <v>16</v>
      </c>
      <c r="AA153" s="214" t="s">
        <v>122</v>
      </c>
      <c r="AB153" s="214" t="s">
        <v>974</v>
      </c>
      <c r="AC153" s="214">
        <v>100</v>
      </c>
      <c r="AD153" s="214" t="s">
        <v>232</v>
      </c>
      <c r="AE153" s="214">
        <v>80</v>
      </c>
      <c r="AF153" s="214">
        <v>192</v>
      </c>
    </row>
    <row r="154" spans="1:32" x14ac:dyDescent="0.3">
      <c r="A154" s="216" t="s">
        <v>351</v>
      </c>
      <c r="B154" s="214" t="s">
        <v>279</v>
      </c>
      <c r="C154" s="214" t="s">
        <v>197</v>
      </c>
      <c r="D154" s="214" t="s">
        <v>310</v>
      </c>
      <c r="E154" s="214" t="s">
        <v>767</v>
      </c>
      <c r="F154" s="15">
        <v>46241.564421296294</v>
      </c>
      <c r="G154" s="214" t="s">
        <v>425</v>
      </c>
      <c r="H154" s="214">
        <v>3</v>
      </c>
      <c r="I154" s="214" t="s">
        <v>769</v>
      </c>
      <c r="J154" s="15">
        <v>46245.577777777777</v>
      </c>
      <c r="K154" s="15">
        <v>46253.505555555559</v>
      </c>
      <c r="L154" s="15"/>
      <c r="M154" s="214">
        <v>3</v>
      </c>
      <c r="N154" s="216"/>
      <c r="O154" s="214" t="s">
        <v>511</v>
      </c>
      <c r="P154" s="214"/>
      <c r="Q154" s="216"/>
      <c r="R154" s="216"/>
      <c r="S154" s="214" t="s">
        <v>974</v>
      </c>
      <c r="T154" s="214" t="s">
        <v>374</v>
      </c>
      <c r="U154" s="214" t="s">
        <v>239</v>
      </c>
      <c r="V154" s="214" t="s">
        <v>7</v>
      </c>
      <c r="W154" s="214" t="s">
        <v>7</v>
      </c>
      <c r="X154" s="214" t="s">
        <v>7</v>
      </c>
      <c r="Y154" s="214"/>
      <c r="Z154" s="214">
        <v>16</v>
      </c>
      <c r="AA154" s="214" t="s">
        <v>122</v>
      </c>
      <c r="AB154" s="214" t="s">
        <v>974</v>
      </c>
      <c r="AC154" s="214">
        <v>100</v>
      </c>
      <c r="AD154" s="214" t="s">
        <v>232</v>
      </c>
      <c r="AE154" s="214">
        <v>48</v>
      </c>
      <c r="AF154" s="214"/>
    </row>
    <row r="155" spans="1:32" x14ac:dyDescent="0.3">
      <c r="A155" s="216" t="s">
        <v>351</v>
      </c>
      <c r="B155" s="214" t="s">
        <v>279</v>
      </c>
      <c r="C155" s="214" t="s">
        <v>197</v>
      </c>
      <c r="D155" s="214" t="s">
        <v>310</v>
      </c>
      <c r="E155" s="214" t="s">
        <v>767</v>
      </c>
      <c r="F155" s="15">
        <v>46241.564421296294</v>
      </c>
      <c r="G155" s="214" t="s">
        <v>425</v>
      </c>
      <c r="H155" s="214">
        <v>9</v>
      </c>
      <c r="I155" s="214" t="s">
        <v>769</v>
      </c>
      <c r="J155" s="15">
        <v>46245.577777777777</v>
      </c>
      <c r="K155" s="15">
        <v>46253.505555555559</v>
      </c>
      <c r="L155" s="15"/>
      <c r="M155" s="214">
        <v>9</v>
      </c>
      <c r="N155" s="216"/>
      <c r="O155" s="214" t="s">
        <v>511</v>
      </c>
      <c r="P155" s="214"/>
      <c r="Q155" s="216"/>
      <c r="R155" s="216"/>
      <c r="S155" s="214" t="s">
        <v>974</v>
      </c>
      <c r="T155" s="214" t="s">
        <v>374</v>
      </c>
      <c r="U155" s="214" t="s">
        <v>239</v>
      </c>
      <c r="V155" s="214" t="s">
        <v>7</v>
      </c>
      <c r="W155" s="214" t="s">
        <v>7</v>
      </c>
      <c r="X155" s="214" t="s">
        <v>7</v>
      </c>
      <c r="Y155" s="214"/>
      <c r="Z155" s="214">
        <v>16</v>
      </c>
      <c r="AA155" s="214" t="s">
        <v>122</v>
      </c>
      <c r="AB155" s="214" t="s">
        <v>974</v>
      </c>
      <c r="AC155" s="214">
        <v>100</v>
      </c>
      <c r="AD155" s="214" t="s">
        <v>232</v>
      </c>
      <c r="AE155" s="214">
        <v>144</v>
      </c>
      <c r="AF155" s="214"/>
    </row>
    <row r="156" spans="1:32" x14ac:dyDescent="0.3">
      <c r="A156" s="216" t="s">
        <v>351</v>
      </c>
      <c r="B156" s="214" t="s">
        <v>279</v>
      </c>
      <c r="C156" s="214" t="s">
        <v>197</v>
      </c>
      <c r="D156" s="214" t="s">
        <v>310</v>
      </c>
      <c r="E156" s="214" t="s">
        <v>767</v>
      </c>
      <c r="F156" s="15">
        <v>46241.564421296294</v>
      </c>
      <c r="G156" s="214" t="s">
        <v>425</v>
      </c>
      <c r="H156" s="214">
        <v>25</v>
      </c>
      <c r="I156" s="214" t="s">
        <v>770</v>
      </c>
      <c r="J156" s="15">
        <v>46245.47152777778</v>
      </c>
      <c r="K156" s="15">
        <v>46253.505555555559</v>
      </c>
      <c r="L156" s="15"/>
      <c r="M156" s="214">
        <v>25</v>
      </c>
      <c r="N156" s="216"/>
      <c r="O156" s="214" t="s">
        <v>201</v>
      </c>
      <c r="P156" s="214" t="s">
        <v>513</v>
      </c>
      <c r="Q156" s="216"/>
      <c r="R156" s="216"/>
      <c r="S156" s="214" t="s">
        <v>974</v>
      </c>
      <c r="T156" s="214" t="s">
        <v>374</v>
      </c>
      <c r="U156" s="214" t="s">
        <v>239</v>
      </c>
      <c r="V156" s="214" t="s">
        <v>7</v>
      </c>
      <c r="W156" s="214" t="s">
        <v>7</v>
      </c>
      <c r="X156" s="214" t="s">
        <v>7</v>
      </c>
      <c r="Y156" s="214"/>
      <c r="Z156" s="214">
        <v>16</v>
      </c>
      <c r="AA156" s="214" t="s">
        <v>122</v>
      </c>
      <c r="AB156" s="214" t="s">
        <v>974</v>
      </c>
      <c r="AC156" s="214">
        <v>100</v>
      </c>
      <c r="AD156" s="214" t="s">
        <v>232</v>
      </c>
      <c r="AE156" s="214">
        <v>400</v>
      </c>
      <c r="AF156" s="214"/>
    </row>
    <row r="157" spans="1:32" x14ac:dyDescent="0.3">
      <c r="A157" s="216" t="s">
        <v>351</v>
      </c>
      <c r="B157" s="214" t="s">
        <v>279</v>
      </c>
      <c r="C157" s="214" t="s">
        <v>197</v>
      </c>
      <c r="D157" s="214" t="s">
        <v>310</v>
      </c>
      <c r="E157" s="214" t="s">
        <v>767</v>
      </c>
      <c r="F157" s="15">
        <v>46241.564421296294</v>
      </c>
      <c r="G157" s="214" t="s">
        <v>425</v>
      </c>
      <c r="H157" s="214">
        <v>32</v>
      </c>
      <c r="I157" s="214" t="s">
        <v>770</v>
      </c>
      <c r="J157" s="15">
        <v>46245.47152777778</v>
      </c>
      <c r="K157" s="15">
        <v>46253.505555555559</v>
      </c>
      <c r="L157" s="15"/>
      <c r="M157" s="214">
        <v>32</v>
      </c>
      <c r="N157" s="216"/>
      <c r="O157" s="214" t="s">
        <v>511</v>
      </c>
      <c r="P157" s="214"/>
      <c r="Q157" s="216"/>
      <c r="R157" s="216"/>
      <c r="S157" s="214" t="s">
        <v>974</v>
      </c>
      <c r="T157" s="214" t="s">
        <v>374</v>
      </c>
      <c r="U157" s="214" t="s">
        <v>239</v>
      </c>
      <c r="V157" s="214" t="s">
        <v>7</v>
      </c>
      <c r="W157" s="214" t="s">
        <v>7</v>
      </c>
      <c r="X157" s="214" t="s">
        <v>7</v>
      </c>
      <c r="Y157" s="214"/>
      <c r="Z157" s="214">
        <v>16</v>
      </c>
      <c r="AA157" s="214" t="s">
        <v>122</v>
      </c>
      <c r="AB157" s="214" t="s">
        <v>974</v>
      </c>
      <c r="AC157" s="214">
        <v>100</v>
      </c>
      <c r="AD157" s="214" t="s">
        <v>232</v>
      </c>
      <c r="AE157" s="214">
        <v>512</v>
      </c>
      <c r="AF157" s="214"/>
    </row>
    <row r="158" spans="1:32" x14ac:dyDescent="0.3">
      <c r="A158" s="216" t="s">
        <v>351</v>
      </c>
      <c r="B158" s="214" t="s">
        <v>279</v>
      </c>
      <c r="C158" s="214" t="s">
        <v>197</v>
      </c>
      <c r="D158" s="214" t="s">
        <v>310</v>
      </c>
      <c r="E158" s="214" t="s">
        <v>767</v>
      </c>
      <c r="F158" s="15">
        <v>46241.564421296294</v>
      </c>
      <c r="G158" s="214" t="s">
        <v>425</v>
      </c>
      <c r="H158" s="214">
        <v>30</v>
      </c>
      <c r="I158" s="214" t="s">
        <v>770</v>
      </c>
      <c r="J158" s="15">
        <v>46245.47152777778</v>
      </c>
      <c r="K158" s="15">
        <v>46253.505555555559</v>
      </c>
      <c r="L158" s="15"/>
      <c r="M158" s="214">
        <v>30</v>
      </c>
      <c r="N158" s="216"/>
      <c r="O158" s="214" t="s">
        <v>511</v>
      </c>
      <c r="P158" s="214"/>
      <c r="Q158" s="216"/>
      <c r="R158" s="216"/>
      <c r="S158" s="214" t="s">
        <v>974</v>
      </c>
      <c r="T158" s="214" t="s">
        <v>374</v>
      </c>
      <c r="U158" s="214" t="s">
        <v>239</v>
      </c>
      <c r="V158" s="214" t="s">
        <v>7</v>
      </c>
      <c r="W158" s="214" t="s">
        <v>7</v>
      </c>
      <c r="X158" s="214" t="s">
        <v>7</v>
      </c>
      <c r="Y158" s="214"/>
      <c r="Z158" s="214">
        <v>16</v>
      </c>
      <c r="AA158" s="214" t="s">
        <v>122</v>
      </c>
      <c r="AB158" s="214" t="s">
        <v>974</v>
      </c>
      <c r="AC158" s="214">
        <v>100</v>
      </c>
      <c r="AD158" s="214" t="s">
        <v>232</v>
      </c>
      <c r="AE158" s="214">
        <v>480</v>
      </c>
      <c r="AF158" s="214"/>
    </row>
    <row r="159" spans="1:32" x14ac:dyDescent="0.3">
      <c r="A159" s="216" t="s">
        <v>351</v>
      </c>
      <c r="B159" s="214" t="s">
        <v>279</v>
      </c>
      <c r="C159" s="214" t="s">
        <v>197</v>
      </c>
      <c r="D159" s="214" t="s">
        <v>310</v>
      </c>
      <c r="E159" s="214" t="s">
        <v>767</v>
      </c>
      <c r="F159" s="15">
        <v>46241.564421296294</v>
      </c>
      <c r="G159" s="214" t="s">
        <v>425</v>
      </c>
      <c r="H159" s="214">
        <v>2</v>
      </c>
      <c r="I159" s="214" t="s">
        <v>770</v>
      </c>
      <c r="J159" s="15">
        <v>46245.47152777778</v>
      </c>
      <c r="K159" s="15">
        <v>46253.505555555559</v>
      </c>
      <c r="L159" s="15"/>
      <c r="M159" s="214">
        <v>2</v>
      </c>
      <c r="N159" s="216"/>
      <c r="O159" s="214" t="s">
        <v>511</v>
      </c>
      <c r="P159" s="214"/>
      <c r="Q159" s="216"/>
      <c r="R159" s="216"/>
      <c r="S159" s="214" t="s">
        <v>974</v>
      </c>
      <c r="T159" s="214" t="s">
        <v>374</v>
      </c>
      <c r="U159" s="214" t="s">
        <v>239</v>
      </c>
      <c r="V159" s="214" t="s">
        <v>7</v>
      </c>
      <c r="W159" s="214" t="s">
        <v>7</v>
      </c>
      <c r="X159" s="214" t="s">
        <v>7</v>
      </c>
      <c r="Y159" s="214"/>
      <c r="Z159" s="214">
        <v>16</v>
      </c>
      <c r="AA159" s="214" t="s">
        <v>122</v>
      </c>
      <c r="AB159" s="214" t="s">
        <v>974</v>
      </c>
      <c r="AC159" s="214">
        <v>100</v>
      </c>
      <c r="AD159" s="214" t="s">
        <v>232</v>
      </c>
      <c r="AE159" s="214">
        <v>32</v>
      </c>
      <c r="AF159" s="214"/>
    </row>
    <row r="160" spans="1:32" x14ac:dyDescent="0.3">
      <c r="A160" s="216" t="s">
        <v>351</v>
      </c>
      <c r="B160" s="214" t="s">
        <v>279</v>
      </c>
      <c r="C160" s="214" t="s">
        <v>197</v>
      </c>
      <c r="D160" s="214" t="s">
        <v>310</v>
      </c>
      <c r="E160" s="214" t="s">
        <v>767</v>
      </c>
      <c r="F160" s="15">
        <v>46241.564421296294</v>
      </c>
      <c r="G160" s="214" t="s">
        <v>425</v>
      </c>
      <c r="H160" s="214">
        <v>2</v>
      </c>
      <c r="I160" s="214" t="s">
        <v>770</v>
      </c>
      <c r="J160" s="15">
        <v>46245.47152777778</v>
      </c>
      <c r="K160" s="15">
        <v>46253.505555555559</v>
      </c>
      <c r="L160" s="15"/>
      <c r="M160" s="214">
        <v>2</v>
      </c>
      <c r="N160" s="216"/>
      <c r="O160" s="214" t="s">
        <v>511</v>
      </c>
      <c r="P160" s="214"/>
      <c r="Q160" s="216"/>
      <c r="R160" s="216"/>
      <c r="S160" s="214" t="s">
        <v>974</v>
      </c>
      <c r="T160" s="214" t="s">
        <v>374</v>
      </c>
      <c r="U160" s="214" t="s">
        <v>239</v>
      </c>
      <c r="V160" s="214" t="s">
        <v>7</v>
      </c>
      <c r="W160" s="214" t="s">
        <v>7</v>
      </c>
      <c r="X160" s="214" t="s">
        <v>7</v>
      </c>
      <c r="Y160" s="214"/>
      <c r="Z160" s="214">
        <v>16</v>
      </c>
      <c r="AA160" s="214" t="s">
        <v>122</v>
      </c>
      <c r="AB160" s="214" t="s">
        <v>974</v>
      </c>
      <c r="AC160" s="214">
        <v>100</v>
      </c>
      <c r="AD160" s="214" t="s">
        <v>232</v>
      </c>
      <c r="AE160" s="214">
        <v>32</v>
      </c>
      <c r="AF160" s="214"/>
    </row>
    <row r="161" spans="1:32" x14ac:dyDescent="0.3">
      <c r="A161" s="216" t="s">
        <v>351</v>
      </c>
      <c r="B161" s="214" t="s">
        <v>279</v>
      </c>
      <c r="C161" s="214" t="s">
        <v>197</v>
      </c>
      <c r="D161" s="214" t="s">
        <v>310</v>
      </c>
      <c r="E161" s="214" t="s">
        <v>767</v>
      </c>
      <c r="F161" s="15">
        <v>46241.564421296294</v>
      </c>
      <c r="G161" s="214" t="s">
        <v>425</v>
      </c>
      <c r="H161" s="214">
        <v>12</v>
      </c>
      <c r="I161" s="214" t="s">
        <v>770</v>
      </c>
      <c r="J161" s="15">
        <v>46245.47152777778</v>
      </c>
      <c r="K161" s="15">
        <v>46253.505555555559</v>
      </c>
      <c r="L161" s="15"/>
      <c r="M161" s="214">
        <v>12</v>
      </c>
      <c r="N161" s="216"/>
      <c r="O161" s="214" t="s">
        <v>511</v>
      </c>
      <c r="P161" s="214"/>
      <c r="Q161" s="216"/>
      <c r="R161" s="216"/>
      <c r="S161" s="214" t="s">
        <v>974</v>
      </c>
      <c r="T161" s="214" t="s">
        <v>374</v>
      </c>
      <c r="U161" s="214" t="s">
        <v>239</v>
      </c>
      <c r="V161" s="214" t="s">
        <v>7</v>
      </c>
      <c r="W161" s="214" t="s">
        <v>7</v>
      </c>
      <c r="X161" s="214" t="s">
        <v>7</v>
      </c>
      <c r="Y161" s="214"/>
      <c r="Z161" s="214">
        <v>16</v>
      </c>
      <c r="AA161" s="214" t="s">
        <v>122</v>
      </c>
      <c r="AB161" s="214" t="s">
        <v>974</v>
      </c>
      <c r="AC161" s="214">
        <v>100</v>
      </c>
      <c r="AD161" s="214" t="s">
        <v>232</v>
      </c>
      <c r="AE161" s="214">
        <v>192</v>
      </c>
      <c r="AF161" s="214"/>
    </row>
    <row r="162" spans="1:32" x14ac:dyDescent="0.3">
      <c r="A162" s="216" t="s">
        <v>351</v>
      </c>
      <c r="B162" s="214" t="s">
        <v>279</v>
      </c>
      <c r="C162" s="214" t="s">
        <v>197</v>
      </c>
      <c r="D162" s="214" t="s">
        <v>310</v>
      </c>
      <c r="E162" s="214" t="s">
        <v>767</v>
      </c>
      <c r="F162" s="15">
        <v>46241.564421296294</v>
      </c>
      <c r="G162" s="214" t="s">
        <v>425</v>
      </c>
      <c r="H162" s="214">
        <v>7</v>
      </c>
      <c r="I162" s="214" t="s">
        <v>768</v>
      </c>
      <c r="J162" s="15">
        <v>46248.417361111111</v>
      </c>
      <c r="K162" s="15">
        <v>46254.490972222222</v>
      </c>
      <c r="L162" s="15"/>
      <c r="M162" s="214">
        <v>7</v>
      </c>
      <c r="N162" s="216"/>
      <c r="O162" s="214" t="s">
        <v>201</v>
      </c>
      <c r="P162" s="214" t="s">
        <v>513</v>
      </c>
      <c r="Q162" s="216"/>
      <c r="R162" s="216"/>
      <c r="S162" s="214" t="s">
        <v>974</v>
      </c>
      <c r="T162" s="214" t="s">
        <v>374</v>
      </c>
      <c r="U162" s="214" t="s">
        <v>239</v>
      </c>
      <c r="V162" s="214" t="s">
        <v>7</v>
      </c>
      <c r="W162" s="214" t="s">
        <v>7</v>
      </c>
      <c r="X162" s="214" t="s">
        <v>7</v>
      </c>
      <c r="Y162" s="214"/>
      <c r="Z162" s="214">
        <v>16</v>
      </c>
      <c r="AA162" s="214" t="s">
        <v>122</v>
      </c>
      <c r="AB162" s="214" t="s">
        <v>974</v>
      </c>
      <c r="AC162" s="214">
        <v>100</v>
      </c>
      <c r="AD162" s="214" t="s">
        <v>232</v>
      </c>
      <c r="AE162" s="214">
        <v>112</v>
      </c>
      <c r="AF162" s="214">
        <v>67.2</v>
      </c>
    </row>
    <row r="163" spans="1:32" x14ac:dyDescent="0.3">
      <c r="A163" s="216" t="s">
        <v>351</v>
      </c>
      <c r="B163" s="214" t="s">
        <v>279</v>
      </c>
      <c r="C163" s="214" t="s">
        <v>197</v>
      </c>
      <c r="D163" s="214" t="s">
        <v>310</v>
      </c>
      <c r="E163" s="214" t="s">
        <v>767</v>
      </c>
      <c r="F163" s="15">
        <v>46241.564421296294</v>
      </c>
      <c r="G163" s="214" t="s">
        <v>425</v>
      </c>
      <c r="H163" s="214">
        <v>3</v>
      </c>
      <c r="I163" s="214" t="s">
        <v>768</v>
      </c>
      <c r="J163" s="15">
        <v>46248.417361111111</v>
      </c>
      <c r="K163" s="15">
        <v>46254.490972222222</v>
      </c>
      <c r="L163" s="15"/>
      <c r="M163" s="214">
        <v>3</v>
      </c>
      <c r="N163" s="216"/>
      <c r="O163" s="214" t="s">
        <v>511</v>
      </c>
      <c r="P163" s="214"/>
      <c r="Q163" s="216"/>
      <c r="R163" s="216"/>
      <c r="S163" s="214" t="s">
        <v>974</v>
      </c>
      <c r="T163" s="214" t="s">
        <v>374</v>
      </c>
      <c r="U163" s="214" t="s">
        <v>239</v>
      </c>
      <c r="V163" s="214" t="s">
        <v>7</v>
      </c>
      <c r="W163" s="214" t="s">
        <v>7</v>
      </c>
      <c r="X163" s="214" t="s">
        <v>7</v>
      </c>
      <c r="Y163" s="214"/>
      <c r="Z163" s="214">
        <v>16</v>
      </c>
      <c r="AA163" s="214" t="s">
        <v>122</v>
      </c>
      <c r="AB163" s="214" t="s">
        <v>974</v>
      </c>
      <c r="AC163" s="214">
        <v>100</v>
      </c>
      <c r="AD163" s="214" t="s">
        <v>232</v>
      </c>
      <c r="AE163" s="214">
        <v>48</v>
      </c>
      <c r="AF163" s="214"/>
    </row>
    <row r="164" spans="1:32" x14ac:dyDescent="0.3">
      <c r="A164" s="216" t="s">
        <v>351</v>
      </c>
      <c r="B164" s="214" t="s">
        <v>279</v>
      </c>
      <c r="C164" s="214" t="s">
        <v>197</v>
      </c>
      <c r="D164" s="214" t="s">
        <v>310</v>
      </c>
      <c r="E164" s="214" t="s">
        <v>767</v>
      </c>
      <c r="F164" s="15">
        <v>46241.564421296294</v>
      </c>
      <c r="G164" s="214" t="s">
        <v>425</v>
      </c>
      <c r="H164" s="214">
        <v>6</v>
      </c>
      <c r="I164" s="214" t="s">
        <v>768</v>
      </c>
      <c r="J164" s="15">
        <v>46248.417361111111</v>
      </c>
      <c r="K164" s="15">
        <v>46254.490972222222</v>
      </c>
      <c r="L164" s="15"/>
      <c r="M164" s="214">
        <v>6</v>
      </c>
      <c r="N164" s="216"/>
      <c r="O164" s="214" t="s">
        <v>511</v>
      </c>
      <c r="P164" s="214"/>
      <c r="Q164" s="216"/>
      <c r="R164" s="216"/>
      <c r="S164" s="214" t="s">
        <v>974</v>
      </c>
      <c r="T164" s="214" t="s">
        <v>374</v>
      </c>
      <c r="U164" s="214" t="s">
        <v>239</v>
      </c>
      <c r="V164" s="214" t="s">
        <v>7</v>
      </c>
      <c r="W164" s="214" t="s">
        <v>7</v>
      </c>
      <c r="X164" s="214" t="s">
        <v>7</v>
      </c>
      <c r="Y164" s="214"/>
      <c r="Z164" s="214">
        <v>16</v>
      </c>
      <c r="AA164" s="214" t="s">
        <v>122</v>
      </c>
      <c r="AB164" s="214" t="s">
        <v>974</v>
      </c>
      <c r="AC164" s="214">
        <v>100</v>
      </c>
      <c r="AD164" s="214" t="s">
        <v>232</v>
      </c>
      <c r="AE164" s="214">
        <v>96</v>
      </c>
      <c r="AF164" s="214"/>
    </row>
    <row r="165" spans="1:32" x14ac:dyDescent="0.3">
      <c r="A165" s="216" t="s">
        <v>351</v>
      </c>
      <c r="B165" s="214" t="s">
        <v>279</v>
      </c>
      <c r="C165" s="214" t="s">
        <v>197</v>
      </c>
      <c r="D165" s="214" t="s">
        <v>310</v>
      </c>
      <c r="E165" s="214" t="s">
        <v>767</v>
      </c>
      <c r="F165" s="15">
        <v>46241.564421296294</v>
      </c>
      <c r="G165" s="214" t="s">
        <v>425</v>
      </c>
      <c r="H165" s="214">
        <v>26</v>
      </c>
      <c r="I165" s="214" t="s">
        <v>768</v>
      </c>
      <c r="J165" s="15">
        <v>46248.417361111111</v>
      </c>
      <c r="K165" s="15">
        <v>46254.490972222222</v>
      </c>
      <c r="L165" s="15"/>
      <c r="M165" s="214">
        <v>26</v>
      </c>
      <c r="N165" s="216"/>
      <c r="O165" s="214" t="s">
        <v>511</v>
      </c>
      <c r="P165" s="214"/>
      <c r="Q165" s="216"/>
      <c r="R165" s="216"/>
      <c r="S165" s="214" t="s">
        <v>974</v>
      </c>
      <c r="T165" s="214" t="s">
        <v>374</v>
      </c>
      <c r="U165" s="214" t="s">
        <v>239</v>
      </c>
      <c r="V165" s="214" t="s">
        <v>7</v>
      </c>
      <c r="W165" s="214" t="s">
        <v>7</v>
      </c>
      <c r="X165" s="214" t="s">
        <v>7</v>
      </c>
      <c r="Y165" s="214"/>
      <c r="Z165" s="214">
        <v>16</v>
      </c>
      <c r="AA165" s="214" t="s">
        <v>122</v>
      </c>
      <c r="AB165" s="214" t="s">
        <v>974</v>
      </c>
      <c r="AC165" s="214">
        <v>100</v>
      </c>
      <c r="AD165" s="214" t="s">
        <v>232</v>
      </c>
      <c r="AE165" s="214">
        <v>416</v>
      </c>
      <c r="AF165" s="214"/>
    </row>
    <row r="166" spans="1:32" x14ac:dyDescent="0.3">
      <c r="A166" s="216" t="s">
        <v>351</v>
      </c>
      <c r="B166" s="214" t="s">
        <v>57</v>
      </c>
      <c r="C166" s="214" t="s">
        <v>117</v>
      </c>
      <c r="D166" s="214" t="s">
        <v>310</v>
      </c>
      <c r="E166" s="214" t="s">
        <v>958</v>
      </c>
      <c r="F166" s="15">
        <v>46266.675567129627</v>
      </c>
      <c r="G166" s="214" t="s">
        <v>424</v>
      </c>
      <c r="H166" s="214">
        <v>28</v>
      </c>
      <c r="I166" s="214" t="s">
        <v>959</v>
      </c>
      <c r="J166" s="15">
        <v>46287.430555555555</v>
      </c>
      <c r="K166" s="15">
        <v>46290.508333333331</v>
      </c>
      <c r="L166" s="15">
        <v>46290.508333333331</v>
      </c>
      <c r="M166" s="214">
        <v>28</v>
      </c>
      <c r="N166" s="216"/>
      <c r="O166" s="214" t="s">
        <v>201</v>
      </c>
      <c r="P166" s="214" t="s">
        <v>514</v>
      </c>
      <c r="Q166" s="216"/>
      <c r="R166" s="216"/>
      <c r="S166" s="214" t="s">
        <v>361</v>
      </c>
      <c r="T166" s="214" t="s">
        <v>374</v>
      </c>
      <c r="U166" s="214" t="s">
        <v>239</v>
      </c>
      <c r="V166" s="214" t="s">
        <v>7</v>
      </c>
      <c r="W166" s="214" t="s">
        <v>7</v>
      </c>
      <c r="X166" s="214" t="s">
        <v>7</v>
      </c>
      <c r="Y166" s="214"/>
      <c r="Z166" s="214"/>
      <c r="AA166" s="214" t="s">
        <v>127</v>
      </c>
      <c r="AB166" s="214" t="s">
        <v>361</v>
      </c>
      <c r="AC166" s="214">
        <v>109</v>
      </c>
      <c r="AD166" s="214" t="s">
        <v>233</v>
      </c>
      <c r="AE166" s="214">
        <v>2.8</v>
      </c>
      <c r="AF166" s="214">
        <v>1</v>
      </c>
    </row>
    <row r="167" spans="1:32" x14ac:dyDescent="0.3">
      <c r="A167" s="216" t="s">
        <v>351</v>
      </c>
      <c r="B167" s="214" t="s">
        <v>57</v>
      </c>
      <c r="C167" s="214" t="s">
        <v>117</v>
      </c>
      <c r="D167" s="214" t="s">
        <v>310</v>
      </c>
      <c r="E167" s="214" t="s">
        <v>1024</v>
      </c>
      <c r="F167" s="15">
        <v>46283.319594907407</v>
      </c>
      <c r="G167" s="214" t="s">
        <v>410</v>
      </c>
      <c r="H167" s="214">
        <v>1</v>
      </c>
      <c r="I167" s="214" t="s">
        <v>1025</v>
      </c>
      <c r="J167" s="15">
        <v>46283.595138888886</v>
      </c>
      <c r="K167" s="15">
        <v>46290.49722222222</v>
      </c>
      <c r="L167" s="15">
        <v>46290.49722222222</v>
      </c>
      <c r="M167" s="214">
        <v>1</v>
      </c>
      <c r="N167" s="216"/>
      <c r="O167" s="214" t="s">
        <v>201</v>
      </c>
      <c r="P167" s="214" t="s">
        <v>514</v>
      </c>
      <c r="Q167" s="216"/>
      <c r="R167" s="216"/>
      <c r="S167" s="214" t="s">
        <v>361</v>
      </c>
      <c r="T167" s="214" t="s">
        <v>374</v>
      </c>
      <c r="U167" s="214" t="s">
        <v>239</v>
      </c>
      <c r="V167" s="214" t="s">
        <v>7</v>
      </c>
      <c r="W167" s="214" t="s">
        <v>7</v>
      </c>
      <c r="X167" s="214" t="s">
        <v>7</v>
      </c>
      <c r="Y167" s="214"/>
      <c r="Z167" s="214"/>
      <c r="AA167" s="214" t="s">
        <v>127</v>
      </c>
      <c r="AB167" s="214" t="s">
        <v>361</v>
      </c>
      <c r="AC167" s="214">
        <v>109</v>
      </c>
      <c r="AD167" s="214" t="s">
        <v>233</v>
      </c>
      <c r="AE167" s="214">
        <v>1</v>
      </c>
      <c r="AF167" s="214"/>
    </row>
    <row r="168" spans="1:32" x14ac:dyDescent="0.3">
      <c r="A168" s="216" t="s">
        <v>351</v>
      </c>
      <c r="B168" s="214" t="s">
        <v>57</v>
      </c>
      <c r="C168" s="214" t="s">
        <v>117</v>
      </c>
      <c r="D168" s="214" t="s">
        <v>310</v>
      </c>
      <c r="E168" s="214" t="s">
        <v>960</v>
      </c>
      <c r="F168" s="15">
        <v>46253.597615740742</v>
      </c>
      <c r="G168" s="214" t="s">
        <v>406</v>
      </c>
      <c r="H168" s="214">
        <v>1</v>
      </c>
      <c r="I168" s="214" t="s">
        <v>961</v>
      </c>
      <c r="J168" s="15">
        <v>46254.693055555559</v>
      </c>
      <c r="K168" s="15">
        <v>46261.399305555555</v>
      </c>
      <c r="L168" s="15">
        <v>46261.399305555555</v>
      </c>
      <c r="M168" s="214">
        <v>1</v>
      </c>
      <c r="N168" s="216"/>
      <c r="O168" s="214" t="s">
        <v>201</v>
      </c>
      <c r="P168" s="214" t="s">
        <v>514</v>
      </c>
      <c r="Q168" s="216"/>
      <c r="R168" s="216"/>
      <c r="S168" s="214" t="s">
        <v>362</v>
      </c>
      <c r="T168" s="214" t="s">
        <v>374</v>
      </c>
      <c r="U168" s="214" t="s">
        <v>239</v>
      </c>
      <c r="V168" s="214" t="s">
        <v>7</v>
      </c>
      <c r="W168" s="214" t="s">
        <v>7</v>
      </c>
      <c r="X168" s="214" t="s">
        <v>7</v>
      </c>
      <c r="Y168" s="214"/>
      <c r="Z168" s="214"/>
      <c r="AA168" s="214" t="s">
        <v>127</v>
      </c>
      <c r="AB168" s="214" t="s">
        <v>362</v>
      </c>
      <c r="AC168" s="214">
        <v>101</v>
      </c>
      <c r="AD168" s="214" t="s">
        <v>233</v>
      </c>
      <c r="AE168" s="214">
        <v>1</v>
      </c>
      <c r="AF168" s="214">
        <v>1</v>
      </c>
    </row>
    <row r="169" spans="1:32" x14ac:dyDescent="0.3">
      <c r="A169" s="216" t="s">
        <v>351</v>
      </c>
      <c r="B169" s="214" t="s">
        <v>57</v>
      </c>
      <c r="C169" s="214" t="s">
        <v>117</v>
      </c>
      <c r="D169" s="214" t="s">
        <v>310</v>
      </c>
      <c r="E169" s="214" t="s">
        <v>960</v>
      </c>
      <c r="F169" s="15">
        <v>46253.597615740742</v>
      </c>
      <c r="G169" s="214" t="s">
        <v>406</v>
      </c>
      <c r="H169" s="214">
        <v>1</v>
      </c>
      <c r="I169" s="214" t="s">
        <v>961</v>
      </c>
      <c r="J169" s="15">
        <v>46254.693055555559</v>
      </c>
      <c r="K169" s="15">
        <v>46261.399305555555</v>
      </c>
      <c r="L169" s="15">
        <v>46261.399305555555</v>
      </c>
      <c r="M169" s="214">
        <v>1</v>
      </c>
      <c r="N169" s="216"/>
      <c r="O169" s="214" t="s">
        <v>511</v>
      </c>
      <c r="P169" s="214"/>
      <c r="Q169" s="216"/>
      <c r="R169" s="216"/>
      <c r="S169" s="214" t="s">
        <v>362</v>
      </c>
      <c r="T169" s="214" t="s">
        <v>374</v>
      </c>
      <c r="U169" s="214" t="s">
        <v>239</v>
      </c>
      <c r="V169" s="214" t="s">
        <v>7</v>
      </c>
      <c r="W169" s="214" t="s">
        <v>7</v>
      </c>
      <c r="X169" s="214" t="s">
        <v>7</v>
      </c>
      <c r="Y169" s="214"/>
      <c r="Z169" s="214"/>
      <c r="AA169" s="214" t="s">
        <v>127</v>
      </c>
      <c r="AB169" s="214" t="s">
        <v>362</v>
      </c>
      <c r="AC169" s="214">
        <v>101</v>
      </c>
      <c r="AD169" s="214" t="s">
        <v>233</v>
      </c>
      <c r="AE169" s="214">
        <v>1</v>
      </c>
      <c r="AF169" s="214"/>
    </row>
    <row r="170" spans="1:32" x14ac:dyDescent="0.3">
      <c r="A170" s="216" t="s">
        <v>351</v>
      </c>
      <c r="B170" s="214" t="s">
        <v>57</v>
      </c>
      <c r="C170" s="214" t="s">
        <v>117</v>
      </c>
      <c r="D170" s="214" t="s">
        <v>310</v>
      </c>
      <c r="E170" s="214" t="s">
        <v>960</v>
      </c>
      <c r="F170" s="15">
        <v>46253.597615740742</v>
      </c>
      <c r="G170" s="214" t="s">
        <v>406</v>
      </c>
      <c r="H170" s="214">
        <v>1</v>
      </c>
      <c r="I170" s="214" t="s">
        <v>961</v>
      </c>
      <c r="J170" s="15">
        <v>46254.693055555559</v>
      </c>
      <c r="K170" s="15">
        <v>46261.399305555555</v>
      </c>
      <c r="L170" s="15">
        <v>46261.399305555555</v>
      </c>
      <c r="M170" s="214">
        <v>1</v>
      </c>
      <c r="N170" s="216"/>
      <c r="O170" s="214" t="s">
        <v>511</v>
      </c>
      <c r="P170" s="214"/>
      <c r="Q170" s="216"/>
      <c r="R170" s="216"/>
      <c r="S170" s="214" t="s">
        <v>362</v>
      </c>
      <c r="T170" s="214" t="s">
        <v>374</v>
      </c>
      <c r="U170" s="214" t="s">
        <v>239</v>
      </c>
      <c r="V170" s="214" t="s">
        <v>7</v>
      </c>
      <c r="W170" s="214" t="s">
        <v>7</v>
      </c>
      <c r="X170" s="214" t="s">
        <v>7</v>
      </c>
      <c r="Y170" s="214"/>
      <c r="Z170" s="214"/>
      <c r="AA170" s="214" t="s">
        <v>127</v>
      </c>
      <c r="AB170" s="214" t="s">
        <v>362</v>
      </c>
      <c r="AC170" s="214">
        <v>101</v>
      </c>
      <c r="AD170" s="214" t="s">
        <v>233</v>
      </c>
      <c r="AE170" s="214">
        <v>1</v>
      </c>
      <c r="AF170" s="214"/>
    </row>
    <row r="171" spans="1:32" x14ac:dyDescent="0.3">
      <c r="A171" s="216" t="s">
        <v>351</v>
      </c>
      <c r="B171" s="214" t="s">
        <v>57</v>
      </c>
      <c r="C171" s="214" t="s">
        <v>117</v>
      </c>
      <c r="D171" s="214" t="s">
        <v>310</v>
      </c>
      <c r="E171" s="214" t="s">
        <v>752</v>
      </c>
      <c r="F171" s="15">
        <v>46253.600624999999</v>
      </c>
      <c r="G171" s="214" t="s">
        <v>406</v>
      </c>
      <c r="H171" s="214">
        <v>1</v>
      </c>
      <c r="I171" s="214" t="s">
        <v>964</v>
      </c>
      <c r="J171" s="15">
        <v>46258.65625</v>
      </c>
      <c r="K171" s="15">
        <v>46261.456944444442</v>
      </c>
      <c r="L171" s="15">
        <v>46261.456944444442</v>
      </c>
      <c r="M171" s="214">
        <v>1</v>
      </c>
      <c r="N171" s="216"/>
      <c r="O171" s="214" t="s">
        <v>201</v>
      </c>
      <c r="P171" s="214" t="s">
        <v>514</v>
      </c>
      <c r="Q171" s="216"/>
      <c r="R171" s="216"/>
      <c r="S171" s="214" t="s">
        <v>362</v>
      </c>
      <c r="T171" s="214" t="s">
        <v>374</v>
      </c>
      <c r="U171" s="214" t="s">
        <v>239</v>
      </c>
      <c r="V171" s="214" t="s">
        <v>7</v>
      </c>
      <c r="W171" s="214" t="s">
        <v>7</v>
      </c>
      <c r="X171" s="214" t="s">
        <v>7</v>
      </c>
      <c r="Y171" s="214"/>
      <c r="Z171" s="214"/>
      <c r="AA171" s="214" t="s">
        <v>127</v>
      </c>
      <c r="AB171" s="214" t="s">
        <v>362</v>
      </c>
      <c r="AC171" s="214">
        <v>101</v>
      </c>
      <c r="AD171" s="214" t="s">
        <v>233</v>
      </c>
      <c r="AE171" s="214">
        <v>1</v>
      </c>
      <c r="AF171" s="214"/>
    </row>
    <row r="172" spans="1:32" x14ac:dyDescent="0.3">
      <c r="A172" s="216" t="s">
        <v>351</v>
      </c>
      <c r="B172" s="214" t="s">
        <v>57</v>
      </c>
      <c r="C172" s="214" t="s">
        <v>117</v>
      </c>
      <c r="D172" s="214" t="s">
        <v>310</v>
      </c>
      <c r="E172" s="214" t="s">
        <v>962</v>
      </c>
      <c r="F172" s="15">
        <v>46254.372256944444</v>
      </c>
      <c r="G172" s="214" t="s">
        <v>406</v>
      </c>
      <c r="H172" s="214">
        <v>1</v>
      </c>
      <c r="I172" s="214" t="s">
        <v>963</v>
      </c>
      <c r="J172" s="15">
        <v>46255.344444444447</v>
      </c>
      <c r="K172" s="15">
        <v>46261.421527777777</v>
      </c>
      <c r="L172" s="15">
        <v>46261.421527777777</v>
      </c>
      <c r="M172" s="214">
        <v>1</v>
      </c>
      <c r="N172" s="216"/>
      <c r="O172" s="214" t="s">
        <v>201</v>
      </c>
      <c r="P172" s="214" t="s">
        <v>514</v>
      </c>
      <c r="Q172" s="216"/>
      <c r="R172" s="216"/>
      <c r="S172" s="214" t="s">
        <v>362</v>
      </c>
      <c r="T172" s="214" t="s">
        <v>374</v>
      </c>
      <c r="U172" s="214" t="s">
        <v>239</v>
      </c>
      <c r="V172" s="214" t="s">
        <v>7</v>
      </c>
      <c r="W172" s="214" t="s">
        <v>7</v>
      </c>
      <c r="X172" s="214" t="s">
        <v>7</v>
      </c>
      <c r="Y172" s="214"/>
      <c r="Z172" s="214"/>
      <c r="AA172" s="214" t="s">
        <v>127</v>
      </c>
      <c r="AB172" s="214" t="s">
        <v>362</v>
      </c>
      <c r="AC172" s="214">
        <v>101</v>
      </c>
      <c r="AD172" s="214" t="s">
        <v>233</v>
      </c>
      <c r="AE172" s="214">
        <v>1</v>
      </c>
      <c r="AF172" s="214"/>
    </row>
    <row r="173" spans="1:32" x14ac:dyDescent="0.3">
      <c r="A173" s="216" t="s">
        <v>351</v>
      </c>
      <c r="B173" s="214" t="s">
        <v>57</v>
      </c>
      <c r="C173" s="214" t="s">
        <v>117</v>
      </c>
      <c r="D173" s="214" t="s">
        <v>310</v>
      </c>
      <c r="E173" s="214" t="s">
        <v>965</v>
      </c>
      <c r="F173" s="15">
        <v>46279.596643518518</v>
      </c>
      <c r="G173" s="214" t="s">
        <v>406</v>
      </c>
      <c r="H173" s="214">
        <v>1</v>
      </c>
      <c r="I173" s="214" t="s">
        <v>966</v>
      </c>
      <c r="J173" s="15">
        <v>46283.411805555559</v>
      </c>
      <c r="K173" s="15">
        <v>46287.350694444445</v>
      </c>
      <c r="L173" s="15">
        <v>46287.350694444445</v>
      </c>
      <c r="M173" s="214">
        <v>1</v>
      </c>
      <c r="N173" s="216"/>
      <c r="O173" s="214" t="s">
        <v>201</v>
      </c>
      <c r="P173" s="214" t="s">
        <v>514</v>
      </c>
      <c r="Q173" s="216"/>
      <c r="R173" s="216"/>
      <c r="S173" s="214" t="s">
        <v>362</v>
      </c>
      <c r="T173" s="214" t="s">
        <v>374</v>
      </c>
      <c r="U173" s="214" t="s">
        <v>239</v>
      </c>
      <c r="V173" s="214" t="s">
        <v>7</v>
      </c>
      <c r="W173" s="214" t="s">
        <v>7</v>
      </c>
      <c r="X173" s="214" t="s">
        <v>7</v>
      </c>
      <c r="Y173" s="214"/>
      <c r="Z173" s="214"/>
      <c r="AA173" s="214" t="s">
        <v>127</v>
      </c>
      <c r="AB173" s="214" t="s">
        <v>362</v>
      </c>
      <c r="AC173" s="214">
        <v>101</v>
      </c>
      <c r="AD173" s="214" t="s">
        <v>233</v>
      </c>
      <c r="AE173" s="214">
        <v>1</v>
      </c>
      <c r="AF173" s="214">
        <v>1</v>
      </c>
    </row>
    <row r="174" spans="1:32" x14ac:dyDescent="0.3">
      <c r="A174" s="216" t="s">
        <v>351</v>
      </c>
      <c r="B174" s="214" t="s">
        <v>57</v>
      </c>
      <c r="C174" s="214" t="s">
        <v>117</v>
      </c>
      <c r="D174" s="214" t="s">
        <v>310</v>
      </c>
      <c r="E174" s="214" t="s">
        <v>967</v>
      </c>
      <c r="F174" s="15">
        <v>46253.637164351851</v>
      </c>
      <c r="G174" s="214" t="s">
        <v>406</v>
      </c>
      <c r="H174" s="214">
        <v>1</v>
      </c>
      <c r="I174" s="214" t="s">
        <v>968</v>
      </c>
      <c r="J174" s="15">
        <v>46268.429166666669</v>
      </c>
      <c r="K174" s="15">
        <v>46269.390972222223</v>
      </c>
      <c r="L174" s="15">
        <v>46269.390972222223</v>
      </c>
      <c r="M174" s="214">
        <v>1</v>
      </c>
      <c r="N174" s="216"/>
      <c r="O174" s="214" t="s">
        <v>201</v>
      </c>
      <c r="P174" s="214" t="s">
        <v>514</v>
      </c>
      <c r="Q174" s="216"/>
      <c r="R174" s="216"/>
      <c r="S174" s="214" t="s">
        <v>362</v>
      </c>
      <c r="T174" s="214" t="s">
        <v>374</v>
      </c>
      <c r="U174" s="214" t="s">
        <v>239</v>
      </c>
      <c r="V174" s="214" t="s">
        <v>7</v>
      </c>
      <c r="W174" s="214" t="s">
        <v>7</v>
      </c>
      <c r="X174" s="214" t="s">
        <v>7</v>
      </c>
      <c r="Y174" s="214"/>
      <c r="Z174" s="214"/>
      <c r="AA174" s="214" t="s">
        <v>127</v>
      </c>
      <c r="AB174" s="214" t="s">
        <v>362</v>
      </c>
      <c r="AC174" s="214">
        <v>101</v>
      </c>
      <c r="AD174" s="214" t="s">
        <v>233</v>
      </c>
      <c r="AE174" s="214">
        <v>1</v>
      </c>
      <c r="AF174" s="214">
        <v>1</v>
      </c>
    </row>
    <row r="175" spans="1:32" x14ac:dyDescent="0.3">
      <c r="A175" s="216" t="s">
        <v>351</v>
      </c>
      <c r="B175" s="214" t="s">
        <v>57</v>
      </c>
      <c r="C175" s="214" t="s">
        <v>117</v>
      </c>
      <c r="D175" s="214" t="s">
        <v>310</v>
      </c>
      <c r="E175" s="214" t="s">
        <v>969</v>
      </c>
      <c r="F175" s="15">
        <v>46262.652592592596</v>
      </c>
      <c r="G175" s="214" t="s">
        <v>406</v>
      </c>
      <c r="H175" s="214">
        <v>1</v>
      </c>
      <c r="I175" s="214" t="s">
        <v>970</v>
      </c>
      <c r="J175" s="15">
        <v>46265.611805555556</v>
      </c>
      <c r="K175" s="15">
        <v>46269.372916666667</v>
      </c>
      <c r="L175" s="15">
        <v>46269.372916666667</v>
      </c>
      <c r="M175" s="214">
        <v>1</v>
      </c>
      <c r="N175" s="216"/>
      <c r="O175" s="214" t="s">
        <v>201</v>
      </c>
      <c r="P175" s="214" t="s">
        <v>514</v>
      </c>
      <c r="Q175" s="216"/>
      <c r="R175" s="216"/>
      <c r="S175" s="214" t="s">
        <v>362</v>
      </c>
      <c r="T175" s="214" t="s">
        <v>374</v>
      </c>
      <c r="U175" s="214" t="s">
        <v>239</v>
      </c>
      <c r="V175" s="214" t="s">
        <v>7</v>
      </c>
      <c r="W175" s="214" t="s">
        <v>7</v>
      </c>
      <c r="X175" s="214" t="s">
        <v>7</v>
      </c>
      <c r="Y175" s="214"/>
      <c r="Z175" s="214"/>
      <c r="AA175" s="214" t="s">
        <v>127</v>
      </c>
      <c r="AB175" s="214" t="s">
        <v>362</v>
      </c>
      <c r="AC175" s="214">
        <v>101</v>
      </c>
      <c r="AD175" s="214" t="s">
        <v>233</v>
      </c>
      <c r="AE175" s="214">
        <v>1</v>
      </c>
      <c r="AF175" s="214"/>
    </row>
    <row r="176" spans="1:32" x14ac:dyDescent="0.3">
      <c r="A176" s="216" t="s">
        <v>351</v>
      </c>
      <c r="B176" s="214" t="s">
        <v>57</v>
      </c>
      <c r="C176" s="214" t="s">
        <v>117</v>
      </c>
      <c r="D176" s="214" t="s">
        <v>310</v>
      </c>
      <c r="E176" s="214" t="s">
        <v>753</v>
      </c>
      <c r="F176" s="15">
        <v>46248.437847222223</v>
      </c>
      <c r="G176" s="214" t="s">
        <v>406</v>
      </c>
      <c r="H176" s="214">
        <v>1</v>
      </c>
      <c r="I176" s="214" t="s">
        <v>971</v>
      </c>
      <c r="J176" s="15">
        <v>46265.673611111109</v>
      </c>
      <c r="K176" s="15">
        <v>46269.354166666664</v>
      </c>
      <c r="L176" s="15">
        <v>46269.354166666664</v>
      </c>
      <c r="M176" s="214">
        <v>1</v>
      </c>
      <c r="N176" s="216"/>
      <c r="O176" s="214" t="s">
        <v>201</v>
      </c>
      <c r="P176" s="214" t="s">
        <v>514</v>
      </c>
      <c r="Q176" s="216"/>
      <c r="R176" s="216"/>
      <c r="S176" s="214" t="s">
        <v>362</v>
      </c>
      <c r="T176" s="214" t="s">
        <v>374</v>
      </c>
      <c r="U176" s="214" t="s">
        <v>239</v>
      </c>
      <c r="V176" s="214" t="s">
        <v>7</v>
      </c>
      <c r="W176" s="214" t="s">
        <v>7</v>
      </c>
      <c r="X176" s="214" t="s">
        <v>7</v>
      </c>
      <c r="Y176" s="214"/>
      <c r="Z176" s="214"/>
      <c r="AA176" s="214" t="s">
        <v>127</v>
      </c>
      <c r="AB176" s="214" t="s">
        <v>362</v>
      </c>
      <c r="AC176" s="214">
        <v>101</v>
      </c>
      <c r="AD176" s="214" t="s">
        <v>233</v>
      </c>
      <c r="AE176" s="214">
        <v>1</v>
      </c>
      <c r="AF176" s="214"/>
    </row>
    <row r="177" spans="1:32" x14ac:dyDescent="0.3">
      <c r="A177" s="216" t="s">
        <v>351</v>
      </c>
      <c r="B177" s="214" t="s">
        <v>57</v>
      </c>
      <c r="C177" s="214" t="s">
        <v>117</v>
      </c>
      <c r="D177" s="214" t="s">
        <v>310</v>
      </c>
      <c r="E177" s="214" t="s">
        <v>972</v>
      </c>
      <c r="F177" s="15">
        <v>46275.583287037036</v>
      </c>
      <c r="G177" s="214" t="s">
        <v>410</v>
      </c>
      <c r="H177" s="214">
        <v>1</v>
      </c>
      <c r="I177" s="214" t="s">
        <v>973</v>
      </c>
      <c r="J177" s="15">
        <v>46276.680555555555</v>
      </c>
      <c r="K177" s="15">
        <v>46282.333333333336</v>
      </c>
      <c r="L177" s="15">
        <v>46282.333333333336</v>
      </c>
      <c r="M177" s="214">
        <v>1</v>
      </c>
      <c r="N177" s="216"/>
      <c r="O177" s="214" t="s">
        <v>201</v>
      </c>
      <c r="P177" s="214" t="s">
        <v>514</v>
      </c>
      <c r="Q177" s="216"/>
      <c r="R177" s="216"/>
      <c r="S177" s="214" t="s">
        <v>974</v>
      </c>
      <c r="T177" s="214" t="s">
        <v>374</v>
      </c>
      <c r="U177" s="214" t="s">
        <v>239</v>
      </c>
      <c r="V177" s="214" t="s">
        <v>7</v>
      </c>
      <c r="W177" s="214" t="s">
        <v>7</v>
      </c>
      <c r="X177" s="214" t="s">
        <v>7</v>
      </c>
      <c r="Y177" s="214"/>
      <c r="Z177" s="214"/>
      <c r="AA177" s="214" t="s">
        <v>127</v>
      </c>
      <c r="AB177" s="214" t="s">
        <v>974</v>
      </c>
      <c r="AC177" s="214">
        <v>100</v>
      </c>
      <c r="AD177" s="214" t="s">
        <v>233</v>
      </c>
      <c r="AE177" s="214">
        <v>1</v>
      </c>
      <c r="AF177" s="214">
        <v>1</v>
      </c>
    </row>
    <row r="178" spans="1:32" x14ac:dyDescent="0.3">
      <c r="A178" s="216" t="s">
        <v>351</v>
      </c>
      <c r="B178" s="214" t="s">
        <v>57</v>
      </c>
      <c r="C178" s="214" t="s">
        <v>117</v>
      </c>
      <c r="D178" s="214" t="s">
        <v>310</v>
      </c>
      <c r="E178" s="214" t="s">
        <v>767</v>
      </c>
      <c r="F178" s="15">
        <v>46241.564421296294</v>
      </c>
      <c r="G178" s="214" t="s">
        <v>425</v>
      </c>
      <c r="H178" s="214">
        <v>32</v>
      </c>
      <c r="I178" s="214" t="s">
        <v>770</v>
      </c>
      <c r="J178" s="15">
        <v>46245.47152777778</v>
      </c>
      <c r="K178" s="15">
        <v>46253.505555555559</v>
      </c>
      <c r="L178" s="15">
        <v>46253.505555555559</v>
      </c>
      <c r="M178" s="214">
        <v>32</v>
      </c>
      <c r="N178" s="216"/>
      <c r="O178" s="214" t="s">
        <v>201</v>
      </c>
      <c r="P178" s="214" t="s">
        <v>514</v>
      </c>
      <c r="Q178" s="216"/>
      <c r="R178" s="216"/>
      <c r="S178" s="214" t="s">
        <v>974</v>
      </c>
      <c r="T178" s="214" t="s">
        <v>374</v>
      </c>
      <c r="U178" s="214" t="s">
        <v>239</v>
      </c>
      <c r="V178" s="214" t="s">
        <v>7</v>
      </c>
      <c r="W178" s="214" t="s">
        <v>7</v>
      </c>
      <c r="X178" s="214" t="s">
        <v>7</v>
      </c>
      <c r="Y178" s="214"/>
      <c r="Z178" s="214"/>
      <c r="AA178" s="214" t="s">
        <v>127</v>
      </c>
      <c r="AB178" s="214" t="s">
        <v>974</v>
      </c>
      <c r="AC178" s="214">
        <v>100</v>
      </c>
      <c r="AD178" s="214" t="s">
        <v>233</v>
      </c>
      <c r="AE178" s="214">
        <v>3.2</v>
      </c>
      <c r="AF178" s="214">
        <v>1.2899999999999998</v>
      </c>
    </row>
    <row r="179" spans="1:32" x14ac:dyDescent="0.3">
      <c r="A179" s="216" t="s">
        <v>351</v>
      </c>
      <c r="B179" s="214" t="s">
        <v>57</v>
      </c>
      <c r="C179" s="214" t="s">
        <v>117</v>
      </c>
      <c r="D179" s="214" t="s">
        <v>310</v>
      </c>
      <c r="E179" s="214" t="s">
        <v>767</v>
      </c>
      <c r="F179" s="15">
        <v>46241.564421296294</v>
      </c>
      <c r="G179" s="214" t="s">
        <v>425</v>
      </c>
      <c r="H179" s="214">
        <v>1</v>
      </c>
      <c r="I179" s="214" t="s">
        <v>770</v>
      </c>
      <c r="J179" s="15">
        <v>46245.47152777778</v>
      </c>
      <c r="K179" s="15">
        <v>46253.505555555559</v>
      </c>
      <c r="L179" s="15">
        <v>46253.505555555559</v>
      </c>
      <c r="M179" s="214">
        <v>1</v>
      </c>
      <c r="N179" s="216"/>
      <c r="O179" s="214" t="s">
        <v>511</v>
      </c>
      <c r="P179" s="214"/>
      <c r="Q179" s="216"/>
      <c r="R179" s="216"/>
      <c r="S179" s="214" t="s">
        <v>974</v>
      </c>
      <c r="T179" s="214" t="s">
        <v>374</v>
      </c>
      <c r="U179" s="214" t="s">
        <v>239</v>
      </c>
      <c r="V179" s="214" t="s">
        <v>7</v>
      </c>
      <c r="W179" s="214" t="s">
        <v>7</v>
      </c>
      <c r="X179" s="214" t="s">
        <v>7</v>
      </c>
      <c r="Y179" s="214"/>
      <c r="Z179" s="214"/>
      <c r="AA179" s="214" t="s">
        <v>127</v>
      </c>
      <c r="AB179" s="214" t="s">
        <v>974</v>
      </c>
      <c r="AC179" s="214">
        <v>100</v>
      </c>
      <c r="AD179" s="214" t="s">
        <v>233</v>
      </c>
      <c r="AE179" s="214">
        <v>1</v>
      </c>
      <c r="AF179" s="214"/>
    </row>
    <row r="180" spans="1:32" x14ac:dyDescent="0.3">
      <c r="A180" s="216" t="s">
        <v>351</v>
      </c>
      <c r="B180" s="214" t="s">
        <v>57</v>
      </c>
      <c r="C180" s="214" t="s">
        <v>117</v>
      </c>
      <c r="D180" s="214" t="s">
        <v>310</v>
      </c>
      <c r="E180" s="214" t="s">
        <v>767</v>
      </c>
      <c r="F180" s="15">
        <v>46241.564421296294</v>
      </c>
      <c r="G180" s="214" t="s">
        <v>425</v>
      </c>
      <c r="H180" s="214">
        <v>25</v>
      </c>
      <c r="I180" s="214" t="s">
        <v>770</v>
      </c>
      <c r="J180" s="15">
        <v>46245.47152777778</v>
      </c>
      <c r="K180" s="15">
        <v>46253.505555555559</v>
      </c>
      <c r="L180" s="15">
        <v>46253.505555555559</v>
      </c>
      <c r="M180" s="214">
        <v>25</v>
      </c>
      <c r="N180" s="216"/>
      <c r="O180" s="214" t="s">
        <v>511</v>
      </c>
      <c r="P180" s="214"/>
      <c r="Q180" s="216"/>
      <c r="R180" s="216"/>
      <c r="S180" s="214" t="s">
        <v>974</v>
      </c>
      <c r="T180" s="214" t="s">
        <v>374</v>
      </c>
      <c r="U180" s="214" t="s">
        <v>239</v>
      </c>
      <c r="V180" s="214" t="s">
        <v>7</v>
      </c>
      <c r="W180" s="214" t="s">
        <v>7</v>
      </c>
      <c r="X180" s="214" t="s">
        <v>7</v>
      </c>
      <c r="Y180" s="214"/>
      <c r="Z180" s="214"/>
      <c r="AA180" s="214" t="s">
        <v>127</v>
      </c>
      <c r="AB180" s="214" t="s">
        <v>974</v>
      </c>
      <c r="AC180" s="214">
        <v>100</v>
      </c>
      <c r="AD180" s="214" t="s">
        <v>233</v>
      </c>
      <c r="AE180" s="214">
        <v>2.5</v>
      </c>
      <c r="AF180" s="214"/>
    </row>
    <row r="181" spans="1:32" x14ac:dyDescent="0.3">
      <c r="A181" s="216" t="s">
        <v>351</v>
      </c>
      <c r="B181" s="214" t="s">
        <v>57</v>
      </c>
      <c r="C181" s="214" t="s">
        <v>117</v>
      </c>
      <c r="D181" s="214" t="s">
        <v>310</v>
      </c>
      <c r="E181" s="214" t="s">
        <v>767</v>
      </c>
      <c r="F181" s="15">
        <v>46241.564421296294</v>
      </c>
      <c r="G181" s="214" t="s">
        <v>425</v>
      </c>
      <c r="H181" s="214">
        <v>2</v>
      </c>
      <c r="I181" s="214" t="s">
        <v>770</v>
      </c>
      <c r="J181" s="15">
        <v>46245.47152777778</v>
      </c>
      <c r="K181" s="15">
        <v>46253.505555555559</v>
      </c>
      <c r="L181" s="15">
        <v>46253.505555555559</v>
      </c>
      <c r="M181" s="214">
        <v>2</v>
      </c>
      <c r="N181" s="216"/>
      <c r="O181" s="214" t="s">
        <v>511</v>
      </c>
      <c r="P181" s="214"/>
      <c r="Q181" s="216"/>
      <c r="R181" s="216"/>
      <c r="S181" s="214" t="s">
        <v>974</v>
      </c>
      <c r="T181" s="214" t="s">
        <v>374</v>
      </c>
      <c r="U181" s="214" t="s">
        <v>239</v>
      </c>
      <c r="V181" s="214" t="s">
        <v>7</v>
      </c>
      <c r="W181" s="214" t="s">
        <v>7</v>
      </c>
      <c r="X181" s="214" t="s">
        <v>7</v>
      </c>
      <c r="Y181" s="214"/>
      <c r="Z181" s="214"/>
      <c r="AA181" s="214" t="s">
        <v>127</v>
      </c>
      <c r="AB181" s="214" t="s">
        <v>974</v>
      </c>
      <c r="AC181" s="214">
        <v>100</v>
      </c>
      <c r="AD181" s="214" t="s">
        <v>233</v>
      </c>
      <c r="AE181" s="214">
        <v>1</v>
      </c>
      <c r="AF181" s="214"/>
    </row>
    <row r="182" spans="1:32" x14ac:dyDescent="0.3">
      <c r="A182" s="216" t="s">
        <v>351</v>
      </c>
      <c r="B182" s="214" t="s">
        <v>57</v>
      </c>
      <c r="C182" s="214" t="s">
        <v>117</v>
      </c>
      <c r="D182" s="214" t="s">
        <v>310</v>
      </c>
      <c r="E182" s="214" t="s">
        <v>767</v>
      </c>
      <c r="F182" s="15">
        <v>46241.564421296294</v>
      </c>
      <c r="G182" s="214" t="s">
        <v>425</v>
      </c>
      <c r="H182" s="214">
        <v>2</v>
      </c>
      <c r="I182" s="214" t="s">
        <v>770</v>
      </c>
      <c r="J182" s="15">
        <v>46245.47152777778</v>
      </c>
      <c r="K182" s="15">
        <v>46253.505555555559</v>
      </c>
      <c r="L182" s="15">
        <v>46253.505555555559</v>
      </c>
      <c r="M182" s="214">
        <v>2</v>
      </c>
      <c r="N182" s="216"/>
      <c r="O182" s="214" t="s">
        <v>511</v>
      </c>
      <c r="P182" s="214"/>
      <c r="Q182" s="216"/>
      <c r="R182" s="216"/>
      <c r="S182" s="214" t="s">
        <v>974</v>
      </c>
      <c r="T182" s="214" t="s">
        <v>374</v>
      </c>
      <c r="U182" s="214" t="s">
        <v>239</v>
      </c>
      <c r="V182" s="214" t="s">
        <v>7</v>
      </c>
      <c r="W182" s="214" t="s">
        <v>7</v>
      </c>
      <c r="X182" s="214" t="s">
        <v>7</v>
      </c>
      <c r="Y182" s="214"/>
      <c r="Z182" s="214"/>
      <c r="AA182" s="214" t="s">
        <v>127</v>
      </c>
      <c r="AB182" s="214" t="s">
        <v>974</v>
      </c>
      <c r="AC182" s="214">
        <v>100</v>
      </c>
      <c r="AD182" s="214" t="s">
        <v>233</v>
      </c>
      <c r="AE182" s="214">
        <v>1</v>
      </c>
      <c r="AF182" s="214"/>
    </row>
    <row r="183" spans="1:32" x14ac:dyDescent="0.3">
      <c r="A183" s="216" t="s">
        <v>351</v>
      </c>
      <c r="B183" s="214" t="s">
        <v>57</v>
      </c>
      <c r="C183" s="214" t="s">
        <v>117</v>
      </c>
      <c r="D183" s="214" t="s">
        <v>310</v>
      </c>
      <c r="E183" s="214" t="s">
        <v>767</v>
      </c>
      <c r="F183" s="15">
        <v>46241.564421296294</v>
      </c>
      <c r="G183" s="214" t="s">
        <v>425</v>
      </c>
      <c r="H183" s="214">
        <v>12</v>
      </c>
      <c r="I183" s="214" t="s">
        <v>770</v>
      </c>
      <c r="J183" s="15">
        <v>46245.47152777778</v>
      </c>
      <c r="K183" s="15">
        <v>46253.505555555559</v>
      </c>
      <c r="L183" s="15">
        <v>46253.505555555559</v>
      </c>
      <c r="M183" s="214">
        <v>12</v>
      </c>
      <c r="N183" s="216"/>
      <c r="O183" s="214" t="s">
        <v>511</v>
      </c>
      <c r="P183" s="214"/>
      <c r="Q183" s="216"/>
      <c r="R183" s="216"/>
      <c r="S183" s="214" t="s">
        <v>974</v>
      </c>
      <c r="T183" s="214" t="s">
        <v>374</v>
      </c>
      <c r="U183" s="214" t="s">
        <v>239</v>
      </c>
      <c r="V183" s="214" t="s">
        <v>7</v>
      </c>
      <c r="W183" s="214" t="s">
        <v>7</v>
      </c>
      <c r="X183" s="214" t="s">
        <v>7</v>
      </c>
      <c r="Y183" s="214"/>
      <c r="Z183" s="214"/>
      <c r="AA183" s="214" t="s">
        <v>127</v>
      </c>
      <c r="AB183" s="214" t="s">
        <v>974</v>
      </c>
      <c r="AC183" s="214">
        <v>100</v>
      </c>
      <c r="AD183" s="214" t="s">
        <v>233</v>
      </c>
      <c r="AE183" s="214">
        <v>1.2</v>
      </c>
      <c r="AF183" s="214"/>
    </row>
    <row r="184" spans="1:32" x14ac:dyDescent="0.3">
      <c r="A184" s="216" t="s">
        <v>351</v>
      </c>
      <c r="B184" s="214" t="s">
        <v>57</v>
      </c>
      <c r="C184" s="214" t="s">
        <v>117</v>
      </c>
      <c r="D184" s="214" t="s">
        <v>310</v>
      </c>
      <c r="E184" s="214" t="s">
        <v>767</v>
      </c>
      <c r="F184" s="15">
        <v>46241.564421296294</v>
      </c>
      <c r="G184" s="214" t="s">
        <v>425</v>
      </c>
      <c r="H184" s="214">
        <v>3</v>
      </c>
      <c r="I184" s="214" t="s">
        <v>769</v>
      </c>
      <c r="J184" s="15">
        <v>46245.577777777777</v>
      </c>
      <c r="K184" s="15">
        <v>46253.505555555559</v>
      </c>
      <c r="L184" s="15">
        <v>46253.505555555559</v>
      </c>
      <c r="M184" s="214">
        <v>3</v>
      </c>
      <c r="N184" s="216"/>
      <c r="O184" s="214" t="s">
        <v>201</v>
      </c>
      <c r="P184" s="214" t="s">
        <v>514</v>
      </c>
      <c r="Q184" s="216"/>
      <c r="R184" s="216"/>
      <c r="S184" s="214" t="s">
        <v>974</v>
      </c>
      <c r="T184" s="214" t="s">
        <v>374</v>
      </c>
      <c r="U184" s="214" t="s">
        <v>239</v>
      </c>
      <c r="V184" s="214" t="s">
        <v>7</v>
      </c>
      <c r="W184" s="214" t="s">
        <v>7</v>
      </c>
      <c r="X184" s="214" t="s">
        <v>7</v>
      </c>
      <c r="Y184" s="214"/>
      <c r="Z184" s="214"/>
      <c r="AA184" s="214" t="s">
        <v>127</v>
      </c>
      <c r="AB184" s="214" t="s">
        <v>974</v>
      </c>
      <c r="AC184" s="214">
        <v>100</v>
      </c>
      <c r="AD184" s="214" t="s">
        <v>233</v>
      </c>
      <c r="AE184" s="214">
        <v>1</v>
      </c>
      <c r="AF184" s="214"/>
    </row>
    <row r="185" spans="1:32" x14ac:dyDescent="0.3">
      <c r="A185" s="216" t="s">
        <v>351</v>
      </c>
      <c r="B185" s="214" t="s">
        <v>57</v>
      </c>
      <c r="C185" s="214" t="s">
        <v>117</v>
      </c>
      <c r="D185" s="214" t="s">
        <v>310</v>
      </c>
      <c r="E185" s="214" t="s">
        <v>767</v>
      </c>
      <c r="F185" s="15">
        <v>46241.564421296294</v>
      </c>
      <c r="G185" s="214" t="s">
        <v>425</v>
      </c>
      <c r="H185" s="214">
        <v>9</v>
      </c>
      <c r="I185" s="214" t="s">
        <v>769</v>
      </c>
      <c r="J185" s="15">
        <v>46245.577777777777</v>
      </c>
      <c r="K185" s="15">
        <v>46253.505555555559</v>
      </c>
      <c r="L185" s="15">
        <v>46253.505555555559</v>
      </c>
      <c r="M185" s="214">
        <v>9</v>
      </c>
      <c r="N185" s="216"/>
      <c r="O185" s="214" t="s">
        <v>511</v>
      </c>
      <c r="P185" s="214"/>
      <c r="Q185" s="216"/>
      <c r="R185" s="216"/>
      <c r="S185" s="214" t="s">
        <v>974</v>
      </c>
      <c r="T185" s="214" t="s">
        <v>374</v>
      </c>
      <c r="U185" s="214" t="s">
        <v>239</v>
      </c>
      <c r="V185" s="214" t="s">
        <v>7</v>
      </c>
      <c r="W185" s="214" t="s">
        <v>7</v>
      </c>
      <c r="X185" s="214" t="s">
        <v>7</v>
      </c>
      <c r="Y185" s="214"/>
      <c r="Z185" s="214"/>
      <c r="AA185" s="214" t="s">
        <v>127</v>
      </c>
      <c r="AB185" s="214" t="s">
        <v>974</v>
      </c>
      <c r="AC185" s="214">
        <v>100</v>
      </c>
      <c r="AD185" s="214" t="s">
        <v>233</v>
      </c>
      <c r="AE185" s="214">
        <v>1</v>
      </c>
      <c r="AF185" s="214"/>
    </row>
    <row r="186" spans="1:32" x14ac:dyDescent="0.3">
      <c r="A186" s="216" t="s">
        <v>351</v>
      </c>
      <c r="B186" s="214" t="s">
        <v>57</v>
      </c>
      <c r="C186" s="214" t="s">
        <v>117</v>
      </c>
      <c r="D186" s="214" t="s">
        <v>310</v>
      </c>
      <c r="E186" s="214" t="s">
        <v>767</v>
      </c>
      <c r="F186" s="15">
        <v>46241.564421296294</v>
      </c>
      <c r="G186" s="214" t="s">
        <v>425</v>
      </c>
      <c r="H186" s="214">
        <v>5</v>
      </c>
      <c r="I186" s="214" t="s">
        <v>769</v>
      </c>
      <c r="J186" s="15">
        <v>46245.577777777777</v>
      </c>
      <c r="K186" s="15">
        <v>46253.505555555559</v>
      </c>
      <c r="L186" s="15">
        <v>46253.505555555559</v>
      </c>
      <c r="M186" s="214">
        <v>5</v>
      </c>
      <c r="N186" s="216"/>
      <c r="O186" s="214" t="s">
        <v>511</v>
      </c>
      <c r="P186" s="214"/>
      <c r="Q186" s="216"/>
      <c r="R186" s="216"/>
      <c r="S186" s="214" t="s">
        <v>974</v>
      </c>
      <c r="T186" s="214" t="s">
        <v>374</v>
      </c>
      <c r="U186" s="214" t="s">
        <v>239</v>
      </c>
      <c r="V186" s="214" t="s">
        <v>7</v>
      </c>
      <c r="W186" s="214" t="s">
        <v>7</v>
      </c>
      <c r="X186" s="214" t="s">
        <v>7</v>
      </c>
      <c r="Y186" s="214"/>
      <c r="Z186" s="214"/>
      <c r="AA186" s="214" t="s">
        <v>127</v>
      </c>
      <c r="AB186" s="214" t="s">
        <v>974</v>
      </c>
      <c r="AC186" s="214">
        <v>100</v>
      </c>
      <c r="AD186" s="214" t="s">
        <v>233</v>
      </c>
      <c r="AE186" s="214">
        <v>1</v>
      </c>
      <c r="AF186" s="214"/>
    </row>
    <row r="187" spans="1:32" x14ac:dyDescent="0.3">
      <c r="A187" s="216" t="s">
        <v>351</v>
      </c>
      <c r="B187" s="214" t="s">
        <v>57</v>
      </c>
      <c r="C187" s="214" t="s">
        <v>117</v>
      </c>
      <c r="D187" s="214" t="s">
        <v>310</v>
      </c>
      <c r="E187" s="214" t="s">
        <v>767</v>
      </c>
      <c r="F187" s="15">
        <v>46241.564421296294</v>
      </c>
      <c r="G187" s="214" t="s">
        <v>425</v>
      </c>
      <c r="H187" s="214">
        <v>7</v>
      </c>
      <c r="I187" s="214" t="s">
        <v>768</v>
      </c>
      <c r="J187" s="15">
        <v>46248.417361111111</v>
      </c>
      <c r="K187" s="15">
        <v>46254.490972222222</v>
      </c>
      <c r="L187" s="15">
        <v>46254.490972222222</v>
      </c>
      <c r="M187" s="214">
        <v>7</v>
      </c>
      <c r="N187" s="216"/>
      <c r="O187" s="214" t="s">
        <v>201</v>
      </c>
      <c r="P187" s="214" t="s">
        <v>514</v>
      </c>
      <c r="Q187" s="216"/>
      <c r="R187" s="216"/>
      <c r="S187" s="214" t="s">
        <v>974</v>
      </c>
      <c r="T187" s="214" t="s">
        <v>374</v>
      </c>
      <c r="U187" s="214" t="s">
        <v>239</v>
      </c>
      <c r="V187" s="214" t="s">
        <v>7</v>
      </c>
      <c r="W187" s="214" t="s">
        <v>7</v>
      </c>
      <c r="X187" s="214" t="s">
        <v>7</v>
      </c>
      <c r="Y187" s="214"/>
      <c r="Z187" s="214"/>
      <c r="AA187" s="214" t="s">
        <v>127</v>
      </c>
      <c r="AB187" s="214" t="s">
        <v>974</v>
      </c>
      <c r="AC187" s="214">
        <v>100</v>
      </c>
      <c r="AD187" s="214" t="s">
        <v>233</v>
      </c>
      <c r="AE187" s="214">
        <v>1</v>
      </c>
      <c r="AF187" s="214">
        <v>1</v>
      </c>
    </row>
    <row r="188" spans="1:32" x14ac:dyDescent="0.3">
      <c r="A188" s="216" t="s">
        <v>351</v>
      </c>
      <c r="B188" s="214" t="s">
        <v>57</v>
      </c>
      <c r="C188" s="214" t="s">
        <v>117</v>
      </c>
      <c r="D188" s="214" t="s">
        <v>310</v>
      </c>
      <c r="E188" s="214" t="s">
        <v>767</v>
      </c>
      <c r="F188" s="15">
        <v>46241.564421296294</v>
      </c>
      <c r="G188" s="214" t="s">
        <v>425</v>
      </c>
      <c r="H188" s="214">
        <v>3</v>
      </c>
      <c r="I188" s="214" t="s">
        <v>768</v>
      </c>
      <c r="J188" s="15">
        <v>46248.417361111111</v>
      </c>
      <c r="K188" s="15">
        <v>46254.490972222222</v>
      </c>
      <c r="L188" s="15">
        <v>46254.490972222222</v>
      </c>
      <c r="M188" s="214">
        <v>3</v>
      </c>
      <c r="N188" s="216"/>
      <c r="O188" s="214" t="s">
        <v>511</v>
      </c>
      <c r="P188" s="214"/>
      <c r="Q188" s="216"/>
      <c r="R188" s="216"/>
      <c r="S188" s="214" t="s">
        <v>974</v>
      </c>
      <c r="T188" s="214" t="s">
        <v>374</v>
      </c>
      <c r="U188" s="214" t="s">
        <v>239</v>
      </c>
      <c r="V188" s="214" t="s">
        <v>7</v>
      </c>
      <c r="W188" s="214" t="s">
        <v>7</v>
      </c>
      <c r="X188" s="214" t="s">
        <v>7</v>
      </c>
      <c r="Y188" s="214"/>
      <c r="Z188" s="214"/>
      <c r="AA188" s="214" t="s">
        <v>127</v>
      </c>
      <c r="AB188" s="214" t="s">
        <v>974</v>
      </c>
      <c r="AC188" s="214">
        <v>100</v>
      </c>
      <c r="AD188" s="214" t="s">
        <v>233</v>
      </c>
      <c r="AE188" s="214">
        <v>1</v>
      </c>
      <c r="AF188" s="214"/>
    </row>
    <row r="189" spans="1:32" x14ac:dyDescent="0.3">
      <c r="A189" s="216" t="s">
        <v>351</v>
      </c>
      <c r="B189" s="214" t="s">
        <v>57</v>
      </c>
      <c r="C189" s="214" t="s">
        <v>117</v>
      </c>
      <c r="D189" s="214" t="s">
        <v>310</v>
      </c>
      <c r="E189" s="214" t="s">
        <v>767</v>
      </c>
      <c r="F189" s="15">
        <v>46241.564421296294</v>
      </c>
      <c r="G189" s="214" t="s">
        <v>425</v>
      </c>
      <c r="H189" s="214">
        <v>6</v>
      </c>
      <c r="I189" s="214" t="s">
        <v>768</v>
      </c>
      <c r="J189" s="15">
        <v>46248.417361111111</v>
      </c>
      <c r="K189" s="15">
        <v>46254.490972222222</v>
      </c>
      <c r="L189" s="15">
        <v>46254.490972222222</v>
      </c>
      <c r="M189" s="214">
        <v>6</v>
      </c>
      <c r="N189" s="216"/>
      <c r="O189" s="214" t="s">
        <v>511</v>
      </c>
      <c r="P189" s="214"/>
      <c r="Q189" s="216"/>
      <c r="R189" s="216"/>
      <c r="S189" s="214" t="s">
        <v>974</v>
      </c>
      <c r="T189" s="214" t="s">
        <v>374</v>
      </c>
      <c r="U189" s="214" t="s">
        <v>239</v>
      </c>
      <c r="V189" s="214" t="s">
        <v>7</v>
      </c>
      <c r="W189" s="214" t="s">
        <v>7</v>
      </c>
      <c r="X189" s="214" t="s">
        <v>7</v>
      </c>
      <c r="Y189" s="214"/>
      <c r="Z189" s="214"/>
      <c r="AA189" s="214" t="s">
        <v>127</v>
      </c>
      <c r="AB189" s="214" t="s">
        <v>974</v>
      </c>
      <c r="AC189" s="214">
        <v>100</v>
      </c>
      <c r="AD189" s="214" t="s">
        <v>233</v>
      </c>
      <c r="AE189" s="214">
        <v>1</v>
      </c>
      <c r="AF189" s="214"/>
    </row>
    <row r="190" spans="1:32" x14ac:dyDescent="0.3">
      <c r="A190" s="216" t="s">
        <v>351</v>
      </c>
      <c r="B190" s="214" t="s">
        <v>57</v>
      </c>
      <c r="C190" s="214" t="s">
        <v>117</v>
      </c>
      <c r="D190" s="214" t="s">
        <v>310</v>
      </c>
      <c r="E190" s="214" t="s">
        <v>767</v>
      </c>
      <c r="F190" s="15">
        <v>46241.564421296294</v>
      </c>
      <c r="G190" s="214" t="s">
        <v>425</v>
      </c>
      <c r="H190" s="214">
        <v>26</v>
      </c>
      <c r="I190" s="214" t="s">
        <v>768</v>
      </c>
      <c r="J190" s="15">
        <v>46248.417361111111</v>
      </c>
      <c r="K190" s="15">
        <v>46254.490972222222</v>
      </c>
      <c r="L190" s="15">
        <v>46254.490972222222</v>
      </c>
      <c r="M190" s="214">
        <v>26</v>
      </c>
      <c r="N190" s="216"/>
      <c r="O190" s="214" t="s">
        <v>511</v>
      </c>
      <c r="P190" s="214"/>
      <c r="Q190" s="216"/>
      <c r="R190" s="216"/>
      <c r="S190" s="214" t="s">
        <v>974</v>
      </c>
      <c r="T190" s="214" t="s">
        <v>374</v>
      </c>
      <c r="U190" s="214" t="s">
        <v>239</v>
      </c>
      <c r="V190" s="214" t="s">
        <v>7</v>
      </c>
      <c r="W190" s="214" t="s">
        <v>7</v>
      </c>
      <c r="X190" s="214" t="s">
        <v>7</v>
      </c>
      <c r="Y190" s="214"/>
      <c r="Z190" s="214"/>
      <c r="AA190" s="214" t="s">
        <v>127</v>
      </c>
      <c r="AB190" s="214" t="s">
        <v>974</v>
      </c>
      <c r="AC190" s="214">
        <v>100</v>
      </c>
      <c r="AD190" s="214" t="s">
        <v>233</v>
      </c>
      <c r="AE190" s="214">
        <v>2.6</v>
      </c>
      <c r="AF190" s="214"/>
    </row>
    <row r="191" spans="1:32" x14ac:dyDescent="0.3">
      <c r="A191" s="216" t="s">
        <v>351</v>
      </c>
      <c r="B191" s="214" t="s">
        <v>57</v>
      </c>
      <c r="C191" s="214" t="s">
        <v>117</v>
      </c>
      <c r="D191" s="214" t="s">
        <v>310</v>
      </c>
      <c r="E191" s="214" t="s">
        <v>977</v>
      </c>
      <c r="F191" s="15">
        <v>46260.534421296295</v>
      </c>
      <c r="G191" s="214" t="s">
        <v>407</v>
      </c>
      <c r="H191" s="214">
        <v>1</v>
      </c>
      <c r="I191" s="214" t="s">
        <v>978</v>
      </c>
      <c r="J191" s="15">
        <v>46262.605555555558</v>
      </c>
      <c r="K191" s="15">
        <v>46266.399305555555</v>
      </c>
      <c r="L191" s="15">
        <v>46266.399305555555</v>
      </c>
      <c r="M191" s="214">
        <v>1</v>
      </c>
      <c r="N191" s="216"/>
      <c r="O191" s="214" t="s">
        <v>201</v>
      </c>
      <c r="P191" s="214" t="s">
        <v>514</v>
      </c>
      <c r="Q191" s="216"/>
      <c r="R191" s="216"/>
      <c r="S191" s="214" t="s">
        <v>360</v>
      </c>
      <c r="T191" s="214" t="s">
        <v>374</v>
      </c>
      <c r="U191" s="214" t="s">
        <v>239</v>
      </c>
      <c r="V191" s="214" t="s">
        <v>7</v>
      </c>
      <c r="W191" s="214" t="s">
        <v>7</v>
      </c>
      <c r="X191" s="214" t="s">
        <v>7</v>
      </c>
      <c r="Y191" s="214"/>
      <c r="Z191" s="214"/>
      <c r="AA191" s="214" t="s">
        <v>127</v>
      </c>
      <c r="AB191" s="214" t="s">
        <v>360</v>
      </c>
      <c r="AC191" s="214">
        <v>2200</v>
      </c>
      <c r="AD191" s="214" t="s">
        <v>233</v>
      </c>
      <c r="AE191" s="214">
        <v>1</v>
      </c>
      <c r="AF191" s="214">
        <v>1</v>
      </c>
    </row>
    <row r="192" spans="1:32" x14ac:dyDescent="0.3">
      <c r="A192" s="216" t="s">
        <v>351</v>
      </c>
      <c r="B192" s="214" t="s">
        <v>57</v>
      </c>
      <c r="C192" s="214" t="s">
        <v>117</v>
      </c>
      <c r="D192" s="214" t="s">
        <v>310</v>
      </c>
      <c r="E192" s="214" t="s">
        <v>975</v>
      </c>
      <c r="F192" s="15">
        <v>46261.637928240743</v>
      </c>
      <c r="G192" s="214" t="s">
        <v>404</v>
      </c>
      <c r="H192" s="214">
        <v>1</v>
      </c>
      <c r="I192" s="214" t="s">
        <v>976</v>
      </c>
      <c r="J192" s="15">
        <v>46262.615277777775</v>
      </c>
      <c r="K192" s="15">
        <v>46268.709027777775</v>
      </c>
      <c r="L192" s="15">
        <v>46268.709027777775</v>
      </c>
      <c r="M192" s="214">
        <v>1</v>
      </c>
      <c r="N192" s="216"/>
      <c r="O192" s="214" t="s">
        <v>201</v>
      </c>
      <c r="P192" s="214" t="s">
        <v>514</v>
      </c>
      <c r="Q192" s="216"/>
      <c r="R192" s="216"/>
      <c r="S192" s="214" t="s">
        <v>359</v>
      </c>
      <c r="T192" s="214" t="s">
        <v>374</v>
      </c>
      <c r="U192" s="214" t="s">
        <v>239</v>
      </c>
      <c r="V192" s="214" t="s">
        <v>7</v>
      </c>
      <c r="W192" s="214" t="s">
        <v>7</v>
      </c>
      <c r="X192" s="214" t="s">
        <v>7</v>
      </c>
      <c r="Y192" s="214"/>
      <c r="Z192" s="214"/>
      <c r="AA192" s="214" t="s">
        <v>127</v>
      </c>
      <c r="AB192" s="214" t="s">
        <v>359</v>
      </c>
      <c r="AC192" s="214">
        <v>50</v>
      </c>
      <c r="AD192" s="214" t="s">
        <v>233</v>
      </c>
      <c r="AE192" s="214">
        <v>1</v>
      </c>
      <c r="AF192" s="214">
        <v>1</v>
      </c>
    </row>
    <row r="193" spans="1:32" x14ac:dyDescent="0.3">
      <c r="A193" s="216" t="s">
        <v>351</v>
      </c>
      <c r="B193" s="214" t="s">
        <v>57</v>
      </c>
      <c r="C193" s="214" t="s">
        <v>117</v>
      </c>
      <c r="D193" s="214" t="s">
        <v>310</v>
      </c>
      <c r="E193" s="214" t="s">
        <v>981</v>
      </c>
      <c r="F193" s="15">
        <v>46260.519432870373</v>
      </c>
      <c r="G193" s="214" t="s">
        <v>425</v>
      </c>
      <c r="H193" s="214">
        <v>1</v>
      </c>
      <c r="I193" s="214" t="s">
        <v>982</v>
      </c>
      <c r="J193" s="15">
        <v>46267.334722222222</v>
      </c>
      <c r="K193" s="15">
        <v>46275.393055555556</v>
      </c>
      <c r="L193" s="15">
        <v>46275.393055555556</v>
      </c>
      <c r="M193" s="214">
        <v>1</v>
      </c>
      <c r="N193" s="216"/>
      <c r="O193" s="214" t="s">
        <v>201</v>
      </c>
      <c r="P193" s="214" t="s">
        <v>514</v>
      </c>
      <c r="Q193" s="216"/>
      <c r="R193" s="216"/>
      <c r="S193" s="214" t="s">
        <v>360</v>
      </c>
      <c r="T193" s="214" t="s">
        <v>374</v>
      </c>
      <c r="U193" s="214" t="s">
        <v>239</v>
      </c>
      <c r="V193" s="214" t="s">
        <v>7</v>
      </c>
      <c r="W193" s="214" t="s">
        <v>7</v>
      </c>
      <c r="X193" s="214" t="s">
        <v>7</v>
      </c>
      <c r="Y193" s="214"/>
      <c r="Z193" s="214"/>
      <c r="AA193" s="214" t="s">
        <v>127</v>
      </c>
      <c r="AB193" s="214" t="s">
        <v>360</v>
      </c>
      <c r="AC193" s="214">
        <v>2200</v>
      </c>
      <c r="AD193" s="214" t="s">
        <v>233</v>
      </c>
      <c r="AE193" s="214">
        <v>1</v>
      </c>
      <c r="AF193" s="214">
        <v>1</v>
      </c>
    </row>
    <row r="194" spans="1:32" x14ac:dyDescent="0.3">
      <c r="A194" s="216" t="s">
        <v>351</v>
      </c>
      <c r="B194" s="214" t="s">
        <v>57</v>
      </c>
      <c r="C194" s="214" t="s">
        <v>117</v>
      </c>
      <c r="D194" s="214" t="s">
        <v>310</v>
      </c>
      <c r="E194" s="214" t="s">
        <v>981</v>
      </c>
      <c r="F194" s="15">
        <v>46260.519432870373</v>
      </c>
      <c r="G194" s="214" t="s">
        <v>425</v>
      </c>
      <c r="H194" s="214">
        <v>5</v>
      </c>
      <c r="I194" s="214" t="s">
        <v>983</v>
      </c>
      <c r="J194" s="15">
        <v>46261.617361111108</v>
      </c>
      <c r="K194" s="15">
        <v>46275.334722222222</v>
      </c>
      <c r="L194" s="15">
        <v>46275.334722222222</v>
      </c>
      <c r="M194" s="214">
        <v>5</v>
      </c>
      <c r="N194" s="216"/>
      <c r="O194" s="214" t="s">
        <v>201</v>
      </c>
      <c r="P194" s="214" t="s">
        <v>514</v>
      </c>
      <c r="Q194" s="216"/>
      <c r="R194" s="216"/>
      <c r="S194" s="214" t="s">
        <v>360</v>
      </c>
      <c r="T194" s="214" t="s">
        <v>374</v>
      </c>
      <c r="U194" s="214" t="s">
        <v>239</v>
      </c>
      <c r="V194" s="214" t="s">
        <v>7</v>
      </c>
      <c r="W194" s="214" t="s">
        <v>7</v>
      </c>
      <c r="X194" s="214" t="s">
        <v>7</v>
      </c>
      <c r="Y194" s="214"/>
      <c r="Z194" s="214"/>
      <c r="AA194" s="214" t="s">
        <v>127</v>
      </c>
      <c r="AB194" s="214" t="s">
        <v>360</v>
      </c>
      <c r="AC194" s="214">
        <v>2200</v>
      </c>
      <c r="AD194" s="214" t="s">
        <v>233</v>
      </c>
      <c r="AE194" s="214">
        <v>1</v>
      </c>
      <c r="AF194" s="214"/>
    </row>
    <row r="195" spans="1:32" x14ac:dyDescent="0.3">
      <c r="A195" s="216" t="s">
        <v>351</v>
      </c>
      <c r="B195" s="214" t="s">
        <v>57</v>
      </c>
      <c r="C195" s="214" t="s">
        <v>117</v>
      </c>
      <c r="D195" s="214" t="s">
        <v>310</v>
      </c>
      <c r="E195" s="214" t="s">
        <v>981</v>
      </c>
      <c r="F195" s="15">
        <v>46260.519432870373</v>
      </c>
      <c r="G195" s="214" t="s">
        <v>425</v>
      </c>
      <c r="H195" s="214">
        <v>3</v>
      </c>
      <c r="I195" s="214" t="s">
        <v>983</v>
      </c>
      <c r="J195" s="15">
        <v>46261.617361111108</v>
      </c>
      <c r="K195" s="15">
        <v>46275.334722222222</v>
      </c>
      <c r="L195" s="15">
        <v>46275.334722222222</v>
      </c>
      <c r="M195" s="214">
        <v>3</v>
      </c>
      <c r="N195" s="216"/>
      <c r="O195" s="214" t="s">
        <v>511</v>
      </c>
      <c r="P195" s="214"/>
      <c r="Q195" s="216"/>
      <c r="R195" s="216"/>
      <c r="S195" s="214" t="s">
        <v>360</v>
      </c>
      <c r="T195" s="214" t="s">
        <v>374</v>
      </c>
      <c r="U195" s="214" t="s">
        <v>239</v>
      </c>
      <c r="V195" s="214" t="s">
        <v>7</v>
      </c>
      <c r="W195" s="214" t="s">
        <v>7</v>
      </c>
      <c r="X195" s="214" t="s">
        <v>7</v>
      </c>
      <c r="Y195" s="214"/>
      <c r="Z195" s="214"/>
      <c r="AA195" s="214" t="s">
        <v>127</v>
      </c>
      <c r="AB195" s="214" t="s">
        <v>360</v>
      </c>
      <c r="AC195" s="214">
        <v>2200</v>
      </c>
      <c r="AD195" s="214" t="s">
        <v>233</v>
      </c>
      <c r="AE195" s="214">
        <v>1</v>
      </c>
      <c r="AF195" s="214"/>
    </row>
    <row r="196" spans="1:32" x14ac:dyDescent="0.3">
      <c r="A196" s="216" t="s">
        <v>351</v>
      </c>
      <c r="B196" s="214" t="s">
        <v>57</v>
      </c>
      <c r="C196" s="214" t="s">
        <v>117</v>
      </c>
      <c r="D196" s="214" t="s">
        <v>310</v>
      </c>
      <c r="E196" s="214" t="s">
        <v>981</v>
      </c>
      <c r="F196" s="15">
        <v>46260.519432870373</v>
      </c>
      <c r="G196" s="214" t="s">
        <v>425</v>
      </c>
      <c r="H196" s="214">
        <v>4</v>
      </c>
      <c r="I196" s="214" t="s">
        <v>983</v>
      </c>
      <c r="J196" s="15">
        <v>46261.617361111108</v>
      </c>
      <c r="K196" s="15">
        <v>46275.334722222222</v>
      </c>
      <c r="L196" s="15">
        <v>46275.334722222222</v>
      </c>
      <c r="M196" s="214">
        <v>4</v>
      </c>
      <c r="N196" s="216"/>
      <c r="O196" s="214" t="s">
        <v>511</v>
      </c>
      <c r="P196" s="214"/>
      <c r="Q196" s="216"/>
      <c r="R196" s="216"/>
      <c r="S196" s="214" t="s">
        <v>360</v>
      </c>
      <c r="T196" s="214" t="s">
        <v>374</v>
      </c>
      <c r="U196" s="214" t="s">
        <v>239</v>
      </c>
      <c r="V196" s="214" t="s">
        <v>7</v>
      </c>
      <c r="W196" s="214" t="s">
        <v>7</v>
      </c>
      <c r="X196" s="214" t="s">
        <v>7</v>
      </c>
      <c r="Y196" s="214"/>
      <c r="Z196" s="214"/>
      <c r="AA196" s="214" t="s">
        <v>127</v>
      </c>
      <c r="AB196" s="214" t="s">
        <v>360</v>
      </c>
      <c r="AC196" s="214">
        <v>2200</v>
      </c>
      <c r="AD196" s="214" t="s">
        <v>233</v>
      </c>
      <c r="AE196" s="214">
        <v>1</v>
      </c>
      <c r="AF196" s="214"/>
    </row>
    <row r="197" spans="1:32" x14ac:dyDescent="0.3">
      <c r="A197" s="216" t="s">
        <v>351</v>
      </c>
      <c r="B197" s="214" t="s">
        <v>57</v>
      </c>
      <c r="C197" s="214" t="s">
        <v>117</v>
      </c>
      <c r="D197" s="214" t="s">
        <v>310</v>
      </c>
      <c r="E197" s="214" t="s">
        <v>981</v>
      </c>
      <c r="F197" s="15">
        <v>46260.519432870373</v>
      </c>
      <c r="G197" s="214" t="s">
        <v>425</v>
      </c>
      <c r="H197" s="214">
        <v>1</v>
      </c>
      <c r="I197" s="214" t="s">
        <v>983</v>
      </c>
      <c r="J197" s="15">
        <v>46261.617361111108</v>
      </c>
      <c r="K197" s="15">
        <v>46275.334722222222</v>
      </c>
      <c r="L197" s="15">
        <v>46275.334722222222</v>
      </c>
      <c r="M197" s="214">
        <v>1</v>
      </c>
      <c r="N197" s="216"/>
      <c r="O197" s="214" t="s">
        <v>511</v>
      </c>
      <c r="P197" s="214"/>
      <c r="Q197" s="216"/>
      <c r="R197" s="216"/>
      <c r="S197" s="214" t="s">
        <v>360</v>
      </c>
      <c r="T197" s="214" t="s">
        <v>374</v>
      </c>
      <c r="U197" s="214" t="s">
        <v>239</v>
      </c>
      <c r="V197" s="214" t="s">
        <v>7</v>
      </c>
      <c r="W197" s="214" t="s">
        <v>7</v>
      </c>
      <c r="X197" s="214" t="s">
        <v>7</v>
      </c>
      <c r="Y197" s="214"/>
      <c r="Z197" s="214"/>
      <c r="AA197" s="214" t="s">
        <v>127</v>
      </c>
      <c r="AB197" s="214" t="s">
        <v>360</v>
      </c>
      <c r="AC197" s="214">
        <v>2200</v>
      </c>
      <c r="AD197" s="214" t="s">
        <v>233</v>
      </c>
      <c r="AE197" s="214">
        <v>1</v>
      </c>
      <c r="AF197" s="214"/>
    </row>
    <row r="198" spans="1:32" x14ac:dyDescent="0.3">
      <c r="A198" s="216" t="s">
        <v>351</v>
      </c>
      <c r="B198" s="214" t="s">
        <v>57</v>
      </c>
      <c r="C198" s="214" t="s">
        <v>117</v>
      </c>
      <c r="D198" s="214" t="s">
        <v>310</v>
      </c>
      <c r="E198" s="214" t="s">
        <v>981</v>
      </c>
      <c r="F198" s="15">
        <v>46260.519432870373</v>
      </c>
      <c r="G198" s="214" t="s">
        <v>425</v>
      </c>
      <c r="H198" s="214">
        <v>32</v>
      </c>
      <c r="I198" s="214" t="s">
        <v>983</v>
      </c>
      <c r="J198" s="15">
        <v>46261.617361111108</v>
      </c>
      <c r="K198" s="15">
        <v>46275.334722222222</v>
      </c>
      <c r="L198" s="15">
        <v>46275.334722222222</v>
      </c>
      <c r="M198" s="214">
        <v>32</v>
      </c>
      <c r="N198" s="216"/>
      <c r="O198" s="214" t="s">
        <v>511</v>
      </c>
      <c r="P198" s="214"/>
      <c r="Q198" s="216"/>
      <c r="R198" s="216"/>
      <c r="S198" s="214" t="s">
        <v>360</v>
      </c>
      <c r="T198" s="214" t="s">
        <v>374</v>
      </c>
      <c r="U198" s="214" t="s">
        <v>239</v>
      </c>
      <c r="V198" s="214" t="s">
        <v>7</v>
      </c>
      <c r="W198" s="214" t="s">
        <v>7</v>
      </c>
      <c r="X198" s="214" t="s">
        <v>7</v>
      </c>
      <c r="Y198" s="214"/>
      <c r="Z198" s="214"/>
      <c r="AA198" s="214" t="s">
        <v>127</v>
      </c>
      <c r="AB198" s="214" t="s">
        <v>360</v>
      </c>
      <c r="AC198" s="214">
        <v>2200</v>
      </c>
      <c r="AD198" s="214" t="s">
        <v>233</v>
      </c>
      <c r="AE198" s="214">
        <v>3.2</v>
      </c>
      <c r="AF198" s="214"/>
    </row>
    <row r="199" spans="1:32" x14ac:dyDescent="0.3">
      <c r="A199" s="216" t="s">
        <v>351</v>
      </c>
      <c r="B199" s="214" t="s">
        <v>57</v>
      </c>
      <c r="C199" s="214" t="s">
        <v>117</v>
      </c>
      <c r="D199" s="214" t="s">
        <v>310</v>
      </c>
      <c r="E199" s="214" t="s">
        <v>981</v>
      </c>
      <c r="F199" s="15">
        <v>46260.519432870373</v>
      </c>
      <c r="G199" s="214" t="s">
        <v>425</v>
      </c>
      <c r="H199" s="214">
        <v>50</v>
      </c>
      <c r="I199" s="214" t="s">
        <v>984</v>
      </c>
      <c r="J199" s="15">
        <v>46261.611805555556</v>
      </c>
      <c r="K199" s="15">
        <v>46268.543055555558</v>
      </c>
      <c r="L199" s="15">
        <v>46268.543055555558</v>
      </c>
      <c r="M199" s="214">
        <v>50</v>
      </c>
      <c r="N199" s="216"/>
      <c r="O199" s="214" t="s">
        <v>201</v>
      </c>
      <c r="P199" s="214" t="s">
        <v>514</v>
      </c>
      <c r="Q199" s="216"/>
      <c r="R199" s="216"/>
      <c r="S199" s="214" t="s">
        <v>360</v>
      </c>
      <c r="T199" s="214" t="s">
        <v>374</v>
      </c>
      <c r="U199" s="214" t="s">
        <v>239</v>
      </c>
      <c r="V199" s="214" t="s">
        <v>7</v>
      </c>
      <c r="W199" s="214" t="s">
        <v>7</v>
      </c>
      <c r="X199" s="214" t="s">
        <v>7</v>
      </c>
      <c r="Y199" s="214"/>
      <c r="Z199" s="214"/>
      <c r="AA199" s="214" t="s">
        <v>127</v>
      </c>
      <c r="AB199" s="214" t="s">
        <v>360</v>
      </c>
      <c r="AC199" s="214">
        <v>2200</v>
      </c>
      <c r="AD199" s="214" t="s">
        <v>233</v>
      </c>
      <c r="AE199" s="214">
        <v>5</v>
      </c>
      <c r="AF199" s="214">
        <v>1</v>
      </c>
    </row>
    <row r="200" spans="1:32" x14ac:dyDescent="0.3">
      <c r="A200" s="216" t="s">
        <v>351</v>
      </c>
      <c r="B200" s="214" t="s">
        <v>57</v>
      </c>
      <c r="C200" s="214" t="s">
        <v>117</v>
      </c>
      <c r="D200" s="214" t="s">
        <v>310</v>
      </c>
      <c r="E200" s="214" t="s">
        <v>987</v>
      </c>
      <c r="F200" s="15">
        <v>46261.639444444445</v>
      </c>
      <c r="G200" s="214" t="s">
        <v>404</v>
      </c>
      <c r="H200" s="214">
        <v>1</v>
      </c>
      <c r="I200" s="214" t="s">
        <v>988</v>
      </c>
      <c r="J200" s="15">
        <v>46265.60833333333</v>
      </c>
      <c r="K200" s="15">
        <v>46269.349305555559</v>
      </c>
      <c r="L200" s="15">
        <v>46269.349305555559</v>
      </c>
      <c r="M200" s="214">
        <v>1</v>
      </c>
      <c r="N200" s="216"/>
      <c r="O200" s="214" t="s">
        <v>201</v>
      </c>
      <c r="P200" s="214" t="s">
        <v>514</v>
      </c>
      <c r="Q200" s="216"/>
      <c r="R200" s="216"/>
      <c r="S200" s="214" t="s">
        <v>359</v>
      </c>
      <c r="T200" s="214" t="s">
        <v>374</v>
      </c>
      <c r="U200" s="214" t="s">
        <v>239</v>
      </c>
      <c r="V200" s="214" t="s">
        <v>7</v>
      </c>
      <c r="W200" s="214" t="s">
        <v>7</v>
      </c>
      <c r="X200" s="214" t="s">
        <v>7</v>
      </c>
      <c r="Y200" s="214"/>
      <c r="Z200" s="214"/>
      <c r="AA200" s="214" t="s">
        <v>127</v>
      </c>
      <c r="AB200" s="214" t="s">
        <v>359</v>
      </c>
      <c r="AC200" s="214">
        <v>50</v>
      </c>
      <c r="AD200" s="214" t="s">
        <v>233</v>
      </c>
      <c r="AE200" s="214">
        <v>1</v>
      </c>
      <c r="AF200" s="214">
        <v>1</v>
      </c>
    </row>
    <row r="201" spans="1:32" x14ac:dyDescent="0.3">
      <c r="A201" s="216" t="s">
        <v>351</v>
      </c>
      <c r="B201" s="214" t="s">
        <v>57</v>
      </c>
      <c r="C201" s="214" t="s">
        <v>117</v>
      </c>
      <c r="D201" s="214" t="s">
        <v>310</v>
      </c>
      <c r="E201" s="214" t="s">
        <v>985</v>
      </c>
      <c r="F201" s="15">
        <v>46265.363692129627</v>
      </c>
      <c r="G201" s="214" t="s">
        <v>404</v>
      </c>
      <c r="H201" s="214">
        <v>1</v>
      </c>
      <c r="I201" s="214" t="s">
        <v>986</v>
      </c>
      <c r="J201" s="15">
        <v>46273.615277777775</v>
      </c>
      <c r="K201" s="15">
        <v>46275.494444444441</v>
      </c>
      <c r="L201" s="15">
        <v>46275.494444444441</v>
      </c>
      <c r="M201" s="214">
        <v>1</v>
      </c>
      <c r="N201" s="216"/>
      <c r="O201" s="214" t="s">
        <v>201</v>
      </c>
      <c r="P201" s="214" t="s">
        <v>514</v>
      </c>
      <c r="Q201" s="216"/>
      <c r="R201" s="216"/>
      <c r="S201" s="214" t="s">
        <v>359</v>
      </c>
      <c r="T201" s="214" t="s">
        <v>374</v>
      </c>
      <c r="U201" s="214" t="s">
        <v>239</v>
      </c>
      <c r="V201" s="214" t="s">
        <v>7</v>
      </c>
      <c r="W201" s="214" t="s">
        <v>7</v>
      </c>
      <c r="X201" s="214" t="s">
        <v>7</v>
      </c>
      <c r="Y201" s="214"/>
      <c r="Z201" s="214"/>
      <c r="AA201" s="214" t="s">
        <v>127</v>
      </c>
      <c r="AB201" s="214" t="s">
        <v>359</v>
      </c>
      <c r="AC201" s="214">
        <v>50</v>
      </c>
      <c r="AD201" s="214" t="s">
        <v>233</v>
      </c>
      <c r="AE201" s="214">
        <v>1</v>
      </c>
      <c r="AF201" s="214">
        <v>1</v>
      </c>
    </row>
    <row r="202" spans="1:32" x14ac:dyDescent="0.3">
      <c r="A202" s="216" t="s">
        <v>351</v>
      </c>
      <c r="B202" s="214" t="s">
        <v>57</v>
      </c>
      <c r="C202" s="214" t="s">
        <v>117</v>
      </c>
      <c r="D202" s="214" t="s">
        <v>310</v>
      </c>
      <c r="E202" s="214" t="s">
        <v>1180</v>
      </c>
      <c r="F202" s="15">
        <v>46262.495011574072</v>
      </c>
      <c r="G202" s="214" t="s">
        <v>404</v>
      </c>
      <c r="H202" s="214">
        <v>1</v>
      </c>
      <c r="I202" s="214" t="s">
        <v>1181</v>
      </c>
      <c r="J202" s="15">
        <v>46262.694814814815</v>
      </c>
      <c r="K202" s="15">
        <v>46269.342361111114</v>
      </c>
      <c r="L202" s="15">
        <v>46269.342361111114</v>
      </c>
      <c r="M202" s="214">
        <v>1</v>
      </c>
      <c r="N202" s="216"/>
      <c r="O202" s="214" t="s">
        <v>201</v>
      </c>
      <c r="P202" s="214" t="s">
        <v>514</v>
      </c>
      <c r="Q202" s="216"/>
      <c r="R202" s="216"/>
      <c r="S202" s="214" t="s">
        <v>361</v>
      </c>
      <c r="T202" s="214" t="s">
        <v>374</v>
      </c>
      <c r="U202" s="214" t="s">
        <v>239</v>
      </c>
      <c r="V202" s="214" t="s">
        <v>7</v>
      </c>
      <c r="W202" s="214" t="s">
        <v>7</v>
      </c>
      <c r="X202" s="214" t="s">
        <v>7</v>
      </c>
      <c r="Y202" s="214"/>
      <c r="Z202" s="214"/>
      <c r="AA202" s="214" t="s">
        <v>127</v>
      </c>
      <c r="AB202" s="214" t="s">
        <v>361</v>
      </c>
      <c r="AC202" s="214">
        <v>109</v>
      </c>
      <c r="AD202" s="214" t="s">
        <v>233</v>
      </c>
      <c r="AE202" s="214">
        <v>1</v>
      </c>
      <c r="AF202" s="214">
        <v>1</v>
      </c>
    </row>
    <row r="203" spans="1:32" x14ac:dyDescent="0.3">
      <c r="A203" s="216" t="s">
        <v>351</v>
      </c>
      <c r="B203" s="214" t="s">
        <v>281</v>
      </c>
      <c r="C203" s="214" t="s">
        <v>85</v>
      </c>
      <c r="D203" s="214" t="s">
        <v>310</v>
      </c>
      <c r="E203" s="214" t="s">
        <v>969</v>
      </c>
      <c r="F203" s="15">
        <v>46262.652592592596</v>
      </c>
      <c r="G203" s="214" t="s">
        <v>406</v>
      </c>
      <c r="H203" s="214">
        <v>12</v>
      </c>
      <c r="I203" s="214" t="s">
        <v>970</v>
      </c>
      <c r="J203" s="15">
        <v>46265.611805555556</v>
      </c>
      <c r="K203" s="15">
        <v>46269.372916666667</v>
      </c>
      <c r="L203" s="15"/>
      <c r="M203" s="214">
        <v>12</v>
      </c>
      <c r="N203" s="216"/>
      <c r="O203" s="214"/>
      <c r="P203" s="214"/>
      <c r="Q203" s="216"/>
      <c r="R203" s="216"/>
      <c r="S203" s="214" t="s">
        <v>362</v>
      </c>
      <c r="T203" s="214" t="s">
        <v>374</v>
      </c>
      <c r="U203" s="214" t="s">
        <v>239</v>
      </c>
      <c r="V203" s="214" t="s">
        <v>7</v>
      </c>
      <c r="W203" s="214" t="s">
        <v>7</v>
      </c>
      <c r="X203" s="214" t="s">
        <v>7</v>
      </c>
      <c r="Y203" s="214"/>
      <c r="Z203" s="214">
        <v>1</v>
      </c>
      <c r="AA203" s="214" t="s">
        <v>122</v>
      </c>
      <c r="AB203" s="214" t="s">
        <v>362</v>
      </c>
      <c r="AC203" s="214">
        <v>101</v>
      </c>
      <c r="AD203" s="214" t="s">
        <v>231</v>
      </c>
      <c r="AE203" s="214">
        <v>12</v>
      </c>
      <c r="AF203" s="214">
        <v>1.2</v>
      </c>
    </row>
    <row r="204" spans="1:32" x14ac:dyDescent="0.3">
      <c r="A204" s="216" t="s">
        <v>351</v>
      </c>
      <c r="B204" s="214" t="s">
        <v>42</v>
      </c>
      <c r="C204" s="214" t="s">
        <v>68</v>
      </c>
      <c r="D204" s="214" t="s">
        <v>310</v>
      </c>
      <c r="E204" s="214" t="s">
        <v>991</v>
      </c>
      <c r="F204" s="15">
        <v>46281.672500000001</v>
      </c>
      <c r="G204" s="214" t="s">
        <v>761</v>
      </c>
      <c r="H204" s="214">
        <v>3</v>
      </c>
      <c r="I204" s="214" t="s">
        <v>992</v>
      </c>
      <c r="J204" s="15">
        <v>46282.42083333333</v>
      </c>
      <c r="K204" s="15">
        <v>46287.345138888886</v>
      </c>
      <c r="L204" s="15"/>
      <c r="M204" s="214">
        <v>3</v>
      </c>
      <c r="N204" s="216"/>
      <c r="O204" s="214" t="s">
        <v>512</v>
      </c>
      <c r="P204" s="214"/>
      <c r="Q204" s="216"/>
      <c r="R204" s="216"/>
      <c r="S204" s="214" t="s">
        <v>361</v>
      </c>
      <c r="T204" s="214" t="s">
        <v>374</v>
      </c>
      <c r="U204" s="214" t="s">
        <v>239</v>
      </c>
      <c r="V204" s="214" t="s">
        <v>7</v>
      </c>
      <c r="W204" s="214" t="s">
        <v>7</v>
      </c>
      <c r="X204" s="214" t="s">
        <v>7</v>
      </c>
      <c r="Y204" s="214"/>
      <c r="Z204" s="214"/>
      <c r="AA204" s="214" t="s">
        <v>67</v>
      </c>
      <c r="AB204" s="214" t="s">
        <v>361</v>
      </c>
      <c r="AC204" s="214">
        <v>109</v>
      </c>
      <c r="AD204" s="214" t="s">
        <v>7</v>
      </c>
      <c r="AE204" s="214"/>
      <c r="AF204" s="214">
        <v>0</v>
      </c>
    </row>
    <row r="205" spans="1:32" x14ac:dyDescent="0.3">
      <c r="A205" s="216" t="s">
        <v>351</v>
      </c>
      <c r="B205" s="214" t="s">
        <v>42</v>
      </c>
      <c r="C205" s="214" t="s">
        <v>68</v>
      </c>
      <c r="D205" s="214" t="s">
        <v>310</v>
      </c>
      <c r="E205" s="214" t="s">
        <v>991</v>
      </c>
      <c r="F205" s="15">
        <v>46281.672500000001</v>
      </c>
      <c r="G205" s="214" t="s">
        <v>761</v>
      </c>
      <c r="H205" s="214">
        <v>7</v>
      </c>
      <c r="I205" s="214" t="s">
        <v>993</v>
      </c>
      <c r="J205" s="15">
        <v>46282.432638888888</v>
      </c>
      <c r="K205" s="15">
        <v>46287.34375</v>
      </c>
      <c r="L205" s="15"/>
      <c r="M205" s="214">
        <v>7</v>
      </c>
      <c r="N205" s="216"/>
      <c r="O205" s="214" t="s">
        <v>512</v>
      </c>
      <c r="P205" s="214"/>
      <c r="Q205" s="216"/>
      <c r="R205" s="216"/>
      <c r="S205" s="214" t="s">
        <v>361</v>
      </c>
      <c r="T205" s="214" t="s">
        <v>374</v>
      </c>
      <c r="U205" s="214" t="s">
        <v>239</v>
      </c>
      <c r="V205" s="214" t="s">
        <v>7</v>
      </c>
      <c r="W205" s="214" t="s">
        <v>7</v>
      </c>
      <c r="X205" s="214" t="s">
        <v>7</v>
      </c>
      <c r="Y205" s="214"/>
      <c r="Z205" s="214"/>
      <c r="AA205" s="214" t="s">
        <v>67</v>
      </c>
      <c r="AB205" s="214" t="s">
        <v>361</v>
      </c>
      <c r="AC205" s="214">
        <v>109</v>
      </c>
      <c r="AD205" s="214" t="s">
        <v>7</v>
      </c>
      <c r="AE205" s="214"/>
      <c r="AF205" s="214"/>
    </row>
    <row r="206" spans="1:32" x14ac:dyDescent="0.3">
      <c r="A206" s="216" t="s">
        <v>351</v>
      </c>
      <c r="B206" s="214" t="s">
        <v>42</v>
      </c>
      <c r="C206" s="214" t="s">
        <v>68</v>
      </c>
      <c r="D206" s="214" t="s">
        <v>310</v>
      </c>
      <c r="E206" s="214" t="s">
        <v>994</v>
      </c>
      <c r="F206" s="15">
        <v>46281.892638888887</v>
      </c>
      <c r="G206" s="214" t="s">
        <v>754</v>
      </c>
      <c r="H206" s="214">
        <v>25</v>
      </c>
      <c r="I206" s="214" t="s">
        <v>995</v>
      </c>
      <c r="J206" s="15">
        <v>46282.652083333334</v>
      </c>
      <c r="K206" s="15">
        <v>46287.34375</v>
      </c>
      <c r="L206" s="15"/>
      <c r="M206" s="214">
        <v>25</v>
      </c>
      <c r="N206" s="216"/>
      <c r="O206" s="214" t="s">
        <v>512</v>
      </c>
      <c r="P206" s="214"/>
      <c r="Q206" s="216"/>
      <c r="R206" s="216"/>
      <c r="S206" s="214" t="s">
        <v>361</v>
      </c>
      <c r="T206" s="214" t="s">
        <v>374</v>
      </c>
      <c r="U206" s="214" t="s">
        <v>239</v>
      </c>
      <c r="V206" s="214" t="s">
        <v>7</v>
      </c>
      <c r="W206" s="214" t="s">
        <v>7</v>
      </c>
      <c r="X206" s="214" t="s">
        <v>7</v>
      </c>
      <c r="Y206" s="214"/>
      <c r="Z206" s="214"/>
      <c r="AA206" s="214" t="s">
        <v>67</v>
      </c>
      <c r="AB206" s="214" t="s">
        <v>361</v>
      </c>
      <c r="AC206" s="214">
        <v>109</v>
      </c>
      <c r="AD206" s="214" t="s">
        <v>7</v>
      </c>
      <c r="AE206" s="214"/>
      <c r="AF206" s="214"/>
    </row>
    <row r="207" spans="1:32" x14ac:dyDescent="0.3">
      <c r="A207" s="216" t="s">
        <v>351</v>
      </c>
      <c r="B207" s="214" t="s">
        <v>42</v>
      </c>
      <c r="C207" s="214" t="s">
        <v>68</v>
      </c>
      <c r="D207" s="214" t="s">
        <v>310</v>
      </c>
      <c r="E207" s="214" t="s">
        <v>996</v>
      </c>
      <c r="F207" s="15">
        <v>46281.889513888891</v>
      </c>
      <c r="G207" s="214" t="s">
        <v>754</v>
      </c>
      <c r="H207" s="214">
        <v>50</v>
      </c>
      <c r="I207" s="214" t="s">
        <v>997</v>
      </c>
      <c r="J207" s="15">
        <v>46282.492361111108</v>
      </c>
      <c r="K207" s="15">
        <v>46287.344444444447</v>
      </c>
      <c r="L207" s="15"/>
      <c r="M207" s="214">
        <v>50</v>
      </c>
      <c r="N207" s="216"/>
      <c r="O207" s="214" t="s">
        <v>512</v>
      </c>
      <c r="P207" s="214"/>
      <c r="Q207" s="216"/>
      <c r="R207" s="216"/>
      <c r="S207" s="214" t="s">
        <v>361</v>
      </c>
      <c r="T207" s="214" t="s">
        <v>374</v>
      </c>
      <c r="U207" s="214" t="s">
        <v>239</v>
      </c>
      <c r="V207" s="214" t="s">
        <v>7</v>
      </c>
      <c r="W207" s="214" t="s">
        <v>7</v>
      </c>
      <c r="X207" s="214" t="s">
        <v>7</v>
      </c>
      <c r="Y207" s="214"/>
      <c r="Z207" s="214"/>
      <c r="AA207" s="214" t="s">
        <v>67</v>
      </c>
      <c r="AB207" s="214" t="s">
        <v>361</v>
      </c>
      <c r="AC207" s="214">
        <v>109</v>
      </c>
      <c r="AD207" s="214" t="s">
        <v>7</v>
      </c>
      <c r="AE207" s="214"/>
      <c r="AF207" s="214"/>
    </row>
    <row r="208" spans="1:32" x14ac:dyDescent="0.3">
      <c r="A208" s="216" t="s">
        <v>351</v>
      </c>
      <c r="B208" s="214" t="s">
        <v>42</v>
      </c>
      <c r="C208" s="214" t="s">
        <v>68</v>
      </c>
      <c r="D208" s="214" t="s">
        <v>310</v>
      </c>
      <c r="E208" s="214" t="s">
        <v>998</v>
      </c>
      <c r="F208" s="15">
        <v>46258.539872685185</v>
      </c>
      <c r="G208" s="214" t="s">
        <v>408</v>
      </c>
      <c r="H208" s="214">
        <v>28</v>
      </c>
      <c r="I208" s="214" t="s">
        <v>999</v>
      </c>
      <c r="J208" s="15">
        <v>46275.646527777775</v>
      </c>
      <c r="K208" s="15">
        <v>46280.310671296298</v>
      </c>
      <c r="L208" s="15"/>
      <c r="M208" s="214">
        <v>28</v>
      </c>
      <c r="N208" s="216"/>
      <c r="O208" s="214" t="s">
        <v>512</v>
      </c>
      <c r="P208" s="214"/>
      <c r="Q208" s="216"/>
      <c r="R208" s="216"/>
      <c r="S208" s="214" t="s">
        <v>361</v>
      </c>
      <c r="T208" s="214" t="s">
        <v>374</v>
      </c>
      <c r="U208" s="214" t="s">
        <v>239</v>
      </c>
      <c r="V208" s="214" t="s">
        <v>7</v>
      </c>
      <c r="W208" s="214" t="s">
        <v>7</v>
      </c>
      <c r="X208" s="214" t="s">
        <v>7</v>
      </c>
      <c r="Y208" s="214"/>
      <c r="Z208" s="214"/>
      <c r="AA208" s="214" t="s">
        <v>67</v>
      </c>
      <c r="AB208" s="214" t="s">
        <v>361</v>
      </c>
      <c r="AC208" s="214">
        <v>109</v>
      </c>
      <c r="AD208" s="214" t="s">
        <v>7</v>
      </c>
      <c r="AE208" s="214"/>
      <c r="AF208" s="214">
        <v>0</v>
      </c>
    </row>
    <row r="209" spans="1:32" x14ac:dyDescent="0.3">
      <c r="A209" s="216" t="s">
        <v>351</v>
      </c>
      <c r="B209" s="214" t="s">
        <v>42</v>
      </c>
      <c r="C209" s="214" t="s">
        <v>68</v>
      </c>
      <c r="D209" s="214" t="s">
        <v>310</v>
      </c>
      <c r="E209" s="214" t="s">
        <v>1000</v>
      </c>
      <c r="F209" s="15">
        <v>46261.520243055558</v>
      </c>
      <c r="G209" s="214" t="s">
        <v>754</v>
      </c>
      <c r="H209" s="214">
        <v>26</v>
      </c>
      <c r="I209" s="214" t="s">
        <v>1001</v>
      </c>
      <c r="J209" s="15">
        <v>46266.659583333334</v>
      </c>
      <c r="K209" s="15">
        <v>46273.338194444441</v>
      </c>
      <c r="L209" s="15"/>
      <c r="M209" s="214">
        <v>26</v>
      </c>
      <c r="N209" s="216"/>
      <c r="O209" s="214" t="s">
        <v>512</v>
      </c>
      <c r="P209" s="214"/>
      <c r="Q209" s="216"/>
      <c r="R209" s="216"/>
      <c r="S209" s="214" t="s">
        <v>361</v>
      </c>
      <c r="T209" s="214" t="s">
        <v>374</v>
      </c>
      <c r="U209" s="214" t="s">
        <v>239</v>
      </c>
      <c r="V209" s="214" t="s">
        <v>7</v>
      </c>
      <c r="W209" s="214" t="s">
        <v>7</v>
      </c>
      <c r="X209" s="214" t="s">
        <v>7</v>
      </c>
      <c r="Y209" s="214"/>
      <c r="Z209" s="214"/>
      <c r="AA209" s="214" t="s">
        <v>67</v>
      </c>
      <c r="AB209" s="214" t="s">
        <v>361</v>
      </c>
      <c r="AC209" s="214">
        <v>109</v>
      </c>
      <c r="AD209" s="214" t="s">
        <v>7</v>
      </c>
      <c r="AE209" s="214"/>
      <c r="AF209" s="214">
        <v>0</v>
      </c>
    </row>
    <row r="210" spans="1:32" x14ac:dyDescent="0.3">
      <c r="A210" s="216" t="s">
        <v>351</v>
      </c>
      <c r="B210" s="214" t="s">
        <v>42</v>
      </c>
      <c r="C210" s="214" t="s">
        <v>68</v>
      </c>
      <c r="D210" s="214" t="s">
        <v>310</v>
      </c>
      <c r="E210" s="214" t="s">
        <v>1002</v>
      </c>
      <c r="F210" s="15">
        <v>46262.793749999997</v>
      </c>
      <c r="G210" s="214" t="s">
        <v>754</v>
      </c>
      <c r="H210" s="214">
        <v>16</v>
      </c>
      <c r="I210" s="214" t="s">
        <v>1003</v>
      </c>
      <c r="J210" s="15">
        <v>46266.661712962959</v>
      </c>
      <c r="K210" s="15">
        <v>46273.404861111114</v>
      </c>
      <c r="L210" s="15"/>
      <c r="M210" s="214">
        <v>16</v>
      </c>
      <c r="N210" s="216"/>
      <c r="O210" s="214" t="s">
        <v>512</v>
      </c>
      <c r="P210" s="214"/>
      <c r="Q210" s="216"/>
      <c r="R210" s="216"/>
      <c r="S210" s="214" t="s">
        <v>361</v>
      </c>
      <c r="T210" s="214" t="s">
        <v>374</v>
      </c>
      <c r="U210" s="214" t="s">
        <v>239</v>
      </c>
      <c r="V210" s="214" t="s">
        <v>7</v>
      </c>
      <c r="W210" s="214" t="s">
        <v>7</v>
      </c>
      <c r="X210" s="214" t="s">
        <v>7</v>
      </c>
      <c r="Y210" s="214"/>
      <c r="Z210" s="214"/>
      <c r="AA210" s="214" t="s">
        <v>67</v>
      </c>
      <c r="AB210" s="214" t="s">
        <v>361</v>
      </c>
      <c r="AC210" s="214">
        <v>109</v>
      </c>
      <c r="AD210" s="214" t="s">
        <v>7</v>
      </c>
      <c r="AE210" s="214"/>
      <c r="AF210" s="214"/>
    </row>
    <row r="211" spans="1:32" x14ac:dyDescent="0.3">
      <c r="A211" s="216" t="s">
        <v>351</v>
      </c>
      <c r="B211" s="214" t="s">
        <v>42</v>
      </c>
      <c r="C211" s="214" t="s">
        <v>68</v>
      </c>
      <c r="D211" s="214" t="s">
        <v>310</v>
      </c>
      <c r="E211" s="214" t="s">
        <v>1006</v>
      </c>
      <c r="F211" s="15">
        <v>46279.389305555553</v>
      </c>
      <c r="G211" s="214" t="s">
        <v>407</v>
      </c>
      <c r="H211" s="214">
        <v>6</v>
      </c>
      <c r="I211" s="214" t="s">
        <v>1007</v>
      </c>
      <c r="J211" s="15">
        <v>46279.518055555556</v>
      </c>
      <c r="K211" s="15">
        <v>46280.310416666667</v>
      </c>
      <c r="L211" s="15"/>
      <c r="M211" s="214">
        <v>6</v>
      </c>
      <c r="N211" s="216"/>
      <c r="O211" s="214" t="s">
        <v>512</v>
      </c>
      <c r="P211" s="214"/>
      <c r="Q211" s="216"/>
      <c r="R211" s="216"/>
      <c r="S211" s="214" t="s">
        <v>359</v>
      </c>
      <c r="T211" s="214" t="s">
        <v>374</v>
      </c>
      <c r="U211" s="214" t="s">
        <v>239</v>
      </c>
      <c r="V211" s="214" t="s">
        <v>7</v>
      </c>
      <c r="W211" s="214" t="s">
        <v>7</v>
      </c>
      <c r="X211" s="214" t="s">
        <v>7</v>
      </c>
      <c r="Y211" s="214"/>
      <c r="Z211" s="214"/>
      <c r="AA211" s="214" t="s">
        <v>67</v>
      </c>
      <c r="AB211" s="214" t="s">
        <v>359</v>
      </c>
      <c r="AC211" s="214">
        <v>50</v>
      </c>
      <c r="AD211" s="214" t="s">
        <v>7</v>
      </c>
      <c r="AE211" s="214"/>
      <c r="AF211" s="214">
        <v>0</v>
      </c>
    </row>
    <row r="212" spans="1:32" x14ac:dyDescent="0.3">
      <c r="A212" s="216" t="s">
        <v>351</v>
      </c>
      <c r="B212" s="214" t="s">
        <v>279</v>
      </c>
      <c r="C212" s="214" t="s">
        <v>198</v>
      </c>
      <c r="D212" s="214" t="s">
        <v>310</v>
      </c>
      <c r="E212" s="214" t="s">
        <v>981</v>
      </c>
      <c r="F212" s="15">
        <v>46260.519432870373</v>
      </c>
      <c r="G212" s="214" t="s">
        <v>425</v>
      </c>
      <c r="H212" s="214">
        <v>10</v>
      </c>
      <c r="I212" s="214" t="s">
        <v>982</v>
      </c>
      <c r="J212" s="15">
        <v>46267.334722222222</v>
      </c>
      <c r="K212" s="15">
        <v>46275.393055555556</v>
      </c>
      <c r="L212" s="15"/>
      <c r="M212" s="214">
        <v>10</v>
      </c>
      <c r="N212" s="216"/>
      <c r="O212" s="214"/>
      <c r="P212" s="214"/>
      <c r="Q212" s="216"/>
      <c r="R212" s="216"/>
      <c r="S212" s="214" t="s">
        <v>360</v>
      </c>
      <c r="T212" s="214" t="s">
        <v>374</v>
      </c>
      <c r="U212" s="214" t="s">
        <v>239</v>
      </c>
      <c r="V212" s="214" t="s">
        <v>7</v>
      </c>
      <c r="W212" s="214" t="s">
        <v>7</v>
      </c>
      <c r="X212" s="214" t="s">
        <v>7</v>
      </c>
      <c r="Y212" s="214"/>
      <c r="Z212" s="214">
        <v>13.45</v>
      </c>
      <c r="AA212" s="214" t="s">
        <v>122</v>
      </c>
      <c r="AB212" s="214" t="s">
        <v>360</v>
      </c>
      <c r="AC212" s="214">
        <v>2200</v>
      </c>
      <c r="AD212" s="214" t="s">
        <v>232</v>
      </c>
      <c r="AE212" s="214">
        <v>134.5</v>
      </c>
      <c r="AF212" s="214">
        <v>73.974999999999994</v>
      </c>
    </row>
    <row r="213" spans="1:32" x14ac:dyDescent="0.3">
      <c r="A213" s="216" t="s">
        <v>351</v>
      </c>
      <c r="B213" s="214" t="s">
        <v>279</v>
      </c>
      <c r="C213" s="214" t="s">
        <v>198</v>
      </c>
      <c r="D213" s="214" t="s">
        <v>310</v>
      </c>
      <c r="E213" s="214" t="s">
        <v>981</v>
      </c>
      <c r="F213" s="15">
        <v>46260.519432870373</v>
      </c>
      <c r="G213" s="214" t="s">
        <v>425</v>
      </c>
      <c r="H213" s="214">
        <v>1</v>
      </c>
      <c r="I213" s="214" t="s">
        <v>983</v>
      </c>
      <c r="J213" s="15">
        <v>46261.617361111108</v>
      </c>
      <c r="K213" s="15">
        <v>46275.334722222222</v>
      </c>
      <c r="L213" s="15"/>
      <c r="M213" s="214">
        <v>1</v>
      </c>
      <c r="N213" s="216"/>
      <c r="O213" s="214" t="s">
        <v>201</v>
      </c>
      <c r="P213" s="214" t="s">
        <v>513</v>
      </c>
      <c r="Q213" s="216"/>
      <c r="R213" s="216"/>
      <c r="S213" s="214" t="s">
        <v>360</v>
      </c>
      <c r="T213" s="214" t="s">
        <v>374</v>
      </c>
      <c r="U213" s="214" t="s">
        <v>239</v>
      </c>
      <c r="V213" s="214" t="s">
        <v>7</v>
      </c>
      <c r="W213" s="214" t="s">
        <v>7</v>
      </c>
      <c r="X213" s="214" t="s">
        <v>7</v>
      </c>
      <c r="Y213" s="214"/>
      <c r="Z213" s="214">
        <v>13.45</v>
      </c>
      <c r="AA213" s="214" t="s">
        <v>122</v>
      </c>
      <c r="AB213" s="214" t="s">
        <v>360</v>
      </c>
      <c r="AC213" s="214">
        <v>2200</v>
      </c>
      <c r="AD213" s="214" t="s">
        <v>232</v>
      </c>
      <c r="AE213" s="214">
        <v>13.45</v>
      </c>
      <c r="AF213" s="214"/>
    </row>
    <row r="214" spans="1:32" x14ac:dyDescent="0.3">
      <c r="A214" s="216" t="s">
        <v>351</v>
      </c>
      <c r="B214" s="214" t="s">
        <v>279</v>
      </c>
      <c r="C214" s="214" t="s">
        <v>198</v>
      </c>
      <c r="D214" s="214" t="s">
        <v>310</v>
      </c>
      <c r="E214" s="214" t="s">
        <v>981</v>
      </c>
      <c r="F214" s="15">
        <v>46260.519432870373</v>
      </c>
      <c r="G214" s="214" t="s">
        <v>425</v>
      </c>
      <c r="H214" s="214">
        <v>5</v>
      </c>
      <c r="I214" s="214" t="s">
        <v>983</v>
      </c>
      <c r="J214" s="15">
        <v>46261.617361111108</v>
      </c>
      <c r="K214" s="15">
        <v>46275.334722222222</v>
      </c>
      <c r="L214" s="15"/>
      <c r="M214" s="214">
        <v>5</v>
      </c>
      <c r="N214" s="216"/>
      <c r="O214" s="214" t="s">
        <v>511</v>
      </c>
      <c r="P214" s="214"/>
      <c r="Q214" s="216"/>
      <c r="R214" s="216"/>
      <c r="S214" s="214" t="s">
        <v>360</v>
      </c>
      <c r="T214" s="214" t="s">
        <v>374</v>
      </c>
      <c r="U214" s="214" t="s">
        <v>239</v>
      </c>
      <c r="V214" s="214" t="s">
        <v>7</v>
      </c>
      <c r="W214" s="214" t="s">
        <v>7</v>
      </c>
      <c r="X214" s="214" t="s">
        <v>7</v>
      </c>
      <c r="Y214" s="214"/>
      <c r="Z214" s="214">
        <v>13.45</v>
      </c>
      <c r="AA214" s="214" t="s">
        <v>122</v>
      </c>
      <c r="AB214" s="214" t="s">
        <v>360</v>
      </c>
      <c r="AC214" s="214">
        <v>2200</v>
      </c>
      <c r="AD214" s="214" t="s">
        <v>232</v>
      </c>
      <c r="AE214" s="214">
        <v>67.25</v>
      </c>
      <c r="AF214" s="214"/>
    </row>
    <row r="215" spans="1:32" x14ac:dyDescent="0.3">
      <c r="A215" s="216" t="s">
        <v>351</v>
      </c>
      <c r="B215" s="214" t="s">
        <v>279</v>
      </c>
      <c r="C215" s="214" t="s">
        <v>198</v>
      </c>
      <c r="D215" s="214" t="s">
        <v>310</v>
      </c>
      <c r="E215" s="214" t="s">
        <v>981</v>
      </c>
      <c r="F215" s="15">
        <v>46260.519432870373</v>
      </c>
      <c r="G215" s="214" t="s">
        <v>425</v>
      </c>
      <c r="H215" s="214">
        <v>3</v>
      </c>
      <c r="I215" s="214" t="s">
        <v>983</v>
      </c>
      <c r="J215" s="15">
        <v>46261.617361111108</v>
      </c>
      <c r="K215" s="15">
        <v>46275.334722222222</v>
      </c>
      <c r="L215" s="15"/>
      <c r="M215" s="214">
        <v>3</v>
      </c>
      <c r="N215" s="216"/>
      <c r="O215" s="214" t="s">
        <v>511</v>
      </c>
      <c r="P215" s="214"/>
      <c r="Q215" s="216"/>
      <c r="R215" s="216"/>
      <c r="S215" s="214" t="s">
        <v>360</v>
      </c>
      <c r="T215" s="214" t="s">
        <v>374</v>
      </c>
      <c r="U215" s="214" t="s">
        <v>239</v>
      </c>
      <c r="V215" s="214" t="s">
        <v>7</v>
      </c>
      <c r="W215" s="214" t="s">
        <v>7</v>
      </c>
      <c r="X215" s="214" t="s">
        <v>7</v>
      </c>
      <c r="Y215" s="214"/>
      <c r="Z215" s="214">
        <v>13.45</v>
      </c>
      <c r="AA215" s="214" t="s">
        <v>122</v>
      </c>
      <c r="AB215" s="214" t="s">
        <v>360</v>
      </c>
      <c r="AC215" s="214">
        <v>2200</v>
      </c>
      <c r="AD215" s="214" t="s">
        <v>232</v>
      </c>
      <c r="AE215" s="214">
        <v>40.35</v>
      </c>
      <c r="AF215" s="214"/>
    </row>
    <row r="216" spans="1:32" x14ac:dyDescent="0.3">
      <c r="A216" s="216" t="s">
        <v>351</v>
      </c>
      <c r="B216" s="214" t="s">
        <v>279</v>
      </c>
      <c r="C216" s="214" t="s">
        <v>198</v>
      </c>
      <c r="D216" s="214" t="s">
        <v>310</v>
      </c>
      <c r="E216" s="214" t="s">
        <v>981</v>
      </c>
      <c r="F216" s="15">
        <v>46260.519432870373</v>
      </c>
      <c r="G216" s="214" t="s">
        <v>425</v>
      </c>
      <c r="H216" s="214">
        <v>4</v>
      </c>
      <c r="I216" s="214" t="s">
        <v>983</v>
      </c>
      <c r="J216" s="15">
        <v>46261.617361111108</v>
      </c>
      <c r="K216" s="15">
        <v>46275.334722222222</v>
      </c>
      <c r="L216" s="15"/>
      <c r="M216" s="214">
        <v>4</v>
      </c>
      <c r="N216" s="216"/>
      <c r="O216" s="214" t="s">
        <v>511</v>
      </c>
      <c r="P216" s="214"/>
      <c r="Q216" s="216"/>
      <c r="R216" s="216"/>
      <c r="S216" s="214" t="s">
        <v>360</v>
      </c>
      <c r="T216" s="214" t="s">
        <v>374</v>
      </c>
      <c r="U216" s="214" t="s">
        <v>239</v>
      </c>
      <c r="V216" s="214" t="s">
        <v>7</v>
      </c>
      <c r="W216" s="214" t="s">
        <v>7</v>
      </c>
      <c r="X216" s="214" t="s">
        <v>7</v>
      </c>
      <c r="Y216" s="214"/>
      <c r="Z216" s="214">
        <v>13.45</v>
      </c>
      <c r="AA216" s="214" t="s">
        <v>122</v>
      </c>
      <c r="AB216" s="214" t="s">
        <v>360</v>
      </c>
      <c r="AC216" s="214">
        <v>2200</v>
      </c>
      <c r="AD216" s="214" t="s">
        <v>232</v>
      </c>
      <c r="AE216" s="214">
        <v>53.8</v>
      </c>
      <c r="AF216" s="214"/>
    </row>
    <row r="217" spans="1:32" x14ac:dyDescent="0.3">
      <c r="A217" s="216" t="s">
        <v>351</v>
      </c>
      <c r="B217" s="214" t="s">
        <v>279</v>
      </c>
      <c r="C217" s="214" t="s">
        <v>198</v>
      </c>
      <c r="D217" s="214" t="s">
        <v>310</v>
      </c>
      <c r="E217" s="214" t="s">
        <v>981</v>
      </c>
      <c r="F217" s="15">
        <v>46260.519432870373</v>
      </c>
      <c r="G217" s="214" t="s">
        <v>425</v>
      </c>
      <c r="H217" s="214">
        <v>32</v>
      </c>
      <c r="I217" s="214" t="s">
        <v>983</v>
      </c>
      <c r="J217" s="15">
        <v>46261.617361111108</v>
      </c>
      <c r="K217" s="15">
        <v>46275.334722222222</v>
      </c>
      <c r="L217" s="15"/>
      <c r="M217" s="214">
        <v>32</v>
      </c>
      <c r="N217" s="216"/>
      <c r="O217" s="214" t="s">
        <v>511</v>
      </c>
      <c r="P217" s="214"/>
      <c r="Q217" s="216"/>
      <c r="R217" s="216"/>
      <c r="S217" s="214" t="s">
        <v>360</v>
      </c>
      <c r="T217" s="214" t="s">
        <v>374</v>
      </c>
      <c r="U217" s="214" t="s">
        <v>239</v>
      </c>
      <c r="V217" s="214" t="s">
        <v>7</v>
      </c>
      <c r="W217" s="214" t="s">
        <v>7</v>
      </c>
      <c r="X217" s="214" t="s">
        <v>7</v>
      </c>
      <c r="Y217" s="214"/>
      <c r="Z217" s="214">
        <v>13.45</v>
      </c>
      <c r="AA217" s="214" t="s">
        <v>122</v>
      </c>
      <c r="AB217" s="214" t="s">
        <v>360</v>
      </c>
      <c r="AC217" s="214">
        <v>2200</v>
      </c>
      <c r="AD217" s="214" t="s">
        <v>232</v>
      </c>
      <c r="AE217" s="214">
        <v>430.4</v>
      </c>
      <c r="AF217" s="214"/>
    </row>
    <row r="218" spans="1:32" x14ac:dyDescent="0.3">
      <c r="A218" s="216" t="s">
        <v>351</v>
      </c>
      <c r="B218" s="214" t="s">
        <v>279</v>
      </c>
      <c r="C218" s="214" t="s">
        <v>198</v>
      </c>
      <c r="D218" s="214" t="s">
        <v>310</v>
      </c>
      <c r="E218" s="214" t="s">
        <v>981</v>
      </c>
      <c r="F218" s="15">
        <v>46260.519432870373</v>
      </c>
      <c r="G218" s="214" t="s">
        <v>425</v>
      </c>
      <c r="H218" s="214">
        <v>50</v>
      </c>
      <c r="I218" s="214" t="s">
        <v>984</v>
      </c>
      <c r="J218" s="15">
        <v>46261.611805555556</v>
      </c>
      <c r="K218" s="15">
        <v>46268.543055555558</v>
      </c>
      <c r="L218" s="15"/>
      <c r="M218" s="214">
        <v>50</v>
      </c>
      <c r="N218" s="216"/>
      <c r="O218" s="214" t="s">
        <v>201</v>
      </c>
      <c r="P218" s="214" t="s">
        <v>513</v>
      </c>
      <c r="Q218" s="216"/>
      <c r="R218" s="216"/>
      <c r="S218" s="214" t="s">
        <v>360</v>
      </c>
      <c r="T218" s="214" t="s">
        <v>374</v>
      </c>
      <c r="U218" s="214" t="s">
        <v>239</v>
      </c>
      <c r="V218" s="214" t="s">
        <v>7</v>
      </c>
      <c r="W218" s="214" t="s">
        <v>7</v>
      </c>
      <c r="X218" s="214" t="s">
        <v>7</v>
      </c>
      <c r="Y218" s="214"/>
      <c r="Z218" s="214">
        <v>13.45</v>
      </c>
      <c r="AA218" s="214" t="s">
        <v>122</v>
      </c>
      <c r="AB218" s="214" t="s">
        <v>360</v>
      </c>
      <c r="AC218" s="214">
        <v>2200</v>
      </c>
      <c r="AD218" s="214" t="s">
        <v>232</v>
      </c>
      <c r="AE218" s="214">
        <v>672.5</v>
      </c>
      <c r="AF218" s="214">
        <v>67.25</v>
      </c>
    </row>
    <row r="219" spans="1:32" x14ac:dyDescent="0.3">
      <c r="A219" s="216" t="s">
        <v>351</v>
      </c>
      <c r="B219" s="214" t="s">
        <v>43</v>
      </c>
      <c r="C219" s="214" t="s">
        <v>105</v>
      </c>
      <c r="D219" s="214" t="s">
        <v>310</v>
      </c>
      <c r="E219" s="214" t="s">
        <v>956</v>
      </c>
      <c r="F219" s="15">
        <v>46225.605347222219</v>
      </c>
      <c r="G219" s="214" t="s">
        <v>408</v>
      </c>
      <c r="H219" s="214">
        <v>22</v>
      </c>
      <c r="I219" s="214" t="s">
        <v>957</v>
      </c>
      <c r="J219" s="15">
        <v>46226.470138888886</v>
      </c>
      <c r="K219" s="15">
        <v>46227.657638888886</v>
      </c>
      <c r="L219" s="15"/>
      <c r="M219" s="214">
        <v>22</v>
      </c>
      <c r="N219" s="216"/>
      <c r="O219" s="214" t="s">
        <v>201</v>
      </c>
      <c r="P219" s="214" t="s">
        <v>514</v>
      </c>
      <c r="Q219" s="216"/>
      <c r="R219" s="216"/>
      <c r="S219" s="214" t="s">
        <v>361</v>
      </c>
      <c r="T219" s="214" t="s">
        <v>374</v>
      </c>
      <c r="U219" s="214" t="s">
        <v>239</v>
      </c>
      <c r="V219" s="214" t="s">
        <v>351</v>
      </c>
      <c r="W219" s="214" t="s">
        <v>374</v>
      </c>
      <c r="X219" s="214" t="s">
        <v>239</v>
      </c>
      <c r="Y219" s="214">
        <v>0</v>
      </c>
      <c r="Z219" s="214"/>
      <c r="AA219" s="214" t="s">
        <v>67</v>
      </c>
      <c r="AB219" s="214" t="s">
        <v>361</v>
      </c>
      <c r="AC219" s="214">
        <v>109</v>
      </c>
      <c r="AD219" s="214" t="s">
        <v>217</v>
      </c>
      <c r="AE219" s="214">
        <v>2.2000000000000002</v>
      </c>
      <c r="AF219" s="214">
        <v>1</v>
      </c>
    </row>
    <row r="220" spans="1:32" x14ac:dyDescent="0.3">
      <c r="A220" s="216" t="s">
        <v>351</v>
      </c>
      <c r="B220" s="214" t="s">
        <v>43</v>
      </c>
      <c r="C220" s="214" t="s">
        <v>105</v>
      </c>
      <c r="D220" s="214" t="s">
        <v>310</v>
      </c>
      <c r="E220" s="214" t="s">
        <v>1008</v>
      </c>
      <c r="F220" s="15">
        <v>46237.609074074076</v>
      </c>
      <c r="G220" s="214" t="s">
        <v>406</v>
      </c>
      <c r="H220" s="214">
        <v>3</v>
      </c>
      <c r="I220" s="214" t="s">
        <v>1009</v>
      </c>
      <c r="J220" s="15">
        <v>46238.34375</v>
      </c>
      <c r="K220" s="15">
        <v>46239.477777777778</v>
      </c>
      <c r="L220" s="15"/>
      <c r="M220" s="214">
        <v>3</v>
      </c>
      <c r="N220" s="216"/>
      <c r="O220" s="214" t="s">
        <v>201</v>
      </c>
      <c r="P220" s="214" t="s">
        <v>514</v>
      </c>
      <c r="Q220" s="216"/>
      <c r="R220" s="216"/>
      <c r="S220" s="214" t="s">
        <v>362</v>
      </c>
      <c r="T220" s="214" t="s">
        <v>374</v>
      </c>
      <c r="U220" s="214" t="s">
        <v>239</v>
      </c>
      <c r="V220" s="214" t="s">
        <v>351</v>
      </c>
      <c r="W220" s="214" t="s">
        <v>374</v>
      </c>
      <c r="X220" s="214" t="s">
        <v>239</v>
      </c>
      <c r="Y220" s="214">
        <v>0</v>
      </c>
      <c r="Z220" s="214"/>
      <c r="AA220" s="214" t="s">
        <v>67</v>
      </c>
      <c r="AB220" s="214" t="s">
        <v>362</v>
      </c>
      <c r="AC220" s="214">
        <v>101</v>
      </c>
      <c r="AD220" s="214" t="s">
        <v>217</v>
      </c>
      <c r="AE220" s="214">
        <v>1</v>
      </c>
      <c r="AF220" s="214">
        <v>1</v>
      </c>
    </row>
    <row r="221" spans="1:32" x14ac:dyDescent="0.3">
      <c r="A221" s="216" t="s">
        <v>351</v>
      </c>
      <c r="B221" s="214" t="s">
        <v>61</v>
      </c>
      <c r="C221" s="214" t="s">
        <v>92</v>
      </c>
      <c r="D221" s="214" t="s">
        <v>310</v>
      </c>
      <c r="E221" s="214" t="s">
        <v>1010</v>
      </c>
      <c r="F221" s="15">
        <v>46241.418761574074</v>
      </c>
      <c r="G221" s="214" t="s">
        <v>754</v>
      </c>
      <c r="H221" s="214">
        <v>21</v>
      </c>
      <c r="I221" s="214" t="s">
        <v>1011</v>
      </c>
      <c r="J221" s="15">
        <v>46254.351388888892</v>
      </c>
      <c r="K221" s="15">
        <v>46266.35</v>
      </c>
      <c r="L221" s="15">
        <v>46266.35</v>
      </c>
      <c r="M221" s="214">
        <v>21</v>
      </c>
      <c r="N221" s="216"/>
      <c r="O221" s="214" t="s">
        <v>201</v>
      </c>
      <c r="P221" s="214" t="s">
        <v>514</v>
      </c>
      <c r="Q221" s="216"/>
      <c r="R221" s="216"/>
      <c r="S221" s="214" t="s">
        <v>361</v>
      </c>
      <c r="T221" s="214" t="s">
        <v>374</v>
      </c>
      <c r="U221" s="214" t="s">
        <v>239</v>
      </c>
      <c r="V221" s="214" t="s">
        <v>7</v>
      </c>
      <c r="W221" s="214" t="s">
        <v>7</v>
      </c>
      <c r="X221" s="214" t="s">
        <v>7</v>
      </c>
      <c r="Y221" s="214"/>
      <c r="Z221" s="214"/>
      <c r="AA221" s="214" t="s">
        <v>92</v>
      </c>
      <c r="AB221" s="214" t="s">
        <v>361</v>
      </c>
      <c r="AC221" s="214">
        <v>109</v>
      </c>
      <c r="AD221" s="214" t="s">
        <v>237</v>
      </c>
      <c r="AE221" s="214">
        <v>21</v>
      </c>
      <c r="AF221" s="214">
        <v>6.3</v>
      </c>
    </row>
    <row r="222" spans="1:32" x14ac:dyDescent="0.3">
      <c r="A222" s="216" t="s">
        <v>351</v>
      </c>
      <c r="B222" s="214" t="s">
        <v>61</v>
      </c>
      <c r="C222" s="214" t="s">
        <v>92</v>
      </c>
      <c r="D222" s="214" t="s">
        <v>310</v>
      </c>
      <c r="E222" s="214" t="s">
        <v>1010</v>
      </c>
      <c r="F222" s="15">
        <v>46241.418761574074</v>
      </c>
      <c r="G222" s="214" t="s">
        <v>754</v>
      </c>
      <c r="H222" s="214">
        <v>21</v>
      </c>
      <c r="I222" s="214" t="s">
        <v>1011</v>
      </c>
      <c r="J222" s="15">
        <v>46254.351388888892</v>
      </c>
      <c r="K222" s="15">
        <v>46266.35</v>
      </c>
      <c r="L222" s="15">
        <v>46266.35</v>
      </c>
      <c r="M222" s="214">
        <v>21</v>
      </c>
      <c r="N222" s="216"/>
      <c r="O222" s="214" t="s">
        <v>511</v>
      </c>
      <c r="P222" s="214"/>
      <c r="Q222" s="216"/>
      <c r="R222" s="216"/>
      <c r="S222" s="214" t="s">
        <v>361</v>
      </c>
      <c r="T222" s="214" t="s">
        <v>374</v>
      </c>
      <c r="U222" s="214" t="s">
        <v>239</v>
      </c>
      <c r="V222" s="214" t="s">
        <v>7</v>
      </c>
      <c r="W222" s="214" t="s">
        <v>7</v>
      </c>
      <c r="X222" s="214" t="s">
        <v>7</v>
      </c>
      <c r="Y222" s="214"/>
      <c r="Z222" s="214"/>
      <c r="AA222" s="214" t="s">
        <v>92</v>
      </c>
      <c r="AB222" s="214" t="s">
        <v>361</v>
      </c>
      <c r="AC222" s="214">
        <v>109</v>
      </c>
      <c r="AD222" s="214" t="s">
        <v>237</v>
      </c>
      <c r="AE222" s="214">
        <v>21</v>
      </c>
      <c r="AF222" s="214"/>
    </row>
    <row r="223" spans="1:32" x14ac:dyDescent="0.3">
      <c r="A223" s="216" t="s">
        <v>351</v>
      </c>
      <c r="B223" s="214" t="s">
        <v>61</v>
      </c>
      <c r="C223" s="214" t="s">
        <v>92</v>
      </c>
      <c r="D223" s="214" t="s">
        <v>310</v>
      </c>
      <c r="E223" s="214" t="s">
        <v>1010</v>
      </c>
      <c r="F223" s="15">
        <v>46241.418761574074</v>
      </c>
      <c r="G223" s="214" t="s">
        <v>754</v>
      </c>
      <c r="H223" s="214">
        <v>21</v>
      </c>
      <c r="I223" s="214" t="s">
        <v>1011</v>
      </c>
      <c r="J223" s="15">
        <v>46254.351388888892</v>
      </c>
      <c r="K223" s="15">
        <v>46266.35</v>
      </c>
      <c r="L223" s="15">
        <v>46266.35</v>
      </c>
      <c r="M223" s="214">
        <v>21</v>
      </c>
      <c r="N223" s="216"/>
      <c r="O223" s="214" t="s">
        <v>511</v>
      </c>
      <c r="P223" s="214"/>
      <c r="Q223" s="216"/>
      <c r="R223" s="216"/>
      <c r="S223" s="214" t="s">
        <v>361</v>
      </c>
      <c r="T223" s="214" t="s">
        <v>374</v>
      </c>
      <c r="U223" s="214" t="s">
        <v>239</v>
      </c>
      <c r="V223" s="214" t="s">
        <v>7</v>
      </c>
      <c r="W223" s="214" t="s">
        <v>7</v>
      </c>
      <c r="X223" s="214" t="s">
        <v>7</v>
      </c>
      <c r="Y223" s="214"/>
      <c r="Z223" s="214"/>
      <c r="AA223" s="214" t="s">
        <v>92</v>
      </c>
      <c r="AB223" s="214" t="s">
        <v>361</v>
      </c>
      <c r="AC223" s="214">
        <v>109</v>
      </c>
      <c r="AD223" s="214" t="s">
        <v>237</v>
      </c>
      <c r="AE223" s="214">
        <v>21</v>
      </c>
      <c r="AF223" s="214"/>
    </row>
    <row r="224" spans="1:32" x14ac:dyDescent="0.3">
      <c r="A224" s="216" t="s">
        <v>351</v>
      </c>
      <c r="B224" s="214" t="s">
        <v>48</v>
      </c>
      <c r="C224" s="214" t="s">
        <v>68</v>
      </c>
      <c r="D224" s="214" t="s">
        <v>310</v>
      </c>
      <c r="E224" s="214" t="s">
        <v>1012</v>
      </c>
      <c r="F224" s="15">
        <v>46286.722569444442</v>
      </c>
      <c r="G224" s="214" t="s">
        <v>407</v>
      </c>
      <c r="H224" s="214">
        <v>10</v>
      </c>
      <c r="I224" s="214" t="s">
        <v>1013</v>
      </c>
      <c r="J224" s="15">
        <v>46287.609027777777</v>
      </c>
      <c r="K224" s="15">
        <v>46288.534722222219</v>
      </c>
      <c r="L224" s="15"/>
      <c r="M224" s="214">
        <v>10</v>
      </c>
      <c r="N224" s="216"/>
      <c r="O224" s="214" t="s">
        <v>201</v>
      </c>
      <c r="P224" s="214" t="s">
        <v>514</v>
      </c>
      <c r="Q224" s="216"/>
      <c r="R224" s="216"/>
      <c r="S224" s="214" t="s">
        <v>360</v>
      </c>
      <c r="T224" s="214" t="s">
        <v>374</v>
      </c>
      <c r="U224" s="214" t="s">
        <v>239</v>
      </c>
      <c r="V224" s="214" t="s">
        <v>351</v>
      </c>
      <c r="W224" s="214" t="s">
        <v>374</v>
      </c>
      <c r="X224" s="214" t="s">
        <v>239</v>
      </c>
      <c r="Y224" s="214">
        <v>0</v>
      </c>
      <c r="Z224" s="214"/>
      <c r="AA224" s="214" t="s">
        <v>90</v>
      </c>
      <c r="AB224" s="214" t="s">
        <v>360</v>
      </c>
      <c r="AC224" s="214">
        <v>2200</v>
      </c>
      <c r="AD224" s="214" t="s">
        <v>217</v>
      </c>
      <c r="AE224" s="214">
        <v>1</v>
      </c>
      <c r="AF224" s="214">
        <v>1</v>
      </c>
    </row>
    <row r="225" spans="1:32" x14ac:dyDescent="0.3">
      <c r="A225" s="216" t="s">
        <v>351</v>
      </c>
      <c r="B225" s="214" t="s">
        <v>48</v>
      </c>
      <c r="C225" s="214" t="s">
        <v>68</v>
      </c>
      <c r="D225" s="214" t="s">
        <v>310</v>
      </c>
      <c r="E225" s="214" t="s">
        <v>1014</v>
      </c>
      <c r="F225" s="15">
        <v>46286.413611111115</v>
      </c>
      <c r="G225" s="214" t="s">
        <v>407</v>
      </c>
      <c r="H225" s="214">
        <v>1</v>
      </c>
      <c r="I225" s="214" t="s">
        <v>1015</v>
      </c>
      <c r="J225" s="15">
        <v>46287.347916666666</v>
      </c>
      <c r="K225" s="15">
        <v>46288.534722222219</v>
      </c>
      <c r="L225" s="15"/>
      <c r="M225" s="214">
        <v>1</v>
      </c>
      <c r="N225" s="216"/>
      <c r="O225" s="214" t="s">
        <v>201</v>
      </c>
      <c r="P225" s="214" t="s">
        <v>513</v>
      </c>
      <c r="Q225" s="216"/>
      <c r="R225" s="216"/>
      <c r="S225" s="214" t="s">
        <v>360</v>
      </c>
      <c r="T225" s="214" t="s">
        <v>374</v>
      </c>
      <c r="U225" s="214" t="s">
        <v>239</v>
      </c>
      <c r="V225" s="214" t="s">
        <v>351</v>
      </c>
      <c r="W225" s="214" t="s">
        <v>374</v>
      </c>
      <c r="X225" s="214" t="s">
        <v>239</v>
      </c>
      <c r="Y225" s="214"/>
      <c r="Z225" s="214"/>
      <c r="AA225" s="214" t="s">
        <v>90</v>
      </c>
      <c r="AB225" s="214" t="s">
        <v>360</v>
      </c>
      <c r="AC225" s="214">
        <v>2200</v>
      </c>
      <c r="AD225" s="214" t="s">
        <v>217</v>
      </c>
      <c r="AE225" s="214">
        <v>1</v>
      </c>
      <c r="AF225" s="214"/>
    </row>
    <row r="226" spans="1:32" x14ac:dyDescent="0.3">
      <c r="A226" s="216" t="s">
        <v>351</v>
      </c>
      <c r="B226" s="214" t="s">
        <v>48</v>
      </c>
      <c r="C226" s="214" t="s">
        <v>68</v>
      </c>
      <c r="D226" s="214" t="s">
        <v>310</v>
      </c>
      <c r="E226" s="214" t="s">
        <v>1016</v>
      </c>
      <c r="F226" s="15">
        <v>46282.370451388888</v>
      </c>
      <c r="G226" s="214" t="s">
        <v>406</v>
      </c>
      <c r="H226" s="214">
        <v>1</v>
      </c>
      <c r="I226" s="214" t="s">
        <v>1017</v>
      </c>
      <c r="J226" s="15">
        <v>46282.532986111109</v>
      </c>
      <c r="K226" s="15">
        <v>46283.564583333333</v>
      </c>
      <c r="L226" s="15"/>
      <c r="M226" s="214">
        <v>1</v>
      </c>
      <c r="N226" s="216"/>
      <c r="O226" s="214" t="s">
        <v>201</v>
      </c>
      <c r="P226" s="214" t="s">
        <v>513</v>
      </c>
      <c r="Q226" s="216"/>
      <c r="R226" s="216"/>
      <c r="S226" s="214" t="s">
        <v>362</v>
      </c>
      <c r="T226" s="214" t="s">
        <v>374</v>
      </c>
      <c r="U226" s="214" t="s">
        <v>239</v>
      </c>
      <c r="V226" s="214" t="s">
        <v>351</v>
      </c>
      <c r="W226" s="214" t="s">
        <v>374</v>
      </c>
      <c r="X226" s="214" t="s">
        <v>239</v>
      </c>
      <c r="Y226" s="214">
        <v>0</v>
      </c>
      <c r="Z226" s="214"/>
      <c r="AA226" s="214" t="s">
        <v>90</v>
      </c>
      <c r="AB226" s="214" t="s">
        <v>362</v>
      </c>
      <c r="AC226" s="214">
        <v>101</v>
      </c>
      <c r="AD226" s="214" t="s">
        <v>217</v>
      </c>
      <c r="AE226" s="214">
        <v>1</v>
      </c>
      <c r="AF226" s="214">
        <v>1</v>
      </c>
    </row>
    <row r="227" spans="1:32" x14ac:dyDescent="0.3">
      <c r="A227" s="216" t="s">
        <v>351</v>
      </c>
      <c r="B227" s="214" t="s">
        <v>285</v>
      </c>
      <c r="C227" s="214" t="s">
        <v>95</v>
      </c>
      <c r="D227" s="214" t="s">
        <v>310</v>
      </c>
      <c r="E227" s="214" t="s">
        <v>1018</v>
      </c>
      <c r="F227" s="15">
        <v>46282.55809027778</v>
      </c>
      <c r="G227" s="214" t="s">
        <v>404</v>
      </c>
      <c r="H227" s="214">
        <v>1</v>
      </c>
      <c r="I227" s="214" t="s">
        <v>1019</v>
      </c>
      <c r="J227" s="15">
        <v>46282.670138888891</v>
      </c>
      <c r="K227" s="15">
        <v>46287.351388888892</v>
      </c>
      <c r="L227" s="15"/>
      <c r="M227" s="214">
        <v>1</v>
      </c>
      <c r="N227" s="216"/>
      <c r="O227" s="214" t="s">
        <v>201</v>
      </c>
      <c r="P227" s="214" t="s">
        <v>513</v>
      </c>
      <c r="Q227" s="216"/>
      <c r="R227" s="216"/>
      <c r="S227" s="214" t="s">
        <v>359</v>
      </c>
      <c r="T227" s="214" t="s">
        <v>374</v>
      </c>
      <c r="U227" s="214" t="s">
        <v>239</v>
      </c>
      <c r="V227" s="214" t="s">
        <v>7</v>
      </c>
      <c r="W227" s="214" t="s">
        <v>7</v>
      </c>
      <c r="X227" s="214" t="s">
        <v>7</v>
      </c>
      <c r="Y227" s="214"/>
      <c r="Z227" s="214"/>
      <c r="AA227" s="214" t="s">
        <v>96</v>
      </c>
      <c r="AB227" s="214" t="s">
        <v>359</v>
      </c>
      <c r="AC227" s="214">
        <v>50</v>
      </c>
      <c r="AD227" s="214" t="s">
        <v>220</v>
      </c>
      <c r="AE227" s="214">
        <v>1</v>
      </c>
      <c r="AF227" s="214">
        <v>1</v>
      </c>
    </row>
    <row r="228" spans="1:32" x14ac:dyDescent="0.3">
      <c r="A228" s="216" t="s">
        <v>351</v>
      </c>
      <c r="B228" s="214" t="s">
        <v>57</v>
      </c>
      <c r="C228" s="214" t="s">
        <v>117</v>
      </c>
      <c r="D228" s="214" t="s">
        <v>310</v>
      </c>
      <c r="E228" s="214" t="s">
        <v>1018</v>
      </c>
      <c r="F228" s="15">
        <v>46282.55809027778</v>
      </c>
      <c r="G228" s="214" t="s">
        <v>404</v>
      </c>
      <c r="H228" s="214">
        <v>1</v>
      </c>
      <c r="I228" s="214" t="s">
        <v>1019</v>
      </c>
      <c r="J228" s="15">
        <v>46282.670138888891</v>
      </c>
      <c r="K228" s="15">
        <v>46287.351388888892</v>
      </c>
      <c r="L228" s="15">
        <v>46287.351388888892</v>
      </c>
      <c r="M228" s="214">
        <v>1</v>
      </c>
      <c r="N228" s="216"/>
      <c r="O228" s="214" t="s">
        <v>201</v>
      </c>
      <c r="P228" s="214" t="s">
        <v>514</v>
      </c>
      <c r="Q228" s="216"/>
      <c r="R228" s="216"/>
      <c r="S228" s="214" t="s">
        <v>359</v>
      </c>
      <c r="T228" s="214" t="s">
        <v>374</v>
      </c>
      <c r="U228" s="214" t="s">
        <v>239</v>
      </c>
      <c r="V228" s="214" t="s">
        <v>7</v>
      </c>
      <c r="W228" s="214" t="s">
        <v>7</v>
      </c>
      <c r="X228" s="214" t="s">
        <v>7</v>
      </c>
      <c r="Y228" s="214"/>
      <c r="Z228" s="214"/>
      <c r="AA228" s="214" t="s">
        <v>127</v>
      </c>
      <c r="AB228" s="214" t="s">
        <v>359</v>
      </c>
      <c r="AC228" s="214">
        <v>50</v>
      </c>
      <c r="AD228" s="214" t="s">
        <v>233</v>
      </c>
      <c r="AE228" s="214">
        <v>1</v>
      </c>
      <c r="AF228" s="214">
        <v>1</v>
      </c>
    </row>
    <row r="229" spans="1:32" x14ac:dyDescent="0.3">
      <c r="A229" s="216" t="s">
        <v>351</v>
      </c>
      <c r="B229" s="214" t="s">
        <v>279</v>
      </c>
      <c r="C229" s="214" t="s">
        <v>192</v>
      </c>
      <c r="D229" s="214" t="s">
        <v>310</v>
      </c>
      <c r="E229" s="214" t="s">
        <v>1018</v>
      </c>
      <c r="F229" s="15">
        <v>46282.55809027778</v>
      </c>
      <c r="G229" s="214" t="s">
        <v>404</v>
      </c>
      <c r="H229" s="214">
        <v>393</v>
      </c>
      <c r="I229" s="214" t="s">
        <v>1019</v>
      </c>
      <c r="J229" s="15">
        <v>46282.670138888891</v>
      </c>
      <c r="K229" s="15">
        <v>46287.351388888892</v>
      </c>
      <c r="L229" s="15"/>
      <c r="M229" s="214">
        <v>393</v>
      </c>
      <c r="N229" s="216"/>
      <c r="O229" s="214" t="s">
        <v>201</v>
      </c>
      <c r="P229" s="214" t="s">
        <v>514</v>
      </c>
      <c r="Q229" s="216"/>
      <c r="R229" s="216"/>
      <c r="S229" s="214" t="s">
        <v>359</v>
      </c>
      <c r="T229" s="214" t="s">
        <v>374</v>
      </c>
      <c r="U229" s="214" t="s">
        <v>239</v>
      </c>
      <c r="V229" s="214" t="s">
        <v>7</v>
      </c>
      <c r="W229" s="214" t="s">
        <v>7</v>
      </c>
      <c r="X229" s="214" t="s">
        <v>7</v>
      </c>
      <c r="Y229" s="214"/>
      <c r="Z229" s="214">
        <v>1</v>
      </c>
      <c r="AA229" s="214" t="s">
        <v>122</v>
      </c>
      <c r="AB229" s="214" t="s">
        <v>359</v>
      </c>
      <c r="AC229" s="214">
        <v>50</v>
      </c>
      <c r="AD229" s="214" t="s">
        <v>232</v>
      </c>
      <c r="AE229" s="214">
        <v>393</v>
      </c>
      <c r="AF229" s="214">
        <v>39.299999999999997</v>
      </c>
    </row>
    <row r="230" spans="1:32" x14ac:dyDescent="0.3">
      <c r="A230" s="216" t="s">
        <v>351</v>
      </c>
      <c r="B230" s="214" t="s">
        <v>47</v>
      </c>
      <c r="C230" s="214" t="s">
        <v>68</v>
      </c>
      <c r="D230" s="214" t="s">
        <v>310</v>
      </c>
      <c r="E230" s="214" t="s">
        <v>1020</v>
      </c>
      <c r="F230" s="15">
        <v>46276.583958333336</v>
      </c>
      <c r="G230" s="214" t="s">
        <v>408</v>
      </c>
      <c r="H230" s="214">
        <v>15</v>
      </c>
      <c r="I230" s="214" t="s">
        <v>1021</v>
      </c>
      <c r="J230" s="15">
        <v>46279.688888888886</v>
      </c>
      <c r="K230" s="15">
        <v>46280.645833333336</v>
      </c>
      <c r="L230" s="15"/>
      <c r="M230" s="214">
        <v>15</v>
      </c>
      <c r="N230" s="216"/>
      <c r="O230" s="214" t="s">
        <v>146</v>
      </c>
      <c r="P230" s="214" t="s">
        <v>514</v>
      </c>
      <c r="Q230" s="216"/>
      <c r="R230" s="216"/>
      <c r="S230" s="214" t="s">
        <v>361</v>
      </c>
      <c r="T230" s="214" t="s">
        <v>374</v>
      </c>
      <c r="U230" s="214" t="s">
        <v>239</v>
      </c>
      <c r="V230" s="214" t="s">
        <v>351</v>
      </c>
      <c r="W230" s="214" t="s">
        <v>374</v>
      </c>
      <c r="X230" s="214" t="s">
        <v>239</v>
      </c>
      <c r="Y230" s="214">
        <v>0</v>
      </c>
      <c r="Z230" s="214"/>
      <c r="AA230" s="214" t="s">
        <v>90</v>
      </c>
      <c r="AB230" s="214" t="s">
        <v>361</v>
      </c>
      <c r="AC230" s="214">
        <v>109</v>
      </c>
      <c r="AD230" s="214" t="s">
        <v>218</v>
      </c>
      <c r="AE230" s="214">
        <v>1.5</v>
      </c>
      <c r="AF230" s="214">
        <v>1</v>
      </c>
    </row>
    <row r="231" spans="1:32" x14ac:dyDescent="0.3">
      <c r="A231" s="216" t="s">
        <v>351</v>
      </c>
      <c r="B231" s="214" t="s">
        <v>48</v>
      </c>
      <c r="C231" s="214" t="s">
        <v>68</v>
      </c>
      <c r="D231" s="214" t="s">
        <v>310</v>
      </c>
      <c r="E231" s="214" t="s">
        <v>1022</v>
      </c>
      <c r="F231" s="15">
        <v>46269.621493055558</v>
      </c>
      <c r="G231" s="214" t="s">
        <v>407</v>
      </c>
      <c r="H231" s="214">
        <v>1</v>
      </c>
      <c r="I231" s="214" t="s">
        <v>1023</v>
      </c>
      <c r="J231" s="15">
        <v>46273.644444444442</v>
      </c>
      <c r="K231" s="15">
        <v>46274.413194444445</v>
      </c>
      <c r="L231" s="15"/>
      <c r="M231" s="214">
        <v>1</v>
      </c>
      <c r="N231" s="216"/>
      <c r="O231" s="214" t="s">
        <v>201</v>
      </c>
      <c r="P231" s="214" t="s">
        <v>514</v>
      </c>
      <c r="Q231" s="216"/>
      <c r="R231" s="216"/>
      <c r="S231" s="214" t="s">
        <v>360</v>
      </c>
      <c r="T231" s="214" t="s">
        <v>374</v>
      </c>
      <c r="U231" s="214" t="s">
        <v>239</v>
      </c>
      <c r="V231" s="214" t="s">
        <v>351</v>
      </c>
      <c r="W231" s="214" t="s">
        <v>374</v>
      </c>
      <c r="X231" s="214" t="s">
        <v>239</v>
      </c>
      <c r="Y231" s="214">
        <v>0</v>
      </c>
      <c r="Z231" s="214"/>
      <c r="AA231" s="214" t="s">
        <v>90</v>
      </c>
      <c r="AB231" s="214" t="s">
        <v>360</v>
      </c>
      <c r="AC231" s="214">
        <v>2200</v>
      </c>
      <c r="AD231" s="214" t="s">
        <v>217</v>
      </c>
      <c r="AE231" s="214">
        <v>1</v>
      </c>
      <c r="AF231" s="214">
        <v>1</v>
      </c>
    </row>
    <row r="232" spans="1:32" x14ac:dyDescent="0.3">
      <c r="A232" s="216" t="s">
        <v>351</v>
      </c>
      <c r="B232" s="214" t="s">
        <v>45</v>
      </c>
      <c r="C232" s="214" t="s">
        <v>68</v>
      </c>
      <c r="D232" s="214" t="s">
        <v>310</v>
      </c>
      <c r="E232" s="214" t="s">
        <v>1026</v>
      </c>
      <c r="F232" s="15">
        <v>46288.374664351853</v>
      </c>
      <c r="G232" s="214" t="s">
        <v>409</v>
      </c>
      <c r="H232" s="214">
        <v>47</v>
      </c>
      <c r="I232" s="214" t="s">
        <v>1027</v>
      </c>
      <c r="J232" s="15">
        <v>46288.384722222225</v>
      </c>
      <c r="K232" s="15">
        <v>46289.493055555555</v>
      </c>
      <c r="L232" s="15"/>
      <c r="M232" s="214">
        <v>47</v>
      </c>
      <c r="N232" s="216"/>
      <c r="O232" s="214" t="s">
        <v>201</v>
      </c>
      <c r="P232" s="214" t="s">
        <v>513</v>
      </c>
      <c r="Q232" s="216"/>
      <c r="R232" s="216"/>
      <c r="S232" s="214" t="s">
        <v>363</v>
      </c>
      <c r="T232" s="214" t="s">
        <v>375</v>
      </c>
      <c r="U232" s="214" t="s">
        <v>239</v>
      </c>
      <c r="V232" s="214" t="s">
        <v>351</v>
      </c>
      <c r="W232" s="214" t="s">
        <v>374</v>
      </c>
      <c r="X232" s="214" t="s">
        <v>239</v>
      </c>
      <c r="Y232" s="214">
        <v>0</v>
      </c>
      <c r="Z232" s="214"/>
      <c r="AA232" s="214" t="s">
        <v>67</v>
      </c>
      <c r="AB232" s="214" t="s">
        <v>363</v>
      </c>
      <c r="AC232" s="214">
        <v>1050</v>
      </c>
      <c r="AD232" s="214" t="s">
        <v>217</v>
      </c>
      <c r="AE232" s="214">
        <v>4.7</v>
      </c>
      <c r="AF232" s="214">
        <v>1</v>
      </c>
    </row>
    <row r="233" spans="1:32" x14ac:dyDescent="0.3">
      <c r="A233" s="216" t="s">
        <v>351</v>
      </c>
      <c r="B233" s="214" t="s">
        <v>45</v>
      </c>
      <c r="C233" s="214" t="s">
        <v>68</v>
      </c>
      <c r="D233" s="214" t="s">
        <v>310</v>
      </c>
      <c r="E233" s="214" t="s">
        <v>1036</v>
      </c>
      <c r="F233" s="15">
        <v>46275.565486111111</v>
      </c>
      <c r="G233" s="214" t="s">
        <v>413</v>
      </c>
      <c r="H233" s="214">
        <v>12</v>
      </c>
      <c r="I233" s="214" t="s">
        <v>1037</v>
      </c>
      <c r="J233" s="15">
        <v>46279.338194444441</v>
      </c>
      <c r="K233" s="15">
        <v>46289.447916666664</v>
      </c>
      <c r="L233" s="15"/>
      <c r="M233" s="214">
        <v>12</v>
      </c>
      <c r="N233" s="216"/>
      <c r="O233" s="214" t="s">
        <v>201</v>
      </c>
      <c r="P233" s="214" t="s">
        <v>513</v>
      </c>
      <c r="Q233" s="216"/>
      <c r="R233" s="216"/>
      <c r="S233" s="214" t="s">
        <v>363</v>
      </c>
      <c r="T233" s="214" t="s">
        <v>375</v>
      </c>
      <c r="U233" s="214" t="s">
        <v>239</v>
      </c>
      <c r="V233" s="214" t="s">
        <v>351</v>
      </c>
      <c r="W233" s="214" t="s">
        <v>374</v>
      </c>
      <c r="X233" s="214" t="s">
        <v>239</v>
      </c>
      <c r="Y233" s="214">
        <v>0</v>
      </c>
      <c r="Z233" s="214"/>
      <c r="AA233" s="214" t="s">
        <v>67</v>
      </c>
      <c r="AB233" s="214" t="s">
        <v>363</v>
      </c>
      <c r="AC233" s="214">
        <v>1050</v>
      </c>
      <c r="AD233" s="214" t="s">
        <v>217</v>
      </c>
      <c r="AE233" s="214">
        <v>1.2</v>
      </c>
      <c r="AF233" s="214"/>
    </row>
    <row r="234" spans="1:32" x14ac:dyDescent="0.3">
      <c r="A234" s="216" t="s">
        <v>351</v>
      </c>
      <c r="B234" s="214" t="s">
        <v>45</v>
      </c>
      <c r="C234" s="214" t="s">
        <v>68</v>
      </c>
      <c r="D234" s="214" t="s">
        <v>310</v>
      </c>
      <c r="E234" s="214" t="s">
        <v>1028</v>
      </c>
      <c r="F234" s="15">
        <v>46283.344317129631</v>
      </c>
      <c r="G234" s="214" t="s">
        <v>413</v>
      </c>
      <c r="H234" s="214">
        <v>14</v>
      </c>
      <c r="I234" s="214" t="s">
        <v>1029</v>
      </c>
      <c r="J234" s="15">
        <v>46283.511111111111</v>
      </c>
      <c r="K234" s="15">
        <v>46286.565972222219</v>
      </c>
      <c r="L234" s="15"/>
      <c r="M234" s="214">
        <v>14</v>
      </c>
      <c r="N234" s="216"/>
      <c r="O234" s="214" t="s">
        <v>201</v>
      </c>
      <c r="P234" s="214" t="s">
        <v>513</v>
      </c>
      <c r="Q234" s="216"/>
      <c r="R234" s="216"/>
      <c r="S234" s="214" t="s">
        <v>363</v>
      </c>
      <c r="T234" s="214" t="s">
        <v>375</v>
      </c>
      <c r="U234" s="214" t="s">
        <v>239</v>
      </c>
      <c r="V234" s="214" t="s">
        <v>351</v>
      </c>
      <c r="W234" s="214" t="s">
        <v>374</v>
      </c>
      <c r="X234" s="214" t="s">
        <v>239</v>
      </c>
      <c r="Y234" s="214">
        <v>0</v>
      </c>
      <c r="Z234" s="214"/>
      <c r="AA234" s="214" t="s">
        <v>67</v>
      </c>
      <c r="AB234" s="214" t="s">
        <v>363</v>
      </c>
      <c r="AC234" s="214">
        <v>1050</v>
      </c>
      <c r="AD234" s="214" t="s">
        <v>217</v>
      </c>
      <c r="AE234" s="214">
        <v>1.4</v>
      </c>
      <c r="AF234" s="214">
        <v>1</v>
      </c>
    </row>
    <row r="235" spans="1:32" x14ac:dyDescent="0.3">
      <c r="A235" s="216" t="s">
        <v>351</v>
      </c>
      <c r="B235" s="214" t="s">
        <v>51</v>
      </c>
      <c r="C235" s="214" t="s">
        <v>258</v>
      </c>
      <c r="D235" s="214" t="s">
        <v>310</v>
      </c>
      <c r="E235" s="214" t="s">
        <v>1030</v>
      </c>
      <c r="F235" s="15">
        <v>46255.375671296293</v>
      </c>
      <c r="G235" s="214" t="s">
        <v>409</v>
      </c>
      <c r="H235" s="214">
        <v>200</v>
      </c>
      <c r="I235" s="214" t="s">
        <v>1031</v>
      </c>
      <c r="J235" s="15">
        <v>46258.356249999997</v>
      </c>
      <c r="K235" s="15">
        <v>46260.5625</v>
      </c>
      <c r="L235" s="15"/>
      <c r="M235" s="214">
        <v>200</v>
      </c>
      <c r="N235" s="216"/>
      <c r="O235" s="214" t="s">
        <v>201</v>
      </c>
      <c r="P235" s="214" t="s">
        <v>513</v>
      </c>
      <c r="Q235" s="216"/>
      <c r="R235" s="216"/>
      <c r="S235" s="214" t="s">
        <v>363</v>
      </c>
      <c r="T235" s="214" t="s">
        <v>375</v>
      </c>
      <c r="U235" s="214" t="s">
        <v>239</v>
      </c>
      <c r="V235" s="214" t="s">
        <v>7</v>
      </c>
      <c r="W235" s="214" t="s">
        <v>7</v>
      </c>
      <c r="X235" s="214" t="s">
        <v>7</v>
      </c>
      <c r="Y235" s="214"/>
      <c r="Z235" s="214"/>
      <c r="AA235" s="214" t="s">
        <v>238</v>
      </c>
      <c r="AB235" s="214" t="s">
        <v>363</v>
      </c>
      <c r="AC235" s="214">
        <v>1050</v>
      </c>
      <c r="AD235" s="214" t="s">
        <v>7</v>
      </c>
      <c r="AE235" s="214"/>
      <c r="AF235" s="214">
        <v>0</v>
      </c>
    </row>
    <row r="236" spans="1:32" x14ac:dyDescent="0.3">
      <c r="A236" s="216" t="s">
        <v>351</v>
      </c>
      <c r="B236" s="214" t="s">
        <v>51</v>
      </c>
      <c r="C236" s="214" t="s">
        <v>258</v>
      </c>
      <c r="D236" s="214" t="s">
        <v>310</v>
      </c>
      <c r="E236" s="214" t="s">
        <v>1032</v>
      </c>
      <c r="F236" s="15">
        <v>46280.333877314813</v>
      </c>
      <c r="G236" s="214" t="s">
        <v>413</v>
      </c>
      <c r="H236" s="214">
        <v>100</v>
      </c>
      <c r="I236" s="214" t="s">
        <v>1033</v>
      </c>
      <c r="J236" s="15">
        <v>46280.431250000001</v>
      </c>
      <c r="K236" s="15">
        <v>46281.539583333331</v>
      </c>
      <c r="L236" s="15"/>
      <c r="M236" s="214">
        <v>100</v>
      </c>
      <c r="N236" s="216"/>
      <c r="O236" s="214" t="s">
        <v>201</v>
      </c>
      <c r="P236" s="214" t="s">
        <v>513</v>
      </c>
      <c r="Q236" s="216"/>
      <c r="R236" s="216"/>
      <c r="S236" s="214" t="s">
        <v>363</v>
      </c>
      <c r="T236" s="214" t="s">
        <v>375</v>
      </c>
      <c r="U236" s="214" t="s">
        <v>239</v>
      </c>
      <c r="V236" s="214" t="s">
        <v>7</v>
      </c>
      <c r="W236" s="214" t="s">
        <v>7</v>
      </c>
      <c r="X236" s="214" t="s">
        <v>7</v>
      </c>
      <c r="Y236" s="214"/>
      <c r="Z236" s="214"/>
      <c r="AA236" s="214" t="s">
        <v>238</v>
      </c>
      <c r="AB236" s="214" t="s">
        <v>363</v>
      </c>
      <c r="AC236" s="214">
        <v>1050</v>
      </c>
      <c r="AD236" s="214" t="s">
        <v>7</v>
      </c>
      <c r="AE236" s="214"/>
      <c r="AF236" s="214">
        <v>0</v>
      </c>
    </row>
    <row r="237" spans="1:32" x14ac:dyDescent="0.3">
      <c r="A237" s="216" t="s">
        <v>351</v>
      </c>
      <c r="B237" s="214" t="s">
        <v>45</v>
      </c>
      <c r="C237" s="214" t="s">
        <v>68</v>
      </c>
      <c r="D237" s="214" t="s">
        <v>310</v>
      </c>
      <c r="E237" s="214" t="s">
        <v>1034</v>
      </c>
      <c r="F237" s="15">
        <v>46255.623518518521</v>
      </c>
      <c r="G237" s="214" t="s">
        <v>413</v>
      </c>
      <c r="H237" s="214">
        <v>14</v>
      </c>
      <c r="I237" s="214" t="s">
        <v>1035</v>
      </c>
      <c r="J237" s="15">
        <v>46258.353472222225</v>
      </c>
      <c r="K237" s="15">
        <v>46259.486111111109</v>
      </c>
      <c r="L237" s="15"/>
      <c r="M237" s="214">
        <v>14</v>
      </c>
      <c r="N237" s="216"/>
      <c r="O237" s="214" t="s">
        <v>201</v>
      </c>
      <c r="P237" s="214" t="s">
        <v>513</v>
      </c>
      <c r="Q237" s="216"/>
      <c r="R237" s="216"/>
      <c r="S237" s="214" t="s">
        <v>363</v>
      </c>
      <c r="T237" s="214" t="s">
        <v>375</v>
      </c>
      <c r="U237" s="214" t="s">
        <v>239</v>
      </c>
      <c r="V237" s="214" t="s">
        <v>351</v>
      </c>
      <c r="W237" s="214" t="s">
        <v>374</v>
      </c>
      <c r="X237" s="214" t="s">
        <v>239</v>
      </c>
      <c r="Y237" s="214">
        <v>0</v>
      </c>
      <c r="Z237" s="214"/>
      <c r="AA237" s="214" t="s">
        <v>67</v>
      </c>
      <c r="AB237" s="214" t="s">
        <v>363</v>
      </c>
      <c r="AC237" s="214">
        <v>1050</v>
      </c>
      <c r="AD237" s="214" t="s">
        <v>217</v>
      </c>
      <c r="AE237" s="214">
        <v>1.4</v>
      </c>
      <c r="AF237" s="214">
        <v>1</v>
      </c>
    </row>
    <row r="238" spans="1:32" x14ac:dyDescent="0.3">
      <c r="A238" s="216" t="s">
        <v>351</v>
      </c>
      <c r="B238" s="214" t="s">
        <v>45</v>
      </c>
      <c r="C238" s="214" t="s">
        <v>68</v>
      </c>
      <c r="D238" s="214" t="s">
        <v>310</v>
      </c>
      <c r="E238" s="214" t="s">
        <v>1038</v>
      </c>
      <c r="F238" s="15">
        <v>46273.444189814814</v>
      </c>
      <c r="G238" s="214" t="s">
        <v>413</v>
      </c>
      <c r="H238" s="214">
        <v>14</v>
      </c>
      <c r="I238" s="214" t="s">
        <v>1039</v>
      </c>
      <c r="J238" s="15">
        <v>46273.62222222222</v>
      </c>
      <c r="K238" s="15">
        <v>46274.569444444445</v>
      </c>
      <c r="L238" s="15"/>
      <c r="M238" s="214">
        <v>14</v>
      </c>
      <c r="N238" s="216"/>
      <c r="O238" s="214" t="s">
        <v>201</v>
      </c>
      <c r="P238" s="214" t="s">
        <v>514</v>
      </c>
      <c r="Q238" s="216"/>
      <c r="R238" s="216"/>
      <c r="S238" s="214" t="s">
        <v>363</v>
      </c>
      <c r="T238" s="214" t="s">
        <v>375</v>
      </c>
      <c r="U238" s="214" t="s">
        <v>239</v>
      </c>
      <c r="V238" s="214" t="s">
        <v>351</v>
      </c>
      <c r="W238" s="214" t="s">
        <v>374</v>
      </c>
      <c r="X238" s="214" t="s">
        <v>239</v>
      </c>
      <c r="Y238" s="214">
        <v>0</v>
      </c>
      <c r="Z238" s="214"/>
      <c r="AA238" s="214" t="s">
        <v>67</v>
      </c>
      <c r="AB238" s="214" t="s">
        <v>363</v>
      </c>
      <c r="AC238" s="214">
        <v>1050</v>
      </c>
      <c r="AD238" s="214" t="s">
        <v>217</v>
      </c>
      <c r="AE238" s="214">
        <v>1.4</v>
      </c>
      <c r="AF238" s="214">
        <v>1</v>
      </c>
    </row>
    <row r="239" spans="1:32" x14ac:dyDescent="0.3">
      <c r="A239" s="216" t="s">
        <v>351</v>
      </c>
      <c r="B239" s="214" t="s">
        <v>45</v>
      </c>
      <c r="C239" s="214" t="s">
        <v>68</v>
      </c>
      <c r="D239" s="214" t="s">
        <v>310</v>
      </c>
      <c r="E239" s="214" t="s">
        <v>1040</v>
      </c>
      <c r="F239" s="15">
        <v>46265.453587962962</v>
      </c>
      <c r="G239" s="214" t="s">
        <v>413</v>
      </c>
      <c r="H239" s="214">
        <v>14</v>
      </c>
      <c r="I239" s="214" t="s">
        <v>1041</v>
      </c>
      <c r="J239" s="15">
        <v>46266.506249999999</v>
      </c>
      <c r="K239" s="15">
        <v>46268.465277777781</v>
      </c>
      <c r="L239" s="15"/>
      <c r="M239" s="214">
        <v>14</v>
      </c>
      <c r="N239" s="216"/>
      <c r="O239" s="214" t="s">
        <v>201</v>
      </c>
      <c r="P239" s="214" t="s">
        <v>513</v>
      </c>
      <c r="Q239" s="216"/>
      <c r="R239" s="216"/>
      <c r="S239" s="214" t="s">
        <v>363</v>
      </c>
      <c r="T239" s="214" t="s">
        <v>375</v>
      </c>
      <c r="U239" s="214" t="s">
        <v>239</v>
      </c>
      <c r="V239" s="214" t="s">
        <v>351</v>
      </c>
      <c r="W239" s="214" t="s">
        <v>374</v>
      </c>
      <c r="X239" s="214" t="s">
        <v>239</v>
      </c>
      <c r="Y239" s="214">
        <v>0</v>
      </c>
      <c r="Z239" s="214"/>
      <c r="AA239" s="214" t="s">
        <v>67</v>
      </c>
      <c r="AB239" s="214" t="s">
        <v>363</v>
      </c>
      <c r="AC239" s="214">
        <v>1050</v>
      </c>
      <c r="AD239" s="214" t="s">
        <v>217</v>
      </c>
      <c r="AE239" s="214">
        <v>1.4</v>
      </c>
      <c r="AF239" s="214">
        <v>1</v>
      </c>
    </row>
    <row r="240" spans="1:32" x14ac:dyDescent="0.3">
      <c r="A240" s="216" t="s">
        <v>351</v>
      </c>
      <c r="B240" s="214" t="s">
        <v>285</v>
      </c>
      <c r="C240" s="214" t="s">
        <v>95</v>
      </c>
      <c r="D240" s="214" t="s">
        <v>310</v>
      </c>
      <c r="E240" s="214" t="s">
        <v>1042</v>
      </c>
      <c r="F240" s="15">
        <v>46286.682557870372</v>
      </c>
      <c r="G240" s="214" t="s">
        <v>413</v>
      </c>
      <c r="H240" s="214">
        <v>1</v>
      </c>
      <c r="I240" s="214" t="s">
        <v>1043</v>
      </c>
      <c r="J240" s="15">
        <v>46286.688888888886</v>
      </c>
      <c r="K240" s="15">
        <v>46289.52847222222</v>
      </c>
      <c r="L240" s="15"/>
      <c r="M240" s="214">
        <v>1</v>
      </c>
      <c r="N240" s="216"/>
      <c r="O240" s="214" t="s">
        <v>201</v>
      </c>
      <c r="P240" s="214" t="s">
        <v>513</v>
      </c>
      <c r="Q240" s="216"/>
      <c r="R240" s="216"/>
      <c r="S240" s="214" t="s">
        <v>363</v>
      </c>
      <c r="T240" s="214" t="s">
        <v>375</v>
      </c>
      <c r="U240" s="214" t="s">
        <v>239</v>
      </c>
      <c r="V240" s="214" t="s">
        <v>7</v>
      </c>
      <c r="W240" s="214" t="s">
        <v>7</v>
      </c>
      <c r="X240" s="214" t="s">
        <v>7</v>
      </c>
      <c r="Y240" s="214"/>
      <c r="Z240" s="214"/>
      <c r="AA240" s="214" t="s">
        <v>96</v>
      </c>
      <c r="AB240" s="214" t="s">
        <v>363</v>
      </c>
      <c r="AC240" s="214">
        <v>1050</v>
      </c>
      <c r="AD240" s="214" t="s">
        <v>220</v>
      </c>
      <c r="AE240" s="214">
        <v>1</v>
      </c>
      <c r="AF240" s="214">
        <v>1</v>
      </c>
    </row>
    <row r="241" spans="1:32" x14ac:dyDescent="0.3">
      <c r="A241" s="216" t="s">
        <v>351</v>
      </c>
      <c r="B241" s="214" t="s">
        <v>57</v>
      </c>
      <c r="C241" s="214" t="s">
        <v>117</v>
      </c>
      <c r="D241" s="214" t="s">
        <v>310</v>
      </c>
      <c r="E241" s="214" t="s">
        <v>1042</v>
      </c>
      <c r="F241" s="15">
        <v>46286.682557870372</v>
      </c>
      <c r="G241" s="214" t="s">
        <v>413</v>
      </c>
      <c r="H241" s="214">
        <v>1</v>
      </c>
      <c r="I241" s="214" t="s">
        <v>1043</v>
      </c>
      <c r="J241" s="15">
        <v>46286.688888888886</v>
      </c>
      <c r="K241" s="15">
        <v>46289.52847222222</v>
      </c>
      <c r="L241" s="15">
        <v>46289.52847222222</v>
      </c>
      <c r="M241" s="214">
        <v>1</v>
      </c>
      <c r="N241" s="216"/>
      <c r="O241" s="214" t="s">
        <v>201</v>
      </c>
      <c r="P241" s="214" t="s">
        <v>514</v>
      </c>
      <c r="Q241" s="216"/>
      <c r="R241" s="216"/>
      <c r="S241" s="214" t="s">
        <v>363</v>
      </c>
      <c r="T241" s="214" t="s">
        <v>375</v>
      </c>
      <c r="U241" s="214" t="s">
        <v>239</v>
      </c>
      <c r="V241" s="214" t="s">
        <v>7</v>
      </c>
      <c r="W241" s="214" t="s">
        <v>7</v>
      </c>
      <c r="X241" s="214" t="s">
        <v>7</v>
      </c>
      <c r="Y241" s="214"/>
      <c r="Z241" s="214"/>
      <c r="AA241" s="214" t="s">
        <v>127</v>
      </c>
      <c r="AB241" s="214" t="s">
        <v>363</v>
      </c>
      <c r="AC241" s="214">
        <v>1050</v>
      </c>
      <c r="AD241" s="214" t="s">
        <v>233</v>
      </c>
      <c r="AE241" s="214">
        <v>1</v>
      </c>
      <c r="AF241" s="214">
        <v>1</v>
      </c>
    </row>
    <row r="242" spans="1:32" x14ac:dyDescent="0.3">
      <c r="A242" s="216" t="s">
        <v>351</v>
      </c>
      <c r="B242" s="214" t="s">
        <v>279</v>
      </c>
      <c r="C242" s="214" t="s">
        <v>192</v>
      </c>
      <c r="D242" s="214" t="s">
        <v>310</v>
      </c>
      <c r="E242" s="214" t="s">
        <v>1042</v>
      </c>
      <c r="F242" s="15">
        <v>46286.682557870372</v>
      </c>
      <c r="G242" s="214" t="s">
        <v>413</v>
      </c>
      <c r="H242" s="214">
        <v>418</v>
      </c>
      <c r="I242" s="214" t="s">
        <v>1043</v>
      </c>
      <c r="J242" s="15">
        <v>46286.688888888886</v>
      </c>
      <c r="K242" s="15">
        <v>46289.52847222222</v>
      </c>
      <c r="L242" s="15"/>
      <c r="M242" s="214">
        <v>418</v>
      </c>
      <c r="N242" s="216"/>
      <c r="O242" s="214" t="s">
        <v>201</v>
      </c>
      <c r="P242" s="214" t="s">
        <v>514</v>
      </c>
      <c r="Q242" s="216"/>
      <c r="R242" s="216"/>
      <c r="S242" s="214" t="s">
        <v>363</v>
      </c>
      <c r="T242" s="214" t="s">
        <v>375</v>
      </c>
      <c r="U242" s="214" t="s">
        <v>239</v>
      </c>
      <c r="V242" s="214" t="s">
        <v>7</v>
      </c>
      <c r="W242" s="214" t="s">
        <v>7</v>
      </c>
      <c r="X242" s="214" t="s">
        <v>7</v>
      </c>
      <c r="Y242" s="214"/>
      <c r="Z242" s="214">
        <v>1</v>
      </c>
      <c r="AA242" s="214" t="s">
        <v>122</v>
      </c>
      <c r="AB242" s="214" t="s">
        <v>363</v>
      </c>
      <c r="AC242" s="214">
        <v>1050</v>
      </c>
      <c r="AD242" s="214" t="s">
        <v>232</v>
      </c>
      <c r="AE242" s="214">
        <v>418</v>
      </c>
      <c r="AF242" s="214">
        <v>41.8</v>
      </c>
    </row>
    <row r="243" spans="1:32" x14ac:dyDescent="0.3">
      <c r="A243" s="216" t="s">
        <v>351</v>
      </c>
      <c r="B243" s="214" t="s">
        <v>285</v>
      </c>
      <c r="C243" s="214" t="s">
        <v>95</v>
      </c>
      <c r="D243" s="214" t="s">
        <v>310</v>
      </c>
      <c r="E243" s="214" t="s">
        <v>1044</v>
      </c>
      <c r="F243" s="15">
        <v>46261.351643518516</v>
      </c>
      <c r="G243" s="214" t="s">
        <v>413</v>
      </c>
      <c r="H243" s="214">
        <v>1</v>
      </c>
      <c r="I243" s="214" t="s">
        <v>1045</v>
      </c>
      <c r="J243" s="15">
        <v>46267.351388888892</v>
      </c>
      <c r="K243" s="15">
        <v>46275.334027777775</v>
      </c>
      <c r="L243" s="15"/>
      <c r="M243" s="214">
        <v>1</v>
      </c>
      <c r="N243" s="216"/>
      <c r="O243" s="214" t="s">
        <v>201</v>
      </c>
      <c r="P243" s="214" t="s">
        <v>513</v>
      </c>
      <c r="Q243" s="216"/>
      <c r="R243" s="216"/>
      <c r="S243" s="214" t="s">
        <v>363</v>
      </c>
      <c r="T243" s="214" t="s">
        <v>375</v>
      </c>
      <c r="U243" s="214" t="s">
        <v>239</v>
      </c>
      <c r="V243" s="214" t="s">
        <v>7</v>
      </c>
      <c r="W243" s="214" t="s">
        <v>7</v>
      </c>
      <c r="X243" s="214" t="s">
        <v>7</v>
      </c>
      <c r="Y243" s="214"/>
      <c r="Z243" s="214"/>
      <c r="AA243" s="214" t="s">
        <v>96</v>
      </c>
      <c r="AB243" s="214" t="s">
        <v>363</v>
      </c>
      <c r="AC243" s="214">
        <v>1050</v>
      </c>
      <c r="AD243" s="214" t="s">
        <v>220</v>
      </c>
      <c r="AE243" s="214">
        <v>1</v>
      </c>
      <c r="AF243" s="214">
        <v>1</v>
      </c>
    </row>
    <row r="244" spans="1:32" x14ac:dyDescent="0.3">
      <c r="A244" s="216" t="s">
        <v>351</v>
      </c>
      <c r="B244" s="214" t="s">
        <v>57</v>
      </c>
      <c r="C244" s="214" t="s">
        <v>117</v>
      </c>
      <c r="D244" s="214" t="s">
        <v>310</v>
      </c>
      <c r="E244" s="214" t="s">
        <v>1044</v>
      </c>
      <c r="F244" s="15">
        <v>46261.351643518516</v>
      </c>
      <c r="G244" s="214" t="s">
        <v>413</v>
      </c>
      <c r="H244" s="214">
        <v>1</v>
      </c>
      <c r="I244" s="214" t="s">
        <v>1045</v>
      </c>
      <c r="J244" s="15">
        <v>46267.351388888892</v>
      </c>
      <c r="K244" s="15">
        <v>46275.334027777775</v>
      </c>
      <c r="L244" s="15">
        <v>46275.334027777775</v>
      </c>
      <c r="M244" s="214">
        <v>1</v>
      </c>
      <c r="N244" s="216"/>
      <c r="O244" s="214" t="s">
        <v>201</v>
      </c>
      <c r="P244" s="214" t="s">
        <v>514</v>
      </c>
      <c r="Q244" s="216"/>
      <c r="R244" s="216"/>
      <c r="S244" s="214" t="s">
        <v>363</v>
      </c>
      <c r="T244" s="214" t="s">
        <v>375</v>
      </c>
      <c r="U244" s="214" t="s">
        <v>239</v>
      </c>
      <c r="V244" s="214" t="s">
        <v>7</v>
      </c>
      <c r="W244" s="214" t="s">
        <v>7</v>
      </c>
      <c r="X244" s="214" t="s">
        <v>7</v>
      </c>
      <c r="Y244" s="214"/>
      <c r="Z244" s="214"/>
      <c r="AA244" s="214" t="s">
        <v>127</v>
      </c>
      <c r="AB244" s="214" t="s">
        <v>363</v>
      </c>
      <c r="AC244" s="214">
        <v>1050</v>
      </c>
      <c r="AD244" s="214" t="s">
        <v>233</v>
      </c>
      <c r="AE244" s="214">
        <v>1</v>
      </c>
      <c r="AF244" s="214">
        <v>1</v>
      </c>
    </row>
    <row r="245" spans="1:32" x14ac:dyDescent="0.3">
      <c r="A245" s="216" t="s">
        <v>351</v>
      </c>
      <c r="B245" s="214" t="s">
        <v>279</v>
      </c>
      <c r="C245" s="214" t="s">
        <v>192</v>
      </c>
      <c r="D245" s="214" t="s">
        <v>310</v>
      </c>
      <c r="E245" s="214" t="s">
        <v>1044</v>
      </c>
      <c r="F245" s="15">
        <v>46261.351643518516</v>
      </c>
      <c r="G245" s="214" t="s">
        <v>413</v>
      </c>
      <c r="H245" s="214">
        <v>665</v>
      </c>
      <c r="I245" s="214" t="s">
        <v>1045</v>
      </c>
      <c r="J245" s="15">
        <v>46267.351388888892</v>
      </c>
      <c r="K245" s="15">
        <v>46275.334027777775</v>
      </c>
      <c r="L245" s="15"/>
      <c r="M245" s="214">
        <v>665</v>
      </c>
      <c r="N245" s="216"/>
      <c r="O245" s="214"/>
      <c r="P245" s="214"/>
      <c r="Q245" s="216"/>
      <c r="R245" s="216"/>
      <c r="S245" s="214" t="s">
        <v>363</v>
      </c>
      <c r="T245" s="214" t="s">
        <v>375</v>
      </c>
      <c r="U245" s="214" t="s">
        <v>239</v>
      </c>
      <c r="V245" s="214" t="s">
        <v>7</v>
      </c>
      <c r="W245" s="214" t="s">
        <v>7</v>
      </c>
      <c r="X245" s="214" t="s">
        <v>7</v>
      </c>
      <c r="Y245" s="214"/>
      <c r="Z245" s="214">
        <v>1</v>
      </c>
      <c r="AA245" s="214" t="s">
        <v>122</v>
      </c>
      <c r="AB245" s="214" t="s">
        <v>363</v>
      </c>
      <c r="AC245" s="214">
        <v>1050</v>
      </c>
      <c r="AD245" s="214" t="s">
        <v>232</v>
      </c>
      <c r="AE245" s="214">
        <v>665</v>
      </c>
      <c r="AF245" s="214">
        <v>66.5</v>
      </c>
    </row>
    <row r="246" spans="1:32" x14ac:dyDescent="0.3">
      <c r="A246" s="216" t="s">
        <v>351</v>
      </c>
      <c r="B246" s="214" t="s">
        <v>285</v>
      </c>
      <c r="C246" s="214" t="s">
        <v>95</v>
      </c>
      <c r="D246" s="214" t="s">
        <v>310</v>
      </c>
      <c r="E246" s="214" t="s">
        <v>1046</v>
      </c>
      <c r="F246" s="15">
        <v>46261.334247685183</v>
      </c>
      <c r="G246" s="214" t="s">
        <v>413</v>
      </c>
      <c r="H246" s="214">
        <v>1</v>
      </c>
      <c r="I246" s="214" t="s">
        <v>1047</v>
      </c>
      <c r="J246" s="15">
        <v>46261.342361111114</v>
      </c>
      <c r="K246" s="15">
        <v>46266.356249999997</v>
      </c>
      <c r="L246" s="15"/>
      <c r="M246" s="214">
        <v>1</v>
      </c>
      <c r="N246" s="216"/>
      <c r="O246" s="214" t="s">
        <v>201</v>
      </c>
      <c r="P246" s="214" t="s">
        <v>513</v>
      </c>
      <c r="Q246" s="216"/>
      <c r="R246" s="216"/>
      <c r="S246" s="214" t="s">
        <v>363</v>
      </c>
      <c r="T246" s="214" t="s">
        <v>375</v>
      </c>
      <c r="U246" s="214" t="s">
        <v>239</v>
      </c>
      <c r="V246" s="214" t="s">
        <v>7</v>
      </c>
      <c r="W246" s="214" t="s">
        <v>7</v>
      </c>
      <c r="X246" s="214" t="s">
        <v>7</v>
      </c>
      <c r="Y246" s="214"/>
      <c r="Z246" s="214"/>
      <c r="AA246" s="214" t="s">
        <v>96</v>
      </c>
      <c r="AB246" s="214" t="s">
        <v>363</v>
      </c>
      <c r="AC246" s="214">
        <v>1050</v>
      </c>
      <c r="AD246" s="214" t="s">
        <v>220</v>
      </c>
      <c r="AE246" s="214">
        <v>1</v>
      </c>
      <c r="AF246" s="214">
        <v>1</v>
      </c>
    </row>
    <row r="247" spans="1:32" x14ac:dyDescent="0.3">
      <c r="A247" s="216" t="s">
        <v>351</v>
      </c>
      <c r="B247" s="214" t="s">
        <v>285</v>
      </c>
      <c r="C247" s="214" t="s">
        <v>95</v>
      </c>
      <c r="D247" s="214" t="s">
        <v>310</v>
      </c>
      <c r="E247" s="214" t="s">
        <v>1046</v>
      </c>
      <c r="F247" s="15">
        <v>46261.334247685183</v>
      </c>
      <c r="G247" s="214" t="s">
        <v>413</v>
      </c>
      <c r="H247" s="214">
        <v>1</v>
      </c>
      <c r="I247" s="214" t="s">
        <v>1047</v>
      </c>
      <c r="J247" s="15">
        <v>46261.342361111114</v>
      </c>
      <c r="K247" s="15">
        <v>46266.356249999997</v>
      </c>
      <c r="L247" s="15"/>
      <c r="M247" s="214">
        <v>1</v>
      </c>
      <c r="N247" s="216"/>
      <c r="O247" s="214" t="s">
        <v>511</v>
      </c>
      <c r="P247" s="214"/>
      <c r="Q247" s="216"/>
      <c r="R247" s="216"/>
      <c r="S247" s="214" t="s">
        <v>363</v>
      </c>
      <c r="T247" s="214" t="s">
        <v>375</v>
      </c>
      <c r="U247" s="214" t="s">
        <v>239</v>
      </c>
      <c r="V247" s="214" t="s">
        <v>7</v>
      </c>
      <c r="W247" s="214" t="s">
        <v>7</v>
      </c>
      <c r="X247" s="214" t="s">
        <v>7</v>
      </c>
      <c r="Y247" s="214"/>
      <c r="Z247" s="214"/>
      <c r="AA247" s="214" t="s">
        <v>96</v>
      </c>
      <c r="AB247" s="214" t="s">
        <v>363</v>
      </c>
      <c r="AC247" s="214">
        <v>1050</v>
      </c>
      <c r="AD247" s="214" t="s">
        <v>220</v>
      </c>
      <c r="AE247" s="214">
        <v>1</v>
      </c>
      <c r="AF247" s="214"/>
    </row>
    <row r="248" spans="1:32" x14ac:dyDescent="0.3">
      <c r="A248" s="216" t="s">
        <v>351</v>
      </c>
      <c r="B248" s="214" t="s">
        <v>285</v>
      </c>
      <c r="C248" s="214" t="s">
        <v>95</v>
      </c>
      <c r="D248" s="214" t="s">
        <v>310</v>
      </c>
      <c r="E248" s="214" t="s">
        <v>1048</v>
      </c>
      <c r="F248" s="15">
        <v>46259.392939814818</v>
      </c>
      <c r="G248" s="214" t="s">
        <v>413</v>
      </c>
      <c r="H248" s="214">
        <v>1</v>
      </c>
      <c r="I248" s="214" t="s">
        <v>1049</v>
      </c>
      <c r="J248" s="15">
        <v>46261.628472222219</v>
      </c>
      <c r="K248" s="15">
        <v>46266.367361111108</v>
      </c>
      <c r="L248" s="15"/>
      <c r="M248" s="214">
        <v>1</v>
      </c>
      <c r="N248" s="216"/>
      <c r="O248" s="214" t="s">
        <v>201</v>
      </c>
      <c r="P248" s="214" t="s">
        <v>513</v>
      </c>
      <c r="Q248" s="216"/>
      <c r="R248" s="216"/>
      <c r="S248" s="214" t="s">
        <v>363</v>
      </c>
      <c r="T248" s="214" t="s">
        <v>375</v>
      </c>
      <c r="U248" s="214" t="s">
        <v>239</v>
      </c>
      <c r="V248" s="214" t="s">
        <v>7</v>
      </c>
      <c r="W248" s="214" t="s">
        <v>7</v>
      </c>
      <c r="X248" s="214" t="s">
        <v>7</v>
      </c>
      <c r="Y248" s="214"/>
      <c r="Z248" s="214"/>
      <c r="AA248" s="214" t="s">
        <v>96</v>
      </c>
      <c r="AB248" s="214" t="s">
        <v>363</v>
      </c>
      <c r="AC248" s="214">
        <v>1050</v>
      </c>
      <c r="AD248" s="214" t="s">
        <v>220</v>
      </c>
      <c r="AE248" s="214">
        <v>1</v>
      </c>
      <c r="AF248" s="214"/>
    </row>
    <row r="249" spans="1:32" x14ac:dyDescent="0.3">
      <c r="A249" s="216" t="s">
        <v>351</v>
      </c>
      <c r="B249" s="214" t="s">
        <v>57</v>
      </c>
      <c r="C249" s="214" t="s">
        <v>117</v>
      </c>
      <c r="D249" s="214" t="s">
        <v>310</v>
      </c>
      <c r="E249" s="214" t="s">
        <v>1046</v>
      </c>
      <c r="F249" s="15">
        <v>46261.334247685183</v>
      </c>
      <c r="G249" s="214" t="s">
        <v>413</v>
      </c>
      <c r="H249" s="214">
        <v>1</v>
      </c>
      <c r="I249" s="214" t="s">
        <v>1047</v>
      </c>
      <c r="J249" s="15">
        <v>46261.342361111114</v>
      </c>
      <c r="K249" s="15">
        <v>46266.356249999997</v>
      </c>
      <c r="L249" s="15">
        <v>46266.356249999997</v>
      </c>
      <c r="M249" s="214">
        <v>1</v>
      </c>
      <c r="N249" s="216"/>
      <c r="O249" s="214" t="s">
        <v>201</v>
      </c>
      <c r="P249" s="214" t="s">
        <v>514</v>
      </c>
      <c r="Q249" s="216"/>
      <c r="R249" s="216"/>
      <c r="S249" s="214" t="s">
        <v>363</v>
      </c>
      <c r="T249" s="214" t="s">
        <v>375</v>
      </c>
      <c r="U249" s="214" t="s">
        <v>239</v>
      </c>
      <c r="V249" s="214" t="s">
        <v>7</v>
      </c>
      <c r="W249" s="214" t="s">
        <v>7</v>
      </c>
      <c r="X249" s="214" t="s">
        <v>7</v>
      </c>
      <c r="Y249" s="214"/>
      <c r="Z249" s="214"/>
      <c r="AA249" s="214" t="s">
        <v>127</v>
      </c>
      <c r="AB249" s="214" t="s">
        <v>363</v>
      </c>
      <c r="AC249" s="214">
        <v>1050</v>
      </c>
      <c r="AD249" s="214" t="s">
        <v>233</v>
      </c>
      <c r="AE249" s="214">
        <v>1</v>
      </c>
      <c r="AF249" s="214">
        <v>1</v>
      </c>
    </row>
    <row r="250" spans="1:32" x14ac:dyDescent="0.3">
      <c r="A250" s="216" t="s">
        <v>351</v>
      </c>
      <c r="B250" s="214" t="s">
        <v>57</v>
      </c>
      <c r="C250" s="214" t="s">
        <v>117</v>
      </c>
      <c r="D250" s="214" t="s">
        <v>310</v>
      </c>
      <c r="E250" s="214" t="s">
        <v>1046</v>
      </c>
      <c r="F250" s="15">
        <v>46261.334247685183</v>
      </c>
      <c r="G250" s="214" t="s">
        <v>413</v>
      </c>
      <c r="H250" s="214">
        <v>1</v>
      </c>
      <c r="I250" s="214" t="s">
        <v>1047</v>
      </c>
      <c r="J250" s="15">
        <v>46261.342361111114</v>
      </c>
      <c r="K250" s="15">
        <v>46266.356249999997</v>
      </c>
      <c r="L250" s="15">
        <v>46266.356249999997</v>
      </c>
      <c r="M250" s="214">
        <v>1</v>
      </c>
      <c r="N250" s="216"/>
      <c r="O250" s="214" t="s">
        <v>511</v>
      </c>
      <c r="P250" s="214"/>
      <c r="Q250" s="216"/>
      <c r="R250" s="216"/>
      <c r="S250" s="214" t="s">
        <v>363</v>
      </c>
      <c r="T250" s="214" t="s">
        <v>375</v>
      </c>
      <c r="U250" s="214" t="s">
        <v>239</v>
      </c>
      <c r="V250" s="214" t="s">
        <v>7</v>
      </c>
      <c r="W250" s="214" t="s">
        <v>7</v>
      </c>
      <c r="X250" s="214" t="s">
        <v>7</v>
      </c>
      <c r="Y250" s="214"/>
      <c r="Z250" s="214"/>
      <c r="AA250" s="214" t="s">
        <v>127</v>
      </c>
      <c r="AB250" s="214" t="s">
        <v>363</v>
      </c>
      <c r="AC250" s="214">
        <v>1050</v>
      </c>
      <c r="AD250" s="214" t="s">
        <v>233</v>
      </c>
      <c r="AE250" s="214">
        <v>1</v>
      </c>
      <c r="AF250" s="214"/>
    </row>
    <row r="251" spans="1:32" x14ac:dyDescent="0.3">
      <c r="A251" s="216" t="s">
        <v>351</v>
      </c>
      <c r="B251" s="214" t="s">
        <v>57</v>
      </c>
      <c r="C251" s="214" t="s">
        <v>117</v>
      </c>
      <c r="D251" s="214" t="s">
        <v>310</v>
      </c>
      <c r="E251" s="214" t="s">
        <v>1048</v>
      </c>
      <c r="F251" s="15">
        <v>46259.392939814818</v>
      </c>
      <c r="G251" s="214" t="s">
        <v>413</v>
      </c>
      <c r="H251" s="214">
        <v>1</v>
      </c>
      <c r="I251" s="214" t="s">
        <v>1049</v>
      </c>
      <c r="J251" s="15">
        <v>46261.628472222219</v>
      </c>
      <c r="K251" s="15">
        <v>46266.367361111108</v>
      </c>
      <c r="L251" s="15">
        <v>46266.367361111108</v>
      </c>
      <c r="M251" s="214">
        <v>1</v>
      </c>
      <c r="N251" s="216"/>
      <c r="O251" s="214" t="s">
        <v>201</v>
      </c>
      <c r="P251" s="214" t="s">
        <v>514</v>
      </c>
      <c r="Q251" s="216"/>
      <c r="R251" s="216"/>
      <c r="S251" s="214" t="s">
        <v>363</v>
      </c>
      <c r="T251" s="214" t="s">
        <v>375</v>
      </c>
      <c r="U251" s="214" t="s">
        <v>239</v>
      </c>
      <c r="V251" s="214" t="s">
        <v>7</v>
      </c>
      <c r="W251" s="214" t="s">
        <v>7</v>
      </c>
      <c r="X251" s="214" t="s">
        <v>7</v>
      </c>
      <c r="Y251" s="214"/>
      <c r="Z251" s="214"/>
      <c r="AA251" s="214" t="s">
        <v>127</v>
      </c>
      <c r="AB251" s="214" t="s">
        <v>363</v>
      </c>
      <c r="AC251" s="214">
        <v>1050</v>
      </c>
      <c r="AD251" s="214" t="s">
        <v>233</v>
      </c>
      <c r="AE251" s="214">
        <v>1</v>
      </c>
      <c r="AF251" s="214"/>
    </row>
    <row r="252" spans="1:32" x14ac:dyDescent="0.3">
      <c r="A252" s="216" t="s">
        <v>351</v>
      </c>
      <c r="B252" s="214" t="s">
        <v>279</v>
      </c>
      <c r="C252" s="214" t="s">
        <v>192</v>
      </c>
      <c r="D252" s="214" t="s">
        <v>310</v>
      </c>
      <c r="E252" s="214" t="s">
        <v>1046</v>
      </c>
      <c r="F252" s="15">
        <v>46261.334247685183</v>
      </c>
      <c r="G252" s="214" t="s">
        <v>413</v>
      </c>
      <c r="H252" s="214">
        <v>2</v>
      </c>
      <c r="I252" s="214" t="s">
        <v>1047</v>
      </c>
      <c r="J252" s="15">
        <v>46261.342361111114</v>
      </c>
      <c r="K252" s="15">
        <v>46266.356249999997</v>
      </c>
      <c r="L252" s="15"/>
      <c r="M252" s="214">
        <v>2</v>
      </c>
      <c r="N252" s="216"/>
      <c r="O252" s="214" t="s">
        <v>201</v>
      </c>
      <c r="P252" s="214" t="s">
        <v>513</v>
      </c>
      <c r="Q252" s="216"/>
      <c r="R252" s="216"/>
      <c r="S252" s="214" t="s">
        <v>363</v>
      </c>
      <c r="T252" s="214" t="s">
        <v>375</v>
      </c>
      <c r="U252" s="214" t="s">
        <v>239</v>
      </c>
      <c r="V252" s="214" t="s">
        <v>7</v>
      </c>
      <c r="W252" s="214" t="s">
        <v>7</v>
      </c>
      <c r="X252" s="214" t="s">
        <v>7</v>
      </c>
      <c r="Y252" s="214"/>
      <c r="Z252" s="214">
        <v>1</v>
      </c>
      <c r="AA252" s="214" t="s">
        <v>122</v>
      </c>
      <c r="AB252" s="214" t="s">
        <v>363</v>
      </c>
      <c r="AC252" s="214">
        <v>1050</v>
      </c>
      <c r="AD252" s="214" t="s">
        <v>232</v>
      </c>
      <c r="AE252" s="214">
        <v>2</v>
      </c>
      <c r="AF252" s="214">
        <v>49.1</v>
      </c>
    </row>
    <row r="253" spans="1:32" x14ac:dyDescent="0.3">
      <c r="A253" s="216" t="s">
        <v>351</v>
      </c>
      <c r="B253" s="214" t="s">
        <v>279</v>
      </c>
      <c r="C253" s="214" t="s">
        <v>192</v>
      </c>
      <c r="D253" s="214" t="s">
        <v>310</v>
      </c>
      <c r="E253" s="214" t="s">
        <v>1046</v>
      </c>
      <c r="F253" s="15">
        <v>46261.334247685183</v>
      </c>
      <c r="G253" s="214" t="s">
        <v>413</v>
      </c>
      <c r="H253" s="214">
        <v>2</v>
      </c>
      <c r="I253" s="214" t="s">
        <v>1047</v>
      </c>
      <c r="J253" s="15">
        <v>46261.342361111114</v>
      </c>
      <c r="K253" s="15">
        <v>46266.356249999997</v>
      </c>
      <c r="L253" s="15"/>
      <c r="M253" s="214">
        <v>2</v>
      </c>
      <c r="N253" s="216"/>
      <c r="O253" s="214" t="s">
        <v>511</v>
      </c>
      <c r="P253" s="214"/>
      <c r="Q253" s="216"/>
      <c r="R253" s="216"/>
      <c r="S253" s="214" t="s">
        <v>363</v>
      </c>
      <c r="T253" s="214" t="s">
        <v>375</v>
      </c>
      <c r="U253" s="214" t="s">
        <v>239</v>
      </c>
      <c r="V253" s="214" t="s">
        <v>7</v>
      </c>
      <c r="W253" s="214" t="s">
        <v>7</v>
      </c>
      <c r="X253" s="214" t="s">
        <v>7</v>
      </c>
      <c r="Y253" s="214"/>
      <c r="Z253" s="214">
        <v>1</v>
      </c>
      <c r="AA253" s="214" t="s">
        <v>122</v>
      </c>
      <c r="AB253" s="214" t="s">
        <v>363</v>
      </c>
      <c r="AC253" s="214">
        <v>1050</v>
      </c>
      <c r="AD253" s="214" t="s">
        <v>232</v>
      </c>
      <c r="AE253" s="214">
        <v>2</v>
      </c>
      <c r="AF253" s="214"/>
    </row>
    <row r="254" spans="1:32" x14ac:dyDescent="0.3">
      <c r="A254" s="216" t="s">
        <v>351</v>
      </c>
      <c r="B254" s="214" t="s">
        <v>279</v>
      </c>
      <c r="C254" s="214" t="s">
        <v>192</v>
      </c>
      <c r="D254" s="214" t="s">
        <v>310</v>
      </c>
      <c r="E254" s="214" t="s">
        <v>1048</v>
      </c>
      <c r="F254" s="15">
        <v>46259.392939814818</v>
      </c>
      <c r="G254" s="214" t="s">
        <v>413</v>
      </c>
      <c r="H254" s="214">
        <v>487</v>
      </c>
      <c r="I254" s="214" t="s">
        <v>1049</v>
      </c>
      <c r="J254" s="15">
        <v>46261.628472222219</v>
      </c>
      <c r="K254" s="15">
        <v>46266.367361111108</v>
      </c>
      <c r="L254" s="15"/>
      <c r="M254" s="214">
        <v>487</v>
      </c>
      <c r="N254" s="216"/>
      <c r="O254" s="214" t="s">
        <v>201</v>
      </c>
      <c r="P254" s="214" t="s">
        <v>514</v>
      </c>
      <c r="Q254" s="216"/>
      <c r="R254" s="216"/>
      <c r="S254" s="214" t="s">
        <v>363</v>
      </c>
      <c r="T254" s="214" t="s">
        <v>375</v>
      </c>
      <c r="U254" s="214" t="s">
        <v>239</v>
      </c>
      <c r="V254" s="214" t="s">
        <v>7</v>
      </c>
      <c r="W254" s="214" t="s">
        <v>7</v>
      </c>
      <c r="X254" s="214" t="s">
        <v>7</v>
      </c>
      <c r="Y254" s="214"/>
      <c r="Z254" s="214">
        <v>1</v>
      </c>
      <c r="AA254" s="214" t="s">
        <v>122</v>
      </c>
      <c r="AB254" s="214" t="s">
        <v>363</v>
      </c>
      <c r="AC254" s="214">
        <v>1050</v>
      </c>
      <c r="AD254" s="214" t="s">
        <v>232</v>
      </c>
      <c r="AE254" s="214">
        <v>487</v>
      </c>
      <c r="AF254" s="214"/>
    </row>
    <row r="255" spans="1:32" x14ac:dyDescent="0.3">
      <c r="A255" s="216" t="s">
        <v>351</v>
      </c>
      <c r="B255" s="214" t="s">
        <v>285</v>
      </c>
      <c r="C255" s="214" t="s">
        <v>95</v>
      </c>
      <c r="D255" s="214" t="s">
        <v>310</v>
      </c>
      <c r="E255" s="214" t="s">
        <v>1050</v>
      </c>
      <c r="F255" s="15">
        <v>46288.601527777777</v>
      </c>
      <c r="G255" s="214" t="s">
        <v>413</v>
      </c>
      <c r="H255" s="214">
        <v>1</v>
      </c>
      <c r="I255" s="214" t="s">
        <v>1051</v>
      </c>
      <c r="J255" s="15">
        <v>46289.350694444445</v>
      </c>
      <c r="K255" s="15">
        <v>46290.512499999997</v>
      </c>
      <c r="L255" s="15"/>
      <c r="M255" s="214">
        <v>1</v>
      </c>
      <c r="N255" s="216"/>
      <c r="O255" s="214" t="s">
        <v>201</v>
      </c>
      <c r="P255" s="214" t="s">
        <v>513</v>
      </c>
      <c r="Q255" s="216"/>
      <c r="R255" s="216"/>
      <c r="S255" s="214" t="s">
        <v>363</v>
      </c>
      <c r="T255" s="214" t="s">
        <v>375</v>
      </c>
      <c r="U255" s="214" t="s">
        <v>239</v>
      </c>
      <c r="V255" s="214" t="s">
        <v>7</v>
      </c>
      <c r="W255" s="214" t="s">
        <v>7</v>
      </c>
      <c r="X255" s="214" t="s">
        <v>7</v>
      </c>
      <c r="Y255" s="214"/>
      <c r="Z255" s="214"/>
      <c r="AA255" s="214" t="s">
        <v>96</v>
      </c>
      <c r="AB255" s="214" t="s">
        <v>363</v>
      </c>
      <c r="AC255" s="214">
        <v>1050</v>
      </c>
      <c r="AD255" s="214" t="s">
        <v>220</v>
      </c>
      <c r="AE255" s="214">
        <v>1</v>
      </c>
      <c r="AF255" s="214">
        <v>1</v>
      </c>
    </row>
    <row r="256" spans="1:32" x14ac:dyDescent="0.3">
      <c r="A256" s="216" t="s">
        <v>351</v>
      </c>
      <c r="B256" s="214" t="s">
        <v>285</v>
      </c>
      <c r="C256" s="214" t="s">
        <v>95</v>
      </c>
      <c r="D256" s="214" t="s">
        <v>310</v>
      </c>
      <c r="E256" s="214" t="s">
        <v>1052</v>
      </c>
      <c r="F256" s="15">
        <v>46280.344039351854</v>
      </c>
      <c r="G256" s="214" t="s">
        <v>413</v>
      </c>
      <c r="H256" s="214">
        <v>1</v>
      </c>
      <c r="I256" s="214" t="s">
        <v>1053</v>
      </c>
      <c r="J256" s="15">
        <v>46281.473020833335</v>
      </c>
      <c r="K256" s="15">
        <v>46283.334722222222</v>
      </c>
      <c r="L256" s="15"/>
      <c r="M256" s="214">
        <v>1</v>
      </c>
      <c r="N256" s="216"/>
      <c r="O256" s="214" t="s">
        <v>201</v>
      </c>
      <c r="P256" s="214" t="s">
        <v>513</v>
      </c>
      <c r="Q256" s="216"/>
      <c r="R256" s="216"/>
      <c r="S256" s="214" t="s">
        <v>363</v>
      </c>
      <c r="T256" s="214" t="s">
        <v>375</v>
      </c>
      <c r="U256" s="214" t="s">
        <v>239</v>
      </c>
      <c r="V256" s="214" t="s">
        <v>7</v>
      </c>
      <c r="W256" s="214" t="s">
        <v>7</v>
      </c>
      <c r="X256" s="214" t="s">
        <v>7</v>
      </c>
      <c r="Y256" s="214"/>
      <c r="Z256" s="214"/>
      <c r="AA256" s="214" t="s">
        <v>96</v>
      </c>
      <c r="AB256" s="214" t="s">
        <v>363</v>
      </c>
      <c r="AC256" s="214">
        <v>1050</v>
      </c>
      <c r="AD256" s="214" t="s">
        <v>220</v>
      </c>
      <c r="AE256" s="214">
        <v>1</v>
      </c>
      <c r="AF256" s="214">
        <v>1</v>
      </c>
    </row>
    <row r="257" spans="1:32" x14ac:dyDescent="0.3">
      <c r="A257" s="216" t="s">
        <v>351</v>
      </c>
      <c r="B257" s="214" t="s">
        <v>57</v>
      </c>
      <c r="C257" s="214" t="s">
        <v>117</v>
      </c>
      <c r="D257" s="214" t="s">
        <v>310</v>
      </c>
      <c r="E257" s="214" t="s">
        <v>1052</v>
      </c>
      <c r="F257" s="15">
        <v>46280.344039351854</v>
      </c>
      <c r="G257" s="214" t="s">
        <v>413</v>
      </c>
      <c r="H257" s="214">
        <v>1</v>
      </c>
      <c r="I257" s="214" t="s">
        <v>1053</v>
      </c>
      <c r="J257" s="15">
        <v>46281.473020833335</v>
      </c>
      <c r="K257" s="15">
        <v>46283.334722222222</v>
      </c>
      <c r="L257" s="15">
        <v>46283.334722222222</v>
      </c>
      <c r="M257" s="214">
        <v>1</v>
      </c>
      <c r="N257" s="216"/>
      <c r="O257" s="214" t="s">
        <v>201</v>
      </c>
      <c r="P257" s="214" t="s">
        <v>514</v>
      </c>
      <c r="Q257" s="216"/>
      <c r="R257" s="216"/>
      <c r="S257" s="214" t="s">
        <v>363</v>
      </c>
      <c r="T257" s="214" t="s">
        <v>375</v>
      </c>
      <c r="U257" s="214" t="s">
        <v>239</v>
      </c>
      <c r="V257" s="214" t="s">
        <v>7</v>
      </c>
      <c r="W257" s="214" t="s">
        <v>7</v>
      </c>
      <c r="X257" s="214" t="s">
        <v>7</v>
      </c>
      <c r="Y257" s="214"/>
      <c r="Z257" s="214"/>
      <c r="AA257" s="214" t="s">
        <v>127</v>
      </c>
      <c r="AB257" s="214" t="s">
        <v>363</v>
      </c>
      <c r="AC257" s="214">
        <v>1050</v>
      </c>
      <c r="AD257" s="214" t="s">
        <v>233</v>
      </c>
      <c r="AE257" s="214">
        <v>1</v>
      </c>
      <c r="AF257" s="214">
        <v>1</v>
      </c>
    </row>
    <row r="258" spans="1:32" x14ac:dyDescent="0.3">
      <c r="A258" s="216" t="s">
        <v>351</v>
      </c>
      <c r="B258" s="214" t="s">
        <v>279</v>
      </c>
      <c r="C258" s="214" t="s">
        <v>192</v>
      </c>
      <c r="D258" s="214" t="s">
        <v>310</v>
      </c>
      <c r="E258" s="214" t="s">
        <v>1052</v>
      </c>
      <c r="F258" s="15">
        <v>46280.344039351854</v>
      </c>
      <c r="G258" s="214" t="s">
        <v>413</v>
      </c>
      <c r="H258" s="214">
        <v>545</v>
      </c>
      <c r="I258" s="214" t="s">
        <v>1053</v>
      </c>
      <c r="J258" s="15">
        <v>46281.473020833335</v>
      </c>
      <c r="K258" s="15">
        <v>46283.334722222222</v>
      </c>
      <c r="L258" s="15"/>
      <c r="M258" s="214">
        <v>545</v>
      </c>
      <c r="N258" s="216"/>
      <c r="O258" s="214" t="s">
        <v>201</v>
      </c>
      <c r="P258" s="214" t="s">
        <v>514</v>
      </c>
      <c r="Q258" s="216"/>
      <c r="R258" s="216"/>
      <c r="S258" s="214" t="s">
        <v>363</v>
      </c>
      <c r="T258" s="214" t="s">
        <v>375</v>
      </c>
      <c r="U258" s="214" t="s">
        <v>239</v>
      </c>
      <c r="V258" s="214" t="s">
        <v>7</v>
      </c>
      <c r="W258" s="214" t="s">
        <v>7</v>
      </c>
      <c r="X258" s="214" t="s">
        <v>7</v>
      </c>
      <c r="Y258" s="214"/>
      <c r="Z258" s="214">
        <v>1</v>
      </c>
      <c r="AA258" s="214" t="s">
        <v>122</v>
      </c>
      <c r="AB258" s="214" t="s">
        <v>363</v>
      </c>
      <c r="AC258" s="214">
        <v>1050</v>
      </c>
      <c r="AD258" s="214" t="s">
        <v>232</v>
      </c>
      <c r="AE258" s="214">
        <v>545</v>
      </c>
      <c r="AF258" s="214">
        <v>54.5</v>
      </c>
    </row>
    <row r="259" spans="1:32" x14ac:dyDescent="0.3">
      <c r="A259" s="216" t="s">
        <v>351</v>
      </c>
      <c r="B259" s="214" t="s">
        <v>47</v>
      </c>
      <c r="C259" s="214" t="s">
        <v>68</v>
      </c>
      <c r="D259" s="214" t="s">
        <v>310</v>
      </c>
      <c r="E259" s="214" t="s">
        <v>1054</v>
      </c>
      <c r="F259" s="15">
        <v>46279.609456018516</v>
      </c>
      <c r="G259" s="214" t="s">
        <v>409</v>
      </c>
      <c r="H259" s="214">
        <v>33</v>
      </c>
      <c r="I259" s="214" t="s">
        <v>1055</v>
      </c>
      <c r="J259" s="15">
        <v>46280.697222222225</v>
      </c>
      <c r="K259" s="15">
        <v>46281.520833333336</v>
      </c>
      <c r="L259" s="15"/>
      <c r="M259" s="214">
        <v>33</v>
      </c>
      <c r="N259" s="216"/>
      <c r="O259" s="214" t="s">
        <v>146</v>
      </c>
      <c r="P259" s="214" t="s">
        <v>514</v>
      </c>
      <c r="Q259" s="216"/>
      <c r="R259" s="216"/>
      <c r="S259" s="214" t="s">
        <v>363</v>
      </c>
      <c r="T259" s="214" t="s">
        <v>375</v>
      </c>
      <c r="U259" s="214" t="s">
        <v>239</v>
      </c>
      <c r="V259" s="214" t="s">
        <v>351</v>
      </c>
      <c r="W259" s="214" t="s">
        <v>374</v>
      </c>
      <c r="X259" s="214" t="s">
        <v>239</v>
      </c>
      <c r="Y259" s="214">
        <v>0</v>
      </c>
      <c r="Z259" s="214"/>
      <c r="AA259" s="214" t="s">
        <v>90</v>
      </c>
      <c r="AB259" s="214" t="s">
        <v>363</v>
      </c>
      <c r="AC259" s="214">
        <v>1050</v>
      </c>
      <c r="AD259" s="214" t="s">
        <v>218</v>
      </c>
      <c r="AE259" s="214">
        <v>3.3</v>
      </c>
      <c r="AF259" s="214">
        <v>1</v>
      </c>
    </row>
    <row r="260" spans="1:32" x14ac:dyDescent="0.3">
      <c r="A260" s="216" t="s">
        <v>351</v>
      </c>
      <c r="B260" s="214" t="s">
        <v>57</v>
      </c>
      <c r="C260" s="214" t="s">
        <v>117</v>
      </c>
      <c r="D260" s="214" t="s">
        <v>310</v>
      </c>
      <c r="E260" s="214" t="s">
        <v>1050</v>
      </c>
      <c r="F260" s="15">
        <v>46288.601527777777</v>
      </c>
      <c r="G260" s="214" t="s">
        <v>413</v>
      </c>
      <c r="H260" s="214">
        <v>1</v>
      </c>
      <c r="I260" s="214" t="s">
        <v>1051</v>
      </c>
      <c r="J260" s="15">
        <v>46289.350694444445</v>
      </c>
      <c r="K260" s="15">
        <v>46290.512499999997</v>
      </c>
      <c r="L260" s="15">
        <v>46290.512499999997</v>
      </c>
      <c r="M260" s="214">
        <v>1</v>
      </c>
      <c r="N260" s="216"/>
      <c r="O260" s="214" t="s">
        <v>201</v>
      </c>
      <c r="P260" s="214" t="s">
        <v>514</v>
      </c>
      <c r="Q260" s="216"/>
      <c r="R260" s="216"/>
      <c r="S260" s="214" t="s">
        <v>363</v>
      </c>
      <c r="T260" s="214" t="s">
        <v>375</v>
      </c>
      <c r="U260" s="214" t="s">
        <v>239</v>
      </c>
      <c r="V260" s="214" t="s">
        <v>7</v>
      </c>
      <c r="W260" s="214" t="s">
        <v>7</v>
      </c>
      <c r="X260" s="214" t="s">
        <v>7</v>
      </c>
      <c r="Y260" s="214"/>
      <c r="Z260" s="214"/>
      <c r="AA260" s="214" t="s">
        <v>127</v>
      </c>
      <c r="AB260" s="214" t="s">
        <v>363</v>
      </c>
      <c r="AC260" s="214">
        <v>1050</v>
      </c>
      <c r="AD260" s="214" t="s">
        <v>233</v>
      </c>
      <c r="AE260" s="214">
        <v>1</v>
      </c>
      <c r="AF260" s="214">
        <v>1</v>
      </c>
    </row>
    <row r="261" spans="1:32" x14ac:dyDescent="0.3">
      <c r="A261" s="216" t="s">
        <v>351</v>
      </c>
      <c r="B261" s="214" t="s">
        <v>279</v>
      </c>
      <c r="C261" s="214" t="s">
        <v>192</v>
      </c>
      <c r="D261" s="214" t="s">
        <v>310</v>
      </c>
      <c r="E261" s="214" t="s">
        <v>1050</v>
      </c>
      <c r="F261" s="15">
        <v>46288.601527777777</v>
      </c>
      <c r="G261" s="214" t="s">
        <v>413</v>
      </c>
      <c r="H261" s="214">
        <v>669</v>
      </c>
      <c r="I261" s="214" t="s">
        <v>1051</v>
      </c>
      <c r="J261" s="15">
        <v>46289.350694444445</v>
      </c>
      <c r="K261" s="15">
        <v>46290.512499999997</v>
      </c>
      <c r="L261" s="15"/>
      <c r="M261" s="214">
        <v>669</v>
      </c>
      <c r="N261" s="216"/>
      <c r="O261" s="214" t="s">
        <v>201</v>
      </c>
      <c r="P261" s="214" t="s">
        <v>514</v>
      </c>
      <c r="Q261" s="216"/>
      <c r="R261" s="216"/>
      <c r="S261" s="214" t="s">
        <v>363</v>
      </c>
      <c r="T261" s="214" t="s">
        <v>375</v>
      </c>
      <c r="U261" s="214" t="s">
        <v>239</v>
      </c>
      <c r="V261" s="214" t="s">
        <v>7</v>
      </c>
      <c r="W261" s="214" t="s">
        <v>7</v>
      </c>
      <c r="X261" s="214" t="s">
        <v>7</v>
      </c>
      <c r="Y261" s="214"/>
      <c r="Z261" s="214">
        <v>1</v>
      </c>
      <c r="AA261" s="214" t="s">
        <v>122</v>
      </c>
      <c r="AB261" s="214" t="s">
        <v>363</v>
      </c>
      <c r="AC261" s="214">
        <v>1050</v>
      </c>
      <c r="AD261" s="214" t="s">
        <v>232</v>
      </c>
      <c r="AE261" s="214">
        <v>669</v>
      </c>
      <c r="AF261" s="214">
        <v>66.900000000000006</v>
      </c>
    </row>
    <row r="262" spans="1:32" x14ac:dyDescent="0.3">
      <c r="A262" s="216" t="s">
        <v>351</v>
      </c>
      <c r="B262" s="214" t="s">
        <v>51</v>
      </c>
      <c r="C262" s="214" t="s">
        <v>258</v>
      </c>
      <c r="D262" s="214" t="s">
        <v>310</v>
      </c>
      <c r="E262" s="214" t="s">
        <v>1056</v>
      </c>
      <c r="F262" s="15">
        <v>46254.630624999998</v>
      </c>
      <c r="G262" s="214" t="s">
        <v>1057</v>
      </c>
      <c r="H262" s="214">
        <v>6</v>
      </c>
      <c r="I262" s="214" t="s">
        <v>1058</v>
      </c>
      <c r="J262" s="15">
        <v>46255.651388888888</v>
      </c>
      <c r="K262" s="15">
        <v>46259.680555555555</v>
      </c>
      <c r="L262" s="15"/>
      <c r="M262" s="214">
        <v>6</v>
      </c>
      <c r="N262" s="216"/>
      <c r="O262" s="214" t="s">
        <v>201</v>
      </c>
      <c r="P262" s="214" t="s">
        <v>513</v>
      </c>
      <c r="Q262" s="216"/>
      <c r="R262" s="216"/>
      <c r="S262" s="214" t="s">
        <v>1059</v>
      </c>
      <c r="T262" s="214" t="s">
        <v>1060</v>
      </c>
      <c r="U262" s="214" t="s">
        <v>239</v>
      </c>
      <c r="V262" s="214" t="s">
        <v>7</v>
      </c>
      <c r="W262" s="214" t="s">
        <v>7</v>
      </c>
      <c r="X262" s="214" t="s">
        <v>7</v>
      </c>
      <c r="Y262" s="214"/>
      <c r="Z262" s="214"/>
      <c r="AA262" s="214" t="s">
        <v>238</v>
      </c>
      <c r="AB262" s="214" t="s">
        <v>1061</v>
      </c>
      <c r="AC262" s="214">
        <v>117</v>
      </c>
      <c r="AD262" s="214" t="s">
        <v>7</v>
      </c>
      <c r="AE262" s="214"/>
      <c r="AF262" s="214">
        <v>0</v>
      </c>
    </row>
    <row r="263" spans="1:32" x14ac:dyDescent="0.3">
      <c r="A263" s="216" t="s">
        <v>351</v>
      </c>
      <c r="B263" s="214" t="s">
        <v>51</v>
      </c>
      <c r="C263" s="214" t="s">
        <v>258</v>
      </c>
      <c r="D263" s="214" t="s">
        <v>310</v>
      </c>
      <c r="E263" s="214" t="s">
        <v>1062</v>
      </c>
      <c r="F263" s="15">
        <v>46254.633587962962</v>
      </c>
      <c r="G263" s="214" t="s">
        <v>945</v>
      </c>
      <c r="H263" s="214">
        <v>3</v>
      </c>
      <c r="I263" s="214" t="s">
        <v>1063</v>
      </c>
      <c r="J263" s="15">
        <v>46255.661805555559</v>
      </c>
      <c r="K263" s="15">
        <v>46259.680555555555</v>
      </c>
      <c r="L263" s="15"/>
      <c r="M263" s="214">
        <v>3</v>
      </c>
      <c r="N263" s="216"/>
      <c r="O263" s="214" t="s">
        <v>201</v>
      </c>
      <c r="P263" s="214" t="s">
        <v>513</v>
      </c>
      <c r="Q263" s="216"/>
      <c r="R263" s="216"/>
      <c r="S263" s="214" t="s">
        <v>1059</v>
      </c>
      <c r="T263" s="214" t="s">
        <v>1060</v>
      </c>
      <c r="U263" s="214" t="s">
        <v>239</v>
      </c>
      <c r="V263" s="214" t="s">
        <v>7</v>
      </c>
      <c r="W263" s="214" t="s">
        <v>7</v>
      </c>
      <c r="X263" s="214" t="s">
        <v>7</v>
      </c>
      <c r="Y263" s="214"/>
      <c r="Z263" s="214"/>
      <c r="AA263" s="214" t="s">
        <v>238</v>
      </c>
      <c r="AB263" s="214" t="s">
        <v>1061</v>
      </c>
      <c r="AC263" s="214">
        <v>117</v>
      </c>
      <c r="AD263" s="214" t="s">
        <v>7</v>
      </c>
      <c r="AE263" s="214"/>
      <c r="AF263" s="214"/>
    </row>
    <row r="264" spans="1:32" x14ac:dyDescent="0.3">
      <c r="A264" s="216" t="s">
        <v>351</v>
      </c>
      <c r="B264" s="214" t="s">
        <v>45</v>
      </c>
      <c r="C264" s="214" t="s">
        <v>68</v>
      </c>
      <c r="D264" s="214" t="s">
        <v>310</v>
      </c>
      <c r="E264" s="214" t="s">
        <v>1064</v>
      </c>
      <c r="F264" s="15">
        <v>46265.487592592595</v>
      </c>
      <c r="G264" s="214" t="s">
        <v>1065</v>
      </c>
      <c r="H264" s="214">
        <v>1</v>
      </c>
      <c r="I264" s="214" t="s">
        <v>1066</v>
      </c>
      <c r="J264" s="15">
        <v>46266.518055555556</v>
      </c>
      <c r="K264" s="15">
        <v>46267.569444444445</v>
      </c>
      <c r="L264" s="15"/>
      <c r="M264" s="214">
        <v>1</v>
      </c>
      <c r="N264" s="216"/>
      <c r="O264" s="214" t="s">
        <v>201</v>
      </c>
      <c r="P264" s="214" t="s">
        <v>513</v>
      </c>
      <c r="Q264" s="216"/>
      <c r="R264" s="216"/>
      <c r="S264" s="214" t="s">
        <v>1059</v>
      </c>
      <c r="T264" s="214" t="s">
        <v>1060</v>
      </c>
      <c r="U264" s="214" t="s">
        <v>239</v>
      </c>
      <c r="V264" s="214" t="s">
        <v>351</v>
      </c>
      <c r="W264" s="214" t="s">
        <v>374</v>
      </c>
      <c r="X264" s="214" t="s">
        <v>239</v>
      </c>
      <c r="Y264" s="214">
        <v>0</v>
      </c>
      <c r="Z264" s="214"/>
      <c r="AA264" s="214" t="s">
        <v>67</v>
      </c>
      <c r="AB264" s="214" t="s">
        <v>1061</v>
      </c>
      <c r="AC264" s="214">
        <v>117</v>
      </c>
      <c r="AD264" s="214" t="s">
        <v>217</v>
      </c>
      <c r="AE264" s="214">
        <v>1</v>
      </c>
      <c r="AF264" s="214">
        <v>1</v>
      </c>
    </row>
    <row r="265" spans="1:32" x14ac:dyDescent="0.3">
      <c r="A265" s="216" t="s">
        <v>351</v>
      </c>
      <c r="B265" s="214" t="s">
        <v>45</v>
      </c>
      <c r="C265" s="214" t="s">
        <v>68</v>
      </c>
      <c r="D265" s="214" t="s">
        <v>310</v>
      </c>
      <c r="E265" s="214" t="s">
        <v>1067</v>
      </c>
      <c r="F265" s="15">
        <v>46265.489803240744</v>
      </c>
      <c r="G265" s="214" t="s">
        <v>1065</v>
      </c>
      <c r="H265" s="214">
        <v>2</v>
      </c>
      <c r="I265" s="214" t="s">
        <v>1068</v>
      </c>
      <c r="J265" s="15">
        <v>46266.51458333333</v>
      </c>
      <c r="K265" s="15">
        <v>46267.569444444445</v>
      </c>
      <c r="L265" s="15"/>
      <c r="M265" s="214">
        <v>2</v>
      </c>
      <c r="N265" s="216"/>
      <c r="O265" s="214" t="s">
        <v>201</v>
      </c>
      <c r="P265" s="214" t="s">
        <v>513</v>
      </c>
      <c r="Q265" s="216"/>
      <c r="R265" s="216"/>
      <c r="S265" s="214" t="s">
        <v>1059</v>
      </c>
      <c r="T265" s="214" t="s">
        <v>1060</v>
      </c>
      <c r="U265" s="214" t="s">
        <v>239</v>
      </c>
      <c r="V265" s="214" t="s">
        <v>351</v>
      </c>
      <c r="W265" s="214" t="s">
        <v>374</v>
      </c>
      <c r="X265" s="214" t="s">
        <v>239</v>
      </c>
      <c r="Y265" s="214"/>
      <c r="Z265" s="214"/>
      <c r="AA265" s="214" t="s">
        <v>67</v>
      </c>
      <c r="AB265" s="214" t="s">
        <v>1061</v>
      </c>
      <c r="AC265" s="214">
        <v>117</v>
      </c>
      <c r="AD265" s="214" t="s">
        <v>217</v>
      </c>
      <c r="AE265" s="214">
        <v>1</v>
      </c>
      <c r="AF265" s="214"/>
    </row>
    <row r="266" spans="1:32" x14ac:dyDescent="0.3">
      <c r="A266" s="216" t="s">
        <v>351</v>
      </c>
      <c r="B266" s="214" t="s">
        <v>43</v>
      </c>
      <c r="C266" s="214" t="s">
        <v>105</v>
      </c>
      <c r="D266" s="214" t="s">
        <v>310</v>
      </c>
      <c r="E266" s="214" t="s">
        <v>1069</v>
      </c>
      <c r="F266" s="15">
        <v>46265.49622685185</v>
      </c>
      <c r="G266" s="214" t="s">
        <v>1070</v>
      </c>
      <c r="H266" s="214">
        <v>5</v>
      </c>
      <c r="I266" s="214" t="s">
        <v>1071</v>
      </c>
      <c r="J266" s="15">
        <v>46266.595138888886</v>
      </c>
      <c r="K266" s="15">
        <v>46267.569444444445</v>
      </c>
      <c r="L266" s="15"/>
      <c r="M266" s="214">
        <v>5</v>
      </c>
      <c r="N266" s="216"/>
      <c r="O266" s="214" t="s">
        <v>201</v>
      </c>
      <c r="P266" s="214" t="s">
        <v>514</v>
      </c>
      <c r="Q266" s="216"/>
      <c r="R266" s="216"/>
      <c r="S266" s="214" t="s">
        <v>1059</v>
      </c>
      <c r="T266" s="214" t="s">
        <v>1060</v>
      </c>
      <c r="U266" s="214" t="s">
        <v>239</v>
      </c>
      <c r="V266" s="214" t="s">
        <v>351</v>
      </c>
      <c r="W266" s="214" t="s">
        <v>374</v>
      </c>
      <c r="X266" s="214" t="s">
        <v>239</v>
      </c>
      <c r="Y266" s="214"/>
      <c r="Z266" s="214"/>
      <c r="AA266" s="214" t="s">
        <v>67</v>
      </c>
      <c r="AB266" s="214" t="s">
        <v>1061</v>
      </c>
      <c r="AC266" s="214">
        <v>117</v>
      </c>
      <c r="AD266" s="214" t="s">
        <v>217</v>
      </c>
      <c r="AE266" s="214">
        <v>1</v>
      </c>
      <c r="AF266" s="214"/>
    </row>
    <row r="267" spans="1:32" x14ac:dyDescent="0.3">
      <c r="A267" s="216" t="s">
        <v>351</v>
      </c>
      <c r="B267" s="214" t="s">
        <v>48</v>
      </c>
      <c r="C267" s="214" t="s">
        <v>68</v>
      </c>
      <c r="D267" s="214" t="s">
        <v>310</v>
      </c>
      <c r="E267" s="214" t="s">
        <v>1072</v>
      </c>
      <c r="F267" s="15">
        <v>46281.634768518517</v>
      </c>
      <c r="G267" s="214" t="s">
        <v>1070</v>
      </c>
      <c r="H267" s="214">
        <v>3</v>
      </c>
      <c r="I267" s="214" t="s">
        <v>1073</v>
      </c>
      <c r="J267" s="15">
        <v>46283.604166666664</v>
      </c>
      <c r="K267" s="15">
        <v>46287.541666666664</v>
      </c>
      <c r="L267" s="15"/>
      <c r="M267" s="214">
        <v>3</v>
      </c>
      <c r="N267" s="216"/>
      <c r="O267" s="214" t="s">
        <v>201</v>
      </c>
      <c r="P267" s="214" t="s">
        <v>513</v>
      </c>
      <c r="Q267" s="216"/>
      <c r="R267" s="216"/>
      <c r="S267" s="214" t="s">
        <v>1059</v>
      </c>
      <c r="T267" s="214" t="s">
        <v>1060</v>
      </c>
      <c r="U267" s="214" t="s">
        <v>239</v>
      </c>
      <c r="V267" s="214" t="s">
        <v>351</v>
      </c>
      <c r="W267" s="214" t="s">
        <v>374</v>
      </c>
      <c r="X267" s="214" t="s">
        <v>239</v>
      </c>
      <c r="Y267" s="214">
        <v>0</v>
      </c>
      <c r="Z267" s="214"/>
      <c r="AA267" s="214" t="s">
        <v>90</v>
      </c>
      <c r="AB267" s="214" t="s">
        <v>1061</v>
      </c>
      <c r="AC267" s="214">
        <v>117</v>
      </c>
      <c r="AD267" s="214" t="s">
        <v>217</v>
      </c>
      <c r="AE267" s="214">
        <v>1</v>
      </c>
      <c r="AF267" s="214">
        <v>1</v>
      </c>
    </row>
    <row r="268" spans="1:32" x14ac:dyDescent="0.3">
      <c r="A268" s="216" t="s">
        <v>351</v>
      </c>
      <c r="B268" s="214" t="s">
        <v>51</v>
      </c>
      <c r="C268" s="214" t="s">
        <v>258</v>
      </c>
      <c r="D268" s="214" t="s">
        <v>310</v>
      </c>
      <c r="E268" s="214" t="s">
        <v>1074</v>
      </c>
      <c r="F268" s="15">
        <v>46254.485902777778</v>
      </c>
      <c r="G268" s="214" t="s">
        <v>417</v>
      </c>
      <c r="H268" s="214">
        <v>250</v>
      </c>
      <c r="I268" s="214" t="s">
        <v>1075</v>
      </c>
      <c r="J268" s="15">
        <v>46255.460416666669</v>
      </c>
      <c r="K268" s="15">
        <v>46259.392361111109</v>
      </c>
      <c r="L268" s="15"/>
      <c r="M268" s="214">
        <v>250</v>
      </c>
      <c r="N268" s="216"/>
      <c r="O268" s="214" t="s">
        <v>201</v>
      </c>
      <c r="P268" s="214" t="s">
        <v>514</v>
      </c>
      <c r="Q268" s="216"/>
      <c r="R268" s="216"/>
      <c r="S268" s="214" t="s">
        <v>364</v>
      </c>
      <c r="T268" s="214" t="s">
        <v>373</v>
      </c>
      <c r="U268" s="214" t="s">
        <v>239</v>
      </c>
      <c r="V268" s="214" t="s">
        <v>7</v>
      </c>
      <c r="W268" s="214" t="s">
        <v>7</v>
      </c>
      <c r="X268" s="214" t="s">
        <v>7</v>
      </c>
      <c r="Y268" s="214"/>
      <c r="Z268" s="214"/>
      <c r="AA268" s="214" t="s">
        <v>238</v>
      </c>
      <c r="AB268" s="214" t="s">
        <v>470</v>
      </c>
      <c r="AC268" s="214">
        <v>289</v>
      </c>
      <c r="AD268" s="214" t="s">
        <v>7</v>
      </c>
      <c r="AE268" s="214"/>
      <c r="AF268" s="214">
        <v>0</v>
      </c>
    </row>
    <row r="269" spans="1:32" x14ac:dyDescent="0.3">
      <c r="A269" s="216" t="s">
        <v>351</v>
      </c>
      <c r="B269" s="214" t="s">
        <v>45</v>
      </c>
      <c r="C269" s="214" t="s">
        <v>68</v>
      </c>
      <c r="D269" s="214" t="s">
        <v>310</v>
      </c>
      <c r="E269" s="214" t="s">
        <v>1076</v>
      </c>
      <c r="F269" s="15">
        <v>46282.67324074074</v>
      </c>
      <c r="G269" s="214" t="s">
        <v>417</v>
      </c>
      <c r="H269" s="214">
        <v>50</v>
      </c>
      <c r="I269" s="214" t="s">
        <v>1077</v>
      </c>
      <c r="J269" s="15">
        <v>46282.724999999999</v>
      </c>
      <c r="K269" s="15">
        <v>46286.517361111109</v>
      </c>
      <c r="L269" s="15"/>
      <c r="M269" s="214">
        <v>50</v>
      </c>
      <c r="N269" s="216"/>
      <c r="O269" s="214" t="s">
        <v>201</v>
      </c>
      <c r="P269" s="214" t="s">
        <v>514</v>
      </c>
      <c r="Q269" s="216"/>
      <c r="R269" s="216"/>
      <c r="S269" s="214" t="s">
        <v>364</v>
      </c>
      <c r="T269" s="214" t="s">
        <v>373</v>
      </c>
      <c r="U269" s="214" t="s">
        <v>239</v>
      </c>
      <c r="V269" s="214" t="s">
        <v>351</v>
      </c>
      <c r="W269" s="214" t="s">
        <v>374</v>
      </c>
      <c r="X269" s="214" t="s">
        <v>239</v>
      </c>
      <c r="Y269" s="214">
        <v>93</v>
      </c>
      <c r="Z269" s="214"/>
      <c r="AA269" s="214" t="s">
        <v>67</v>
      </c>
      <c r="AB269" s="214" t="s">
        <v>470</v>
      </c>
      <c r="AC269" s="214">
        <v>289</v>
      </c>
      <c r="AD269" s="214" t="s">
        <v>217</v>
      </c>
      <c r="AE269" s="214">
        <v>5</v>
      </c>
      <c r="AF269" s="214">
        <v>1</v>
      </c>
    </row>
    <row r="270" spans="1:32" x14ac:dyDescent="0.3">
      <c r="A270" s="216" t="s">
        <v>351</v>
      </c>
      <c r="B270" s="214" t="s">
        <v>45</v>
      </c>
      <c r="C270" s="214" t="s">
        <v>68</v>
      </c>
      <c r="D270" s="214" t="s">
        <v>310</v>
      </c>
      <c r="E270" s="214" t="s">
        <v>1078</v>
      </c>
      <c r="F270" s="15">
        <v>46282.6715625</v>
      </c>
      <c r="G270" s="214" t="s">
        <v>417</v>
      </c>
      <c r="H270" s="214">
        <v>8</v>
      </c>
      <c r="I270" s="214" t="s">
        <v>1079</v>
      </c>
      <c r="J270" s="15">
        <v>46282.686111111114</v>
      </c>
      <c r="K270" s="15">
        <v>46286.517361111109</v>
      </c>
      <c r="L270" s="15"/>
      <c r="M270" s="214">
        <v>8</v>
      </c>
      <c r="N270" s="216"/>
      <c r="O270" s="214" t="s">
        <v>201</v>
      </c>
      <c r="P270" s="214" t="s">
        <v>514</v>
      </c>
      <c r="Q270" s="216"/>
      <c r="R270" s="216"/>
      <c r="S270" s="214" t="s">
        <v>364</v>
      </c>
      <c r="T270" s="214" t="s">
        <v>373</v>
      </c>
      <c r="U270" s="214" t="s">
        <v>239</v>
      </c>
      <c r="V270" s="214" t="s">
        <v>351</v>
      </c>
      <c r="W270" s="214" t="s">
        <v>374</v>
      </c>
      <c r="X270" s="214" t="s">
        <v>239</v>
      </c>
      <c r="Y270" s="214"/>
      <c r="Z270" s="214"/>
      <c r="AA270" s="214" t="s">
        <v>67</v>
      </c>
      <c r="AB270" s="214" t="s">
        <v>470</v>
      </c>
      <c r="AC270" s="214">
        <v>289</v>
      </c>
      <c r="AD270" s="214" t="s">
        <v>217</v>
      </c>
      <c r="AE270" s="214">
        <v>1</v>
      </c>
      <c r="AF270" s="214"/>
    </row>
    <row r="271" spans="1:32" x14ac:dyDescent="0.3">
      <c r="A271" s="216" t="s">
        <v>351</v>
      </c>
      <c r="B271" s="214" t="s">
        <v>51</v>
      </c>
      <c r="C271" s="214" t="s">
        <v>258</v>
      </c>
      <c r="D271" s="214" t="s">
        <v>310</v>
      </c>
      <c r="E271" s="214" t="s">
        <v>1080</v>
      </c>
      <c r="F271" s="15">
        <v>46254.45857638889</v>
      </c>
      <c r="G271" s="214" t="s">
        <v>404</v>
      </c>
      <c r="H271" s="214">
        <v>50</v>
      </c>
      <c r="I271" s="214" t="s">
        <v>1081</v>
      </c>
      <c r="J271" s="15">
        <v>46255.37222222222</v>
      </c>
      <c r="K271" s="15">
        <v>46259.454861111109</v>
      </c>
      <c r="L271" s="15"/>
      <c r="M271" s="214">
        <v>50</v>
      </c>
      <c r="N271" s="216"/>
      <c r="O271" s="214" t="s">
        <v>201</v>
      </c>
      <c r="P271" s="214" t="s">
        <v>513</v>
      </c>
      <c r="Q271" s="216"/>
      <c r="R271" s="216"/>
      <c r="S271" s="214" t="s">
        <v>358</v>
      </c>
      <c r="T271" s="214" t="s">
        <v>373</v>
      </c>
      <c r="U271" s="214" t="s">
        <v>239</v>
      </c>
      <c r="V271" s="214" t="s">
        <v>7</v>
      </c>
      <c r="W271" s="214" t="s">
        <v>7</v>
      </c>
      <c r="X271" s="214" t="s">
        <v>7</v>
      </c>
      <c r="Y271" s="214"/>
      <c r="Z271" s="214"/>
      <c r="AA271" s="214" t="s">
        <v>238</v>
      </c>
      <c r="AB271" s="214" t="s">
        <v>358</v>
      </c>
      <c r="AC271" s="214">
        <v>2100</v>
      </c>
      <c r="AD271" s="214" t="s">
        <v>7</v>
      </c>
      <c r="AE271" s="214"/>
      <c r="AF271" s="214">
        <v>0</v>
      </c>
    </row>
    <row r="272" spans="1:32" x14ac:dyDescent="0.3">
      <c r="A272" s="216" t="s">
        <v>351</v>
      </c>
      <c r="B272" s="214" t="s">
        <v>51</v>
      </c>
      <c r="C272" s="214" t="s">
        <v>258</v>
      </c>
      <c r="D272" s="214" t="s">
        <v>310</v>
      </c>
      <c r="E272" s="214" t="s">
        <v>1082</v>
      </c>
      <c r="F272" s="15">
        <v>46254.45820601852</v>
      </c>
      <c r="G272" s="214" t="s">
        <v>404</v>
      </c>
      <c r="H272" s="214">
        <v>50</v>
      </c>
      <c r="I272" s="214" t="s">
        <v>1081</v>
      </c>
      <c r="J272" s="15">
        <v>46255.37222222222</v>
      </c>
      <c r="K272" s="15">
        <v>46259.454861111109</v>
      </c>
      <c r="L272" s="15"/>
      <c r="M272" s="214">
        <v>50</v>
      </c>
      <c r="N272" s="216"/>
      <c r="O272" s="214" t="s">
        <v>201</v>
      </c>
      <c r="P272" s="214" t="s">
        <v>513</v>
      </c>
      <c r="Q272" s="216"/>
      <c r="R272" s="216"/>
      <c r="S272" s="214" t="s">
        <v>358</v>
      </c>
      <c r="T272" s="214" t="s">
        <v>373</v>
      </c>
      <c r="U272" s="214" t="s">
        <v>239</v>
      </c>
      <c r="V272" s="214" t="s">
        <v>7</v>
      </c>
      <c r="W272" s="214" t="s">
        <v>7</v>
      </c>
      <c r="X272" s="214" t="s">
        <v>7</v>
      </c>
      <c r="Y272" s="214"/>
      <c r="Z272" s="214"/>
      <c r="AA272" s="214" t="s">
        <v>238</v>
      </c>
      <c r="AB272" s="214" t="s">
        <v>358</v>
      </c>
      <c r="AC272" s="214">
        <v>2100</v>
      </c>
      <c r="AD272" s="214" t="s">
        <v>7</v>
      </c>
      <c r="AE272" s="214"/>
      <c r="AF272" s="214"/>
    </row>
    <row r="273" spans="1:32" x14ac:dyDescent="0.3">
      <c r="A273" s="216" t="s">
        <v>351</v>
      </c>
      <c r="B273" s="214" t="s">
        <v>51</v>
      </c>
      <c r="C273" s="214" t="s">
        <v>258</v>
      </c>
      <c r="D273" s="214" t="s">
        <v>310</v>
      </c>
      <c r="E273" s="214" t="s">
        <v>1083</v>
      </c>
      <c r="F273" s="15">
        <v>46254.457673611112</v>
      </c>
      <c r="G273" s="214" t="s">
        <v>404</v>
      </c>
      <c r="H273" s="214">
        <v>50</v>
      </c>
      <c r="I273" s="214" t="s">
        <v>1081</v>
      </c>
      <c r="J273" s="15">
        <v>46255.37222222222</v>
      </c>
      <c r="K273" s="15">
        <v>46259.454861111109</v>
      </c>
      <c r="L273" s="15"/>
      <c r="M273" s="214">
        <v>50</v>
      </c>
      <c r="N273" s="216"/>
      <c r="O273" s="214" t="s">
        <v>201</v>
      </c>
      <c r="P273" s="214" t="s">
        <v>513</v>
      </c>
      <c r="Q273" s="216"/>
      <c r="R273" s="216"/>
      <c r="S273" s="214" t="s">
        <v>358</v>
      </c>
      <c r="T273" s="214" t="s">
        <v>373</v>
      </c>
      <c r="U273" s="214" t="s">
        <v>239</v>
      </c>
      <c r="V273" s="214" t="s">
        <v>7</v>
      </c>
      <c r="W273" s="214" t="s">
        <v>7</v>
      </c>
      <c r="X273" s="214" t="s">
        <v>7</v>
      </c>
      <c r="Y273" s="214"/>
      <c r="Z273" s="214"/>
      <c r="AA273" s="214" t="s">
        <v>238</v>
      </c>
      <c r="AB273" s="214" t="s">
        <v>358</v>
      </c>
      <c r="AC273" s="214">
        <v>2100</v>
      </c>
      <c r="AD273" s="214" t="s">
        <v>7</v>
      </c>
      <c r="AE273" s="214"/>
      <c r="AF273" s="214"/>
    </row>
    <row r="274" spans="1:32" x14ac:dyDescent="0.3">
      <c r="A274" s="216" t="s">
        <v>351</v>
      </c>
      <c r="B274" s="214" t="s">
        <v>51</v>
      </c>
      <c r="C274" s="214" t="s">
        <v>258</v>
      </c>
      <c r="D274" s="214" t="s">
        <v>310</v>
      </c>
      <c r="E274" s="214" t="s">
        <v>1084</v>
      </c>
      <c r="F274" s="15">
        <v>46253.431041666663</v>
      </c>
      <c r="G274" s="214" t="s">
        <v>1085</v>
      </c>
      <c r="H274" s="214">
        <v>120</v>
      </c>
      <c r="I274" s="214" t="s">
        <v>1086</v>
      </c>
      <c r="J274" s="15">
        <v>46254.69027777778</v>
      </c>
      <c r="K274" s="15">
        <v>46259.486111111109</v>
      </c>
      <c r="L274" s="15"/>
      <c r="M274" s="214">
        <v>120</v>
      </c>
      <c r="N274" s="216"/>
      <c r="O274" s="214" t="s">
        <v>201</v>
      </c>
      <c r="P274" s="214" t="s">
        <v>513</v>
      </c>
      <c r="Q274" s="216"/>
      <c r="R274" s="216"/>
      <c r="S274" s="214" t="s">
        <v>358</v>
      </c>
      <c r="T274" s="214" t="s">
        <v>373</v>
      </c>
      <c r="U274" s="214" t="s">
        <v>239</v>
      </c>
      <c r="V274" s="214" t="s">
        <v>7</v>
      </c>
      <c r="W274" s="214" t="s">
        <v>7</v>
      </c>
      <c r="X274" s="214" t="s">
        <v>7</v>
      </c>
      <c r="Y274" s="214"/>
      <c r="Z274" s="214"/>
      <c r="AA274" s="214" t="s">
        <v>238</v>
      </c>
      <c r="AB274" s="214" t="s">
        <v>358</v>
      </c>
      <c r="AC274" s="214">
        <v>2100</v>
      </c>
      <c r="AD274" s="214" t="s">
        <v>7</v>
      </c>
      <c r="AE274" s="214"/>
      <c r="AF274" s="214"/>
    </row>
    <row r="275" spans="1:32" x14ac:dyDescent="0.3">
      <c r="A275" s="216" t="s">
        <v>351</v>
      </c>
      <c r="B275" s="214" t="s">
        <v>45</v>
      </c>
      <c r="C275" s="214" t="s">
        <v>68</v>
      </c>
      <c r="D275" s="214" t="s">
        <v>310</v>
      </c>
      <c r="E275" s="214" t="s">
        <v>1087</v>
      </c>
      <c r="F275" s="15">
        <v>46286.432002314818</v>
      </c>
      <c r="G275" s="214" t="s">
        <v>407</v>
      </c>
      <c r="H275" s="214">
        <v>7</v>
      </c>
      <c r="I275" s="214" t="s">
        <v>1088</v>
      </c>
      <c r="J275" s="15">
        <v>46286.6875</v>
      </c>
      <c r="K275" s="15">
        <v>46288.541666666664</v>
      </c>
      <c r="L275" s="15">
        <v>46289</v>
      </c>
      <c r="M275" s="214">
        <v>7</v>
      </c>
      <c r="N275" s="216"/>
      <c r="O275" s="214" t="s">
        <v>201</v>
      </c>
      <c r="P275" s="214" t="s">
        <v>514</v>
      </c>
      <c r="Q275" s="216"/>
      <c r="R275" s="216"/>
      <c r="S275" s="214" t="s">
        <v>358</v>
      </c>
      <c r="T275" s="214" t="s">
        <v>373</v>
      </c>
      <c r="U275" s="214" t="s">
        <v>239</v>
      </c>
      <c r="V275" s="214" t="s">
        <v>351</v>
      </c>
      <c r="W275" s="214" t="s">
        <v>374</v>
      </c>
      <c r="X275" s="214" t="s">
        <v>239</v>
      </c>
      <c r="Y275" s="214">
        <v>103</v>
      </c>
      <c r="Z275" s="214"/>
      <c r="AA275" s="214" t="s">
        <v>67</v>
      </c>
      <c r="AB275" s="214" t="s">
        <v>358</v>
      </c>
      <c r="AC275" s="214">
        <v>2100</v>
      </c>
      <c r="AD275" s="214" t="s">
        <v>217</v>
      </c>
      <c r="AE275" s="214">
        <v>1</v>
      </c>
      <c r="AF275" s="214">
        <v>1</v>
      </c>
    </row>
    <row r="276" spans="1:32" x14ac:dyDescent="0.3">
      <c r="A276" s="216" t="s">
        <v>351</v>
      </c>
      <c r="B276" s="214" t="s">
        <v>45</v>
      </c>
      <c r="C276" s="214" t="s">
        <v>68</v>
      </c>
      <c r="D276" s="214" t="s">
        <v>310</v>
      </c>
      <c r="E276" s="214" t="s">
        <v>1089</v>
      </c>
      <c r="F276" s="15">
        <v>46286.420046296298</v>
      </c>
      <c r="G276" s="214" t="s">
        <v>407</v>
      </c>
      <c r="H276" s="214">
        <v>3</v>
      </c>
      <c r="I276" s="214" t="s">
        <v>1090</v>
      </c>
      <c r="J276" s="15">
        <v>46286.665972222225</v>
      </c>
      <c r="K276" s="15">
        <v>46288.541666666664</v>
      </c>
      <c r="L276" s="15">
        <v>46289</v>
      </c>
      <c r="M276" s="214">
        <v>3</v>
      </c>
      <c r="N276" s="216"/>
      <c r="O276" s="214" t="s">
        <v>201</v>
      </c>
      <c r="P276" s="214" t="s">
        <v>514</v>
      </c>
      <c r="Q276" s="216"/>
      <c r="R276" s="216"/>
      <c r="S276" s="214" t="s">
        <v>358</v>
      </c>
      <c r="T276" s="214" t="s">
        <v>373</v>
      </c>
      <c r="U276" s="214" t="s">
        <v>239</v>
      </c>
      <c r="V276" s="214" t="s">
        <v>351</v>
      </c>
      <c r="W276" s="214" t="s">
        <v>374</v>
      </c>
      <c r="X276" s="214" t="s">
        <v>239</v>
      </c>
      <c r="Y276" s="214"/>
      <c r="Z276" s="214"/>
      <c r="AA276" s="214" t="s">
        <v>67</v>
      </c>
      <c r="AB276" s="214" t="s">
        <v>358</v>
      </c>
      <c r="AC276" s="214">
        <v>2100</v>
      </c>
      <c r="AD276" s="214" t="s">
        <v>217</v>
      </c>
      <c r="AE276" s="214">
        <v>1</v>
      </c>
      <c r="AF276" s="214"/>
    </row>
    <row r="277" spans="1:32" x14ac:dyDescent="0.3">
      <c r="A277" s="216" t="s">
        <v>351</v>
      </c>
      <c r="B277" s="214" t="s">
        <v>45</v>
      </c>
      <c r="C277" s="214" t="s">
        <v>68</v>
      </c>
      <c r="D277" s="214" t="s">
        <v>310</v>
      </c>
      <c r="E277" s="214" t="s">
        <v>1091</v>
      </c>
      <c r="F277" s="15">
        <v>46286.431493055556</v>
      </c>
      <c r="G277" s="214" t="s">
        <v>407</v>
      </c>
      <c r="H277" s="214">
        <v>8</v>
      </c>
      <c r="I277" s="214" t="s">
        <v>1092</v>
      </c>
      <c r="J277" s="15">
        <v>46286.649305555555</v>
      </c>
      <c r="K277" s="15">
        <v>46288.541666666664</v>
      </c>
      <c r="L277" s="15">
        <v>46289</v>
      </c>
      <c r="M277" s="214">
        <v>8</v>
      </c>
      <c r="N277" s="216"/>
      <c r="O277" s="214" t="s">
        <v>201</v>
      </c>
      <c r="P277" s="214" t="s">
        <v>514</v>
      </c>
      <c r="Q277" s="216"/>
      <c r="R277" s="216"/>
      <c r="S277" s="214" t="s">
        <v>358</v>
      </c>
      <c r="T277" s="214" t="s">
        <v>373</v>
      </c>
      <c r="U277" s="214" t="s">
        <v>239</v>
      </c>
      <c r="V277" s="214" t="s">
        <v>351</v>
      </c>
      <c r="W277" s="214" t="s">
        <v>374</v>
      </c>
      <c r="X277" s="214" t="s">
        <v>239</v>
      </c>
      <c r="Y277" s="214"/>
      <c r="Z277" s="214"/>
      <c r="AA277" s="214" t="s">
        <v>67</v>
      </c>
      <c r="AB277" s="214" t="s">
        <v>358</v>
      </c>
      <c r="AC277" s="214">
        <v>2100</v>
      </c>
      <c r="AD277" s="214" t="s">
        <v>217</v>
      </c>
      <c r="AE277" s="214">
        <v>1</v>
      </c>
      <c r="AF277" s="214"/>
    </row>
    <row r="278" spans="1:32" x14ac:dyDescent="0.3">
      <c r="A278" s="216" t="s">
        <v>351</v>
      </c>
      <c r="B278" s="214" t="s">
        <v>45</v>
      </c>
      <c r="C278" s="214" t="s">
        <v>68</v>
      </c>
      <c r="D278" s="214" t="s">
        <v>310</v>
      </c>
      <c r="E278" s="214" t="s">
        <v>1093</v>
      </c>
      <c r="F278" s="15">
        <v>46286.424537037034</v>
      </c>
      <c r="G278" s="214" t="s">
        <v>418</v>
      </c>
      <c r="H278" s="214">
        <v>5</v>
      </c>
      <c r="I278" s="214" t="s">
        <v>1094</v>
      </c>
      <c r="J278" s="15">
        <v>46287.339583333334</v>
      </c>
      <c r="K278" s="15">
        <v>46288.541666666664</v>
      </c>
      <c r="L278" s="15">
        <v>46289</v>
      </c>
      <c r="M278" s="214">
        <v>5</v>
      </c>
      <c r="N278" s="216"/>
      <c r="O278" s="214" t="s">
        <v>201</v>
      </c>
      <c r="P278" s="214" t="s">
        <v>514</v>
      </c>
      <c r="Q278" s="216"/>
      <c r="R278" s="216"/>
      <c r="S278" s="214" t="s">
        <v>358</v>
      </c>
      <c r="T278" s="214" t="s">
        <v>373</v>
      </c>
      <c r="U278" s="214" t="s">
        <v>239</v>
      </c>
      <c r="V278" s="214" t="s">
        <v>351</v>
      </c>
      <c r="W278" s="214" t="s">
        <v>374</v>
      </c>
      <c r="X278" s="214" t="s">
        <v>239</v>
      </c>
      <c r="Y278" s="214">
        <v>103</v>
      </c>
      <c r="Z278" s="214"/>
      <c r="AA278" s="214" t="s">
        <v>67</v>
      </c>
      <c r="AB278" s="214" t="s">
        <v>358</v>
      </c>
      <c r="AC278" s="214">
        <v>2100</v>
      </c>
      <c r="AD278" s="214" t="s">
        <v>217</v>
      </c>
      <c r="AE278" s="214">
        <v>1</v>
      </c>
      <c r="AF278" s="214"/>
    </row>
    <row r="279" spans="1:32" x14ac:dyDescent="0.3">
      <c r="A279" s="216" t="s">
        <v>351</v>
      </c>
      <c r="B279" s="214" t="s">
        <v>45</v>
      </c>
      <c r="C279" s="214" t="s">
        <v>68</v>
      </c>
      <c r="D279" s="214" t="s">
        <v>310</v>
      </c>
      <c r="E279" s="214" t="s">
        <v>1095</v>
      </c>
      <c r="F279" s="15">
        <v>46286.430648148147</v>
      </c>
      <c r="G279" s="214" t="s">
        <v>407</v>
      </c>
      <c r="H279" s="214">
        <v>24</v>
      </c>
      <c r="I279" s="214" t="s">
        <v>1096</v>
      </c>
      <c r="J279" s="15">
        <v>46287.336111111108</v>
      </c>
      <c r="K279" s="15">
        <v>46288.541666666664</v>
      </c>
      <c r="L279" s="15">
        <v>46289</v>
      </c>
      <c r="M279" s="214">
        <v>24</v>
      </c>
      <c r="N279" s="216"/>
      <c r="O279" s="214" t="s">
        <v>201</v>
      </c>
      <c r="P279" s="214" t="s">
        <v>514</v>
      </c>
      <c r="Q279" s="216"/>
      <c r="R279" s="216"/>
      <c r="S279" s="214" t="s">
        <v>358</v>
      </c>
      <c r="T279" s="214" t="s">
        <v>373</v>
      </c>
      <c r="U279" s="214" t="s">
        <v>239</v>
      </c>
      <c r="V279" s="214" t="s">
        <v>351</v>
      </c>
      <c r="W279" s="214" t="s">
        <v>374</v>
      </c>
      <c r="X279" s="214" t="s">
        <v>239</v>
      </c>
      <c r="Y279" s="214"/>
      <c r="Z279" s="214"/>
      <c r="AA279" s="214" t="s">
        <v>67</v>
      </c>
      <c r="AB279" s="214" t="s">
        <v>358</v>
      </c>
      <c r="AC279" s="214">
        <v>2100</v>
      </c>
      <c r="AD279" s="214" t="s">
        <v>217</v>
      </c>
      <c r="AE279" s="214">
        <v>2.4</v>
      </c>
      <c r="AF279" s="214"/>
    </row>
    <row r="280" spans="1:32" x14ac:dyDescent="0.3">
      <c r="A280" s="216" t="s">
        <v>351</v>
      </c>
      <c r="B280" s="214" t="s">
        <v>45</v>
      </c>
      <c r="C280" s="214" t="s">
        <v>68</v>
      </c>
      <c r="D280" s="214" t="s">
        <v>310</v>
      </c>
      <c r="E280" s="214" t="s">
        <v>1097</v>
      </c>
      <c r="F280" s="15">
        <v>46283.390682870369</v>
      </c>
      <c r="G280" s="214" t="s">
        <v>403</v>
      </c>
      <c r="H280" s="214">
        <v>2</v>
      </c>
      <c r="I280" s="214" t="s">
        <v>1098</v>
      </c>
      <c r="J280" s="15">
        <v>46283.591666666667</v>
      </c>
      <c r="K280" s="15">
        <v>46286.458333333336</v>
      </c>
      <c r="L280" s="15"/>
      <c r="M280" s="214">
        <v>2</v>
      </c>
      <c r="N280" s="216"/>
      <c r="O280" s="214" t="s">
        <v>201</v>
      </c>
      <c r="P280" s="214" t="s">
        <v>514</v>
      </c>
      <c r="Q280" s="216"/>
      <c r="R280" s="216"/>
      <c r="S280" s="214" t="s">
        <v>358</v>
      </c>
      <c r="T280" s="214" t="s">
        <v>373</v>
      </c>
      <c r="U280" s="214" t="s">
        <v>239</v>
      </c>
      <c r="V280" s="214" t="s">
        <v>351</v>
      </c>
      <c r="W280" s="214" t="s">
        <v>374</v>
      </c>
      <c r="X280" s="214" t="s">
        <v>239</v>
      </c>
      <c r="Y280" s="214">
        <v>103</v>
      </c>
      <c r="Z280" s="214"/>
      <c r="AA280" s="214" t="s">
        <v>67</v>
      </c>
      <c r="AB280" s="214" t="s">
        <v>358</v>
      </c>
      <c r="AC280" s="214">
        <v>2100</v>
      </c>
      <c r="AD280" s="214" t="s">
        <v>217</v>
      </c>
      <c r="AE280" s="214">
        <v>1</v>
      </c>
      <c r="AF280" s="214">
        <v>1</v>
      </c>
    </row>
    <row r="281" spans="1:32" x14ac:dyDescent="0.3">
      <c r="A281" s="216" t="s">
        <v>351</v>
      </c>
      <c r="B281" s="214" t="s">
        <v>45</v>
      </c>
      <c r="C281" s="214" t="s">
        <v>68</v>
      </c>
      <c r="D281" s="214" t="s">
        <v>310</v>
      </c>
      <c r="E281" s="214" t="s">
        <v>1099</v>
      </c>
      <c r="F281" s="15">
        <v>46283.389594907407</v>
      </c>
      <c r="G281" s="214" t="s">
        <v>403</v>
      </c>
      <c r="H281" s="214">
        <v>3</v>
      </c>
      <c r="I281" s="214" t="s">
        <v>1098</v>
      </c>
      <c r="J281" s="15">
        <v>46283.591666666667</v>
      </c>
      <c r="K281" s="15">
        <v>46286.458333333336</v>
      </c>
      <c r="L281" s="15"/>
      <c r="M281" s="214">
        <v>3</v>
      </c>
      <c r="N281" s="216"/>
      <c r="O281" s="214" t="s">
        <v>201</v>
      </c>
      <c r="P281" s="214" t="s">
        <v>514</v>
      </c>
      <c r="Q281" s="216"/>
      <c r="R281" s="216"/>
      <c r="S281" s="214" t="s">
        <v>358</v>
      </c>
      <c r="T281" s="214" t="s">
        <v>373</v>
      </c>
      <c r="U281" s="214" t="s">
        <v>239</v>
      </c>
      <c r="V281" s="214" t="s">
        <v>351</v>
      </c>
      <c r="W281" s="214" t="s">
        <v>374</v>
      </c>
      <c r="X281" s="214" t="s">
        <v>239</v>
      </c>
      <c r="Y281" s="214"/>
      <c r="Z281" s="214"/>
      <c r="AA281" s="214" t="s">
        <v>67</v>
      </c>
      <c r="AB281" s="214" t="s">
        <v>358</v>
      </c>
      <c r="AC281" s="214">
        <v>2100</v>
      </c>
      <c r="AD281" s="214" t="s">
        <v>217</v>
      </c>
      <c r="AE281" s="214">
        <v>1</v>
      </c>
      <c r="AF281" s="214"/>
    </row>
    <row r="282" spans="1:32" x14ac:dyDescent="0.3">
      <c r="A282" s="216" t="s">
        <v>351</v>
      </c>
      <c r="B282" s="214" t="s">
        <v>45</v>
      </c>
      <c r="C282" s="214" t="s">
        <v>68</v>
      </c>
      <c r="D282" s="214" t="s">
        <v>310</v>
      </c>
      <c r="E282" s="214" t="s">
        <v>1100</v>
      </c>
      <c r="F282" s="15">
        <v>46283.387245370373</v>
      </c>
      <c r="G282" s="214" t="s">
        <v>403</v>
      </c>
      <c r="H282" s="214">
        <v>3</v>
      </c>
      <c r="I282" s="214" t="s">
        <v>1098</v>
      </c>
      <c r="J282" s="15">
        <v>46283.591666666667</v>
      </c>
      <c r="K282" s="15">
        <v>46286.458333333336</v>
      </c>
      <c r="L282" s="15"/>
      <c r="M282" s="214">
        <v>3</v>
      </c>
      <c r="N282" s="216"/>
      <c r="O282" s="214" t="s">
        <v>201</v>
      </c>
      <c r="P282" s="214" t="s">
        <v>514</v>
      </c>
      <c r="Q282" s="216"/>
      <c r="R282" s="216"/>
      <c r="S282" s="214" t="s">
        <v>358</v>
      </c>
      <c r="T282" s="214" t="s">
        <v>373</v>
      </c>
      <c r="U282" s="214" t="s">
        <v>239</v>
      </c>
      <c r="V282" s="214" t="s">
        <v>351</v>
      </c>
      <c r="W282" s="214" t="s">
        <v>374</v>
      </c>
      <c r="X282" s="214" t="s">
        <v>239</v>
      </c>
      <c r="Y282" s="214"/>
      <c r="Z282" s="214"/>
      <c r="AA282" s="214" t="s">
        <v>67</v>
      </c>
      <c r="AB282" s="214" t="s">
        <v>358</v>
      </c>
      <c r="AC282" s="214">
        <v>2100</v>
      </c>
      <c r="AD282" s="214" t="s">
        <v>217</v>
      </c>
      <c r="AE282" s="214">
        <v>1</v>
      </c>
      <c r="AF282" s="214"/>
    </row>
    <row r="283" spans="1:32" x14ac:dyDescent="0.3">
      <c r="A283" s="216" t="s">
        <v>351</v>
      </c>
      <c r="B283" s="214" t="s">
        <v>45</v>
      </c>
      <c r="C283" s="214" t="s">
        <v>68</v>
      </c>
      <c r="D283" s="214" t="s">
        <v>310</v>
      </c>
      <c r="E283" s="214" t="s">
        <v>1101</v>
      </c>
      <c r="F283" s="15">
        <v>46282.367581018516</v>
      </c>
      <c r="G283" s="214" t="s">
        <v>403</v>
      </c>
      <c r="H283" s="214">
        <v>4</v>
      </c>
      <c r="I283" s="214" t="s">
        <v>1102</v>
      </c>
      <c r="J283" s="15">
        <v>46282.497916666667</v>
      </c>
      <c r="K283" s="15">
        <v>46286.458333333336</v>
      </c>
      <c r="L283" s="15"/>
      <c r="M283" s="214">
        <v>4</v>
      </c>
      <c r="N283" s="216"/>
      <c r="O283" s="214" t="s">
        <v>201</v>
      </c>
      <c r="P283" s="214" t="s">
        <v>514</v>
      </c>
      <c r="Q283" s="216"/>
      <c r="R283" s="216"/>
      <c r="S283" s="214" t="s">
        <v>358</v>
      </c>
      <c r="T283" s="214" t="s">
        <v>373</v>
      </c>
      <c r="U283" s="214" t="s">
        <v>239</v>
      </c>
      <c r="V283" s="214" t="s">
        <v>351</v>
      </c>
      <c r="W283" s="214" t="s">
        <v>374</v>
      </c>
      <c r="X283" s="214" t="s">
        <v>239</v>
      </c>
      <c r="Y283" s="214">
        <v>103</v>
      </c>
      <c r="Z283" s="214"/>
      <c r="AA283" s="214" t="s">
        <v>67</v>
      </c>
      <c r="AB283" s="214" t="s">
        <v>358</v>
      </c>
      <c r="AC283" s="214">
        <v>2100</v>
      </c>
      <c r="AD283" s="214" t="s">
        <v>217</v>
      </c>
      <c r="AE283" s="214">
        <v>1</v>
      </c>
      <c r="AF283" s="214"/>
    </row>
    <row r="284" spans="1:32" x14ac:dyDescent="0.3">
      <c r="A284" s="216" t="s">
        <v>351</v>
      </c>
      <c r="B284" s="214" t="s">
        <v>51</v>
      </c>
      <c r="C284" s="214" t="s">
        <v>258</v>
      </c>
      <c r="D284" s="214" t="s">
        <v>310</v>
      </c>
      <c r="E284" s="214" t="s">
        <v>1103</v>
      </c>
      <c r="F284" s="15">
        <v>46273.372465277775</v>
      </c>
      <c r="G284" s="214" t="s">
        <v>407</v>
      </c>
      <c r="H284" s="214">
        <v>450</v>
      </c>
      <c r="I284" s="214" t="s">
        <v>1104</v>
      </c>
      <c r="J284" s="15">
        <v>46273.671527777777</v>
      </c>
      <c r="K284" s="15">
        <v>46274.430555555555</v>
      </c>
      <c r="L284" s="15"/>
      <c r="M284" s="214">
        <v>450</v>
      </c>
      <c r="N284" s="216"/>
      <c r="O284" s="214" t="s">
        <v>201</v>
      </c>
      <c r="P284" s="214" t="s">
        <v>514</v>
      </c>
      <c r="Q284" s="216"/>
      <c r="R284" s="216"/>
      <c r="S284" s="214" t="s">
        <v>358</v>
      </c>
      <c r="T284" s="214" t="s">
        <v>373</v>
      </c>
      <c r="U284" s="214" t="s">
        <v>239</v>
      </c>
      <c r="V284" s="214" t="s">
        <v>7</v>
      </c>
      <c r="W284" s="214" t="s">
        <v>7</v>
      </c>
      <c r="X284" s="214" t="s">
        <v>7</v>
      </c>
      <c r="Y284" s="214"/>
      <c r="Z284" s="214"/>
      <c r="AA284" s="214" t="s">
        <v>238</v>
      </c>
      <c r="AB284" s="214" t="s">
        <v>358</v>
      </c>
      <c r="AC284" s="214">
        <v>2100</v>
      </c>
      <c r="AD284" s="214" t="s">
        <v>7</v>
      </c>
      <c r="AE284" s="214"/>
      <c r="AF284" s="214">
        <v>0</v>
      </c>
    </row>
    <row r="285" spans="1:32" x14ac:dyDescent="0.3">
      <c r="A285" s="216" t="s">
        <v>351</v>
      </c>
      <c r="B285" s="214" t="s">
        <v>45</v>
      </c>
      <c r="C285" s="214" t="s">
        <v>68</v>
      </c>
      <c r="D285" s="214" t="s">
        <v>310</v>
      </c>
      <c r="E285" s="214" t="s">
        <v>1105</v>
      </c>
      <c r="F285" s="15">
        <v>46280.432673611111</v>
      </c>
      <c r="G285" s="214" t="s">
        <v>403</v>
      </c>
      <c r="H285" s="214">
        <v>1</v>
      </c>
      <c r="I285" s="214" t="s">
        <v>1106</v>
      </c>
      <c r="J285" s="15">
        <v>46280.493750000001</v>
      </c>
      <c r="K285" s="15">
        <v>46282.458333333336</v>
      </c>
      <c r="L285" s="15"/>
      <c r="M285" s="214">
        <v>1</v>
      </c>
      <c r="N285" s="216"/>
      <c r="O285" s="214" t="s">
        <v>201</v>
      </c>
      <c r="P285" s="214" t="s">
        <v>514</v>
      </c>
      <c r="Q285" s="216"/>
      <c r="R285" s="216"/>
      <c r="S285" s="214" t="s">
        <v>358</v>
      </c>
      <c r="T285" s="214" t="s">
        <v>373</v>
      </c>
      <c r="U285" s="214" t="s">
        <v>239</v>
      </c>
      <c r="V285" s="214" t="s">
        <v>351</v>
      </c>
      <c r="W285" s="214" t="s">
        <v>374</v>
      </c>
      <c r="X285" s="214" t="s">
        <v>239</v>
      </c>
      <c r="Y285" s="214">
        <v>103</v>
      </c>
      <c r="Z285" s="214"/>
      <c r="AA285" s="214" t="s">
        <v>67</v>
      </c>
      <c r="AB285" s="214" t="s">
        <v>358</v>
      </c>
      <c r="AC285" s="214">
        <v>2100</v>
      </c>
      <c r="AD285" s="214" t="s">
        <v>217</v>
      </c>
      <c r="AE285" s="214">
        <v>1</v>
      </c>
      <c r="AF285" s="214">
        <v>1</v>
      </c>
    </row>
    <row r="286" spans="1:32" x14ac:dyDescent="0.3">
      <c r="A286" s="216" t="s">
        <v>351</v>
      </c>
      <c r="B286" s="214" t="s">
        <v>45</v>
      </c>
      <c r="C286" s="214" t="s">
        <v>68</v>
      </c>
      <c r="D286" s="214" t="s">
        <v>310</v>
      </c>
      <c r="E286" s="214" t="s">
        <v>1107</v>
      </c>
      <c r="F286" s="15">
        <v>46280.435034722221</v>
      </c>
      <c r="G286" s="214" t="s">
        <v>403</v>
      </c>
      <c r="H286" s="214">
        <v>3</v>
      </c>
      <c r="I286" s="214" t="s">
        <v>1106</v>
      </c>
      <c r="J286" s="15">
        <v>46280.493750000001</v>
      </c>
      <c r="K286" s="15">
        <v>46282.458333333336</v>
      </c>
      <c r="L286" s="15"/>
      <c r="M286" s="214">
        <v>3</v>
      </c>
      <c r="N286" s="216"/>
      <c r="O286" s="214" t="s">
        <v>201</v>
      </c>
      <c r="P286" s="214" t="s">
        <v>514</v>
      </c>
      <c r="Q286" s="216"/>
      <c r="R286" s="216"/>
      <c r="S286" s="214" t="s">
        <v>358</v>
      </c>
      <c r="T286" s="214" t="s">
        <v>373</v>
      </c>
      <c r="U286" s="214" t="s">
        <v>239</v>
      </c>
      <c r="V286" s="214" t="s">
        <v>351</v>
      </c>
      <c r="W286" s="214" t="s">
        <v>374</v>
      </c>
      <c r="X286" s="214" t="s">
        <v>239</v>
      </c>
      <c r="Y286" s="214"/>
      <c r="Z286" s="214"/>
      <c r="AA286" s="214" t="s">
        <v>67</v>
      </c>
      <c r="AB286" s="214" t="s">
        <v>358</v>
      </c>
      <c r="AC286" s="214">
        <v>2100</v>
      </c>
      <c r="AD286" s="214" t="s">
        <v>217</v>
      </c>
      <c r="AE286" s="214">
        <v>1</v>
      </c>
      <c r="AF286" s="214"/>
    </row>
    <row r="287" spans="1:32" x14ac:dyDescent="0.3">
      <c r="A287" s="216" t="s">
        <v>351</v>
      </c>
      <c r="B287" s="214" t="s">
        <v>45</v>
      </c>
      <c r="C287" s="214" t="s">
        <v>68</v>
      </c>
      <c r="D287" s="214" t="s">
        <v>310</v>
      </c>
      <c r="E287" s="214" t="s">
        <v>1108</v>
      </c>
      <c r="F287" s="15">
        <v>46280.432002314818</v>
      </c>
      <c r="G287" s="214" t="s">
        <v>403</v>
      </c>
      <c r="H287" s="214">
        <v>3</v>
      </c>
      <c r="I287" s="214" t="s">
        <v>1106</v>
      </c>
      <c r="J287" s="15">
        <v>46280.493750000001</v>
      </c>
      <c r="K287" s="15">
        <v>46282.458333333336</v>
      </c>
      <c r="L287" s="15"/>
      <c r="M287" s="214">
        <v>3</v>
      </c>
      <c r="N287" s="216"/>
      <c r="O287" s="214" t="s">
        <v>201</v>
      </c>
      <c r="P287" s="214" t="s">
        <v>514</v>
      </c>
      <c r="Q287" s="216"/>
      <c r="R287" s="216"/>
      <c r="S287" s="214" t="s">
        <v>358</v>
      </c>
      <c r="T287" s="214" t="s">
        <v>373</v>
      </c>
      <c r="U287" s="214" t="s">
        <v>239</v>
      </c>
      <c r="V287" s="214" t="s">
        <v>351</v>
      </c>
      <c r="W287" s="214" t="s">
        <v>374</v>
      </c>
      <c r="X287" s="214" t="s">
        <v>239</v>
      </c>
      <c r="Y287" s="214"/>
      <c r="Z287" s="214"/>
      <c r="AA287" s="214" t="s">
        <v>67</v>
      </c>
      <c r="AB287" s="214" t="s">
        <v>358</v>
      </c>
      <c r="AC287" s="214">
        <v>2100</v>
      </c>
      <c r="AD287" s="214" t="s">
        <v>217</v>
      </c>
      <c r="AE287" s="214">
        <v>1</v>
      </c>
      <c r="AF287" s="214"/>
    </row>
    <row r="288" spans="1:32" x14ac:dyDescent="0.3">
      <c r="A288" s="216" t="s">
        <v>351</v>
      </c>
      <c r="B288" s="214" t="s">
        <v>45</v>
      </c>
      <c r="C288" s="214" t="s">
        <v>68</v>
      </c>
      <c r="D288" s="214" t="s">
        <v>310</v>
      </c>
      <c r="E288" s="214" t="s">
        <v>1109</v>
      </c>
      <c r="F288" s="15">
        <v>46280.431261574071</v>
      </c>
      <c r="G288" s="214" t="s">
        <v>403</v>
      </c>
      <c r="H288" s="214">
        <v>3</v>
      </c>
      <c r="I288" s="214" t="s">
        <v>1106</v>
      </c>
      <c r="J288" s="15">
        <v>46280.493750000001</v>
      </c>
      <c r="K288" s="15">
        <v>46282.458333333336</v>
      </c>
      <c r="L288" s="15"/>
      <c r="M288" s="214">
        <v>3</v>
      </c>
      <c r="N288" s="216"/>
      <c r="O288" s="214" t="s">
        <v>201</v>
      </c>
      <c r="P288" s="214" t="s">
        <v>514</v>
      </c>
      <c r="Q288" s="216"/>
      <c r="R288" s="216"/>
      <c r="S288" s="214" t="s">
        <v>358</v>
      </c>
      <c r="T288" s="214" t="s">
        <v>373</v>
      </c>
      <c r="U288" s="214" t="s">
        <v>239</v>
      </c>
      <c r="V288" s="214" t="s">
        <v>351</v>
      </c>
      <c r="W288" s="214" t="s">
        <v>374</v>
      </c>
      <c r="X288" s="214" t="s">
        <v>239</v>
      </c>
      <c r="Y288" s="214"/>
      <c r="Z288" s="214"/>
      <c r="AA288" s="214" t="s">
        <v>67</v>
      </c>
      <c r="AB288" s="214" t="s">
        <v>358</v>
      </c>
      <c r="AC288" s="214">
        <v>2100</v>
      </c>
      <c r="AD288" s="214" t="s">
        <v>217</v>
      </c>
      <c r="AE288" s="214">
        <v>1</v>
      </c>
      <c r="AF288" s="214"/>
    </row>
    <row r="289" spans="1:32" x14ac:dyDescent="0.3">
      <c r="A289" s="216" t="s">
        <v>351</v>
      </c>
      <c r="B289" s="214" t="s">
        <v>45</v>
      </c>
      <c r="C289" s="214" t="s">
        <v>68</v>
      </c>
      <c r="D289" s="214" t="s">
        <v>310</v>
      </c>
      <c r="E289" s="214" t="s">
        <v>1110</v>
      </c>
      <c r="F289" s="15">
        <v>46280.438321759262</v>
      </c>
      <c r="G289" s="214" t="s">
        <v>403</v>
      </c>
      <c r="H289" s="214">
        <v>3</v>
      </c>
      <c r="I289" s="214" t="s">
        <v>1106</v>
      </c>
      <c r="J289" s="15">
        <v>46280.493750000001</v>
      </c>
      <c r="K289" s="15">
        <v>46282.458333333336</v>
      </c>
      <c r="L289" s="15"/>
      <c r="M289" s="214">
        <v>3</v>
      </c>
      <c r="N289" s="216"/>
      <c r="O289" s="214" t="s">
        <v>201</v>
      </c>
      <c r="P289" s="214" t="s">
        <v>514</v>
      </c>
      <c r="Q289" s="216"/>
      <c r="R289" s="216"/>
      <c r="S289" s="214" t="s">
        <v>358</v>
      </c>
      <c r="T289" s="214" t="s">
        <v>373</v>
      </c>
      <c r="U289" s="214" t="s">
        <v>239</v>
      </c>
      <c r="V289" s="214" t="s">
        <v>351</v>
      </c>
      <c r="W289" s="214" t="s">
        <v>374</v>
      </c>
      <c r="X289" s="214" t="s">
        <v>239</v>
      </c>
      <c r="Y289" s="214"/>
      <c r="Z289" s="214"/>
      <c r="AA289" s="214" t="s">
        <v>67</v>
      </c>
      <c r="AB289" s="214" t="s">
        <v>358</v>
      </c>
      <c r="AC289" s="214">
        <v>2100</v>
      </c>
      <c r="AD289" s="214" t="s">
        <v>217</v>
      </c>
      <c r="AE289" s="214">
        <v>1</v>
      </c>
      <c r="AF289" s="214"/>
    </row>
    <row r="290" spans="1:32" x14ac:dyDescent="0.3">
      <c r="A290" s="216" t="s">
        <v>351</v>
      </c>
      <c r="B290" s="214" t="s">
        <v>45</v>
      </c>
      <c r="C290" s="214" t="s">
        <v>68</v>
      </c>
      <c r="D290" s="214" t="s">
        <v>310</v>
      </c>
      <c r="E290" s="214" t="s">
        <v>1111</v>
      </c>
      <c r="F290" s="15">
        <v>46280.43408564815</v>
      </c>
      <c r="G290" s="214" t="s">
        <v>403</v>
      </c>
      <c r="H290" s="214">
        <v>3</v>
      </c>
      <c r="I290" s="214" t="s">
        <v>1106</v>
      </c>
      <c r="J290" s="15">
        <v>46280.493750000001</v>
      </c>
      <c r="K290" s="15">
        <v>46282.458333333336</v>
      </c>
      <c r="L290" s="15"/>
      <c r="M290" s="214">
        <v>3</v>
      </c>
      <c r="N290" s="216"/>
      <c r="O290" s="214" t="s">
        <v>201</v>
      </c>
      <c r="P290" s="214" t="s">
        <v>514</v>
      </c>
      <c r="Q290" s="216"/>
      <c r="R290" s="216"/>
      <c r="S290" s="214" t="s">
        <v>358</v>
      </c>
      <c r="T290" s="214" t="s">
        <v>373</v>
      </c>
      <c r="U290" s="214" t="s">
        <v>239</v>
      </c>
      <c r="V290" s="214" t="s">
        <v>351</v>
      </c>
      <c r="W290" s="214" t="s">
        <v>374</v>
      </c>
      <c r="X290" s="214" t="s">
        <v>239</v>
      </c>
      <c r="Y290" s="214"/>
      <c r="Z290" s="214"/>
      <c r="AA290" s="214" t="s">
        <v>67</v>
      </c>
      <c r="AB290" s="214" t="s">
        <v>358</v>
      </c>
      <c r="AC290" s="214">
        <v>2100</v>
      </c>
      <c r="AD290" s="214" t="s">
        <v>217</v>
      </c>
      <c r="AE290" s="214">
        <v>1</v>
      </c>
      <c r="AF290" s="214"/>
    </row>
    <row r="291" spans="1:32" x14ac:dyDescent="0.3">
      <c r="A291" s="216" t="s">
        <v>351</v>
      </c>
      <c r="B291" s="214" t="s">
        <v>45</v>
      </c>
      <c r="C291" s="214" t="s">
        <v>68</v>
      </c>
      <c r="D291" s="214" t="s">
        <v>310</v>
      </c>
      <c r="E291" s="214" t="s">
        <v>1112</v>
      </c>
      <c r="F291" s="15">
        <v>46258.344340277778</v>
      </c>
      <c r="G291" s="214" t="s">
        <v>403</v>
      </c>
      <c r="H291" s="214">
        <v>3</v>
      </c>
      <c r="I291" s="214" t="s">
        <v>1113</v>
      </c>
      <c r="J291" s="15">
        <v>46258.459027777775</v>
      </c>
      <c r="K291" s="15">
        <v>46262.520833333336</v>
      </c>
      <c r="L291" s="15"/>
      <c r="M291" s="214">
        <v>3</v>
      </c>
      <c r="N291" s="216"/>
      <c r="O291" s="214" t="s">
        <v>201</v>
      </c>
      <c r="P291" s="214" t="s">
        <v>513</v>
      </c>
      <c r="Q291" s="216"/>
      <c r="R291" s="216"/>
      <c r="S291" s="214" t="s">
        <v>358</v>
      </c>
      <c r="T291" s="214" t="s">
        <v>373</v>
      </c>
      <c r="U291" s="214" t="s">
        <v>239</v>
      </c>
      <c r="V291" s="214" t="s">
        <v>351</v>
      </c>
      <c r="W291" s="214" t="s">
        <v>374</v>
      </c>
      <c r="X291" s="214" t="s">
        <v>239</v>
      </c>
      <c r="Y291" s="214">
        <v>103</v>
      </c>
      <c r="Z291" s="214"/>
      <c r="AA291" s="214" t="s">
        <v>67</v>
      </c>
      <c r="AB291" s="214" t="s">
        <v>358</v>
      </c>
      <c r="AC291" s="214">
        <v>2100</v>
      </c>
      <c r="AD291" s="214" t="s">
        <v>217</v>
      </c>
      <c r="AE291" s="214">
        <v>1</v>
      </c>
      <c r="AF291" s="214">
        <v>1</v>
      </c>
    </row>
    <row r="292" spans="1:32" x14ac:dyDescent="0.3">
      <c r="A292" s="216" t="s">
        <v>351</v>
      </c>
      <c r="B292" s="214" t="s">
        <v>45</v>
      </c>
      <c r="C292" s="214" t="s">
        <v>68</v>
      </c>
      <c r="D292" s="214" t="s">
        <v>310</v>
      </c>
      <c r="E292" s="214" t="s">
        <v>1114</v>
      </c>
      <c r="F292" s="15">
        <v>46258.343726851854</v>
      </c>
      <c r="G292" s="214" t="s">
        <v>403</v>
      </c>
      <c r="H292" s="214">
        <v>1</v>
      </c>
      <c r="I292" s="214" t="s">
        <v>1113</v>
      </c>
      <c r="J292" s="15">
        <v>46258.459027777775</v>
      </c>
      <c r="K292" s="15">
        <v>46262.520833333336</v>
      </c>
      <c r="L292" s="15"/>
      <c r="M292" s="214">
        <v>1</v>
      </c>
      <c r="N292" s="216"/>
      <c r="O292" s="214" t="s">
        <v>201</v>
      </c>
      <c r="P292" s="214" t="s">
        <v>513</v>
      </c>
      <c r="Q292" s="216"/>
      <c r="R292" s="216"/>
      <c r="S292" s="214" t="s">
        <v>358</v>
      </c>
      <c r="T292" s="214" t="s">
        <v>373</v>
      </c>
      <c r="U292" s="214" t="s">
        <v>239</v>
      </c>
      <c r="V292" s="214" t="s">
        <v>351</v>
      </c>
      <c r="W292" s="214" t="s">
        <v>374</v>
      </c>
      <c r="X292" s="214" t="s">
        <v>239</v>
      </c>
      <c r="Y292" s="214"/>
      <c r="Z292" s="214"/>
      <c r="AA292" s="214" t="s">
        <v>67</v>
      </c>
      <c r="AB292" s="214" t="s">
        <v>358</v>
      </c>
      <c r="AC292" s="214">
        <v>2100</v>
      </c>
      <c r="AD292" s="214" t="s">
        <v>217</v>
      </c>
      <c r="AE292" s="214">
        <v>1</v>
      </c>
      <c r="AF292" s="214"/>
    </row>
    <row r="293" spans="1:32" x14ac:dyDescent="0.3">
      <c r="A293" s="216" t="s">
        <v>351</v>
      </c>
      <c r="B293" s="214" t="s">
        <v>45</v>
      </c>
      <c r="C293" s="214" t="s">
        <v>68</v>
      </c>
      <c r="D293" s="214" t="s">
        <v>310</v>
      </c>
      <c r="E293" s="214" t="s">
        <v>1115</v>
      </c>
      <c r="F293" s="15">
        <v>46258.344930555555</v>
      </c>
      <c r="G293" s="214" t="s">
        <v>403</v>
      </c>
      <c r="H293" s="214">
        <v>3</v>
      </c>
      <c r="I293" s="214" t="s">
        <v>1113</v>
      </c>
      <c r="J293" s="15">
        <v>46258.459027777775</v>
      </c>
      <c r="K293" s="15">
        <v>46262.520833333336</v>
      </c>
      <c r="L293" s="15"/>
      <c r="M293" s="214">
        <v>3</v>
      </c>
      <c r="N293" s="216"/>
      <c r="O293" s="214" t="s">
        <v>201</v>
      </c>
      <c r="P293" s="214" t="s">
        <v>513</v>
      </c>
      <c r="Q293" s="216"/>
      <c r="R293" s="216"/>
      <c r="S293" s="214" t="s">
        <v>358</v>
      </c>
      <c r="T293" s="214" t="s">
        <v>373</v>
      </c>
      <c r="U293" s="214" t="s">
        <v>239</v>
      </c>
      <c r="V293" s="214" t="s">
        <v>351</v>
      </c>
      <c r="W293" s="214" t="s">
        <v>374</v>
      </c>
      <c r="X293" s="214" t="s">
        <v>239</v>
      </c>
      <c r="Y293" s="214"/>
      <c r="Z293" s="214"/>
      <c r="AA293" s="214" t="s">
        <v>67</v>
      </c>
      <c r="AB293" s="214" t="s">
        <v>358</v>
      </c>
      <c r="AC293" s="214">
        <v>2100</v>
      </c>
      <c r="AD293" s="214" t="s">
        <v>217</v>
      </c>
      <c r="AE293" s="214">
        <v>1</v>
      </c>
      <c r="AF293" s="214"/>
    </row>
    <row r="294" spans="1:32" x14ac:dyDescent="0.3">
      <c r="A294" s="216" t="s">
        <v>351</v>
      </c>
      <c r="B294" s="214" t="s">
        <v>45</v>
      </c>
      <c r="C294" s="214" t="s">
        <v>68</v>
      </c>
      <c r="D294" s="214" t="s">
        <v>310</v>
      </c>
      <c r="E294" s="214" t="s">
        <v>1116</v>
      </c>
      <c r="F294" s="15">
        <v>46258.344930555555</v>
      </c>
      <c r="G294" s="214" t="s">
        <v>403</v>
      </c>
      <c r="H294" s="214">
        <v>3</v>
      </c>
      <c r="I294" s="214" t="s">
        <v>1113</v>
      </c>
      <c r="J294" s="15">
        <v>46258.459027777775</v>
      </c>
      <c r="K294" s="15">
        <v>46262.520833333336</v>
      </c>
      <c r="L294" s="15"/>
      <c r="M294" s="214">
        <v>3</v>
      </c>
      <c r="N294" s="216"/>
      <c r="O294" s="214" t="s">
        <v>201</v>
      </c>
      <c r="P294" s="214" t="s">
        <v>513</v>
      </c>
      <c r="Q294" s="216"/>
      <c r="R294" s="216"/>
      <c r="S294" s="214" t="s">
        <v>358</v>
      </c>
      <c r="T294" s="214" t="s">
        <v>373</v>
      </c>
      <c r="U294" s="214" t="s">
        <v>239</v>
      </c>
      <c r="V294" s="214" t="s">
        <v>351</v>
      </c>
      <c r="W294" s="214" t="s">
        <v>374</v>
      </c>
      <c r="X294" s="214" t="s">
        <v>239</v>
      </c>
      <c r="Y294" s="214"/>
      <c r="Z294" s="214"/>
      <c r="AA294" s="214" t="s">
        <v>67</v>
      </c>
      <c r="AB294" s="214" t="s">
        <v>358</v>
      </c>
      <c r="AC294" s="214">
        <v>2100</v>
      </c>
      <c r="AD294" s="214" t="s">
        <v>217</v>
      </c>
      <c r="AE294" s="214">
        <v>1</v>
      </c>
      <c r="AF294" s="214"/>
    </row>
    <row r="295" spans="1:32" x14ac:dyDescent="0.3">
      <c r="A295" s="216" t="s">
        <v>351</v>
      </c>
      <c r="B295" s="214" t="s">
        <v>45</v>
      </c>
      <c r="C295" s="214" t="s">
        <v>68</v>
      </c>
      <c r="D295" s="214" t="s">
        <v>310</v>
      </c>
      <c r="E295" s="214" t="s">
        <v>1117</v>
      </c>
      <c r="F295" s="15">
        <v>46254.613715277781</v>
      </c>
      <c r="G295" s="214" t="s">
        <v>407</v>
      </c>
      <c r="H295" s="214">
        <v>27</v>
      </c>
      <c r="I295" s="214" t="s">
        <v>1118</v>
      </c>
      <c r="J295" s="15">
        <v>46255.379166666666</v>
      </c>
      <c r="K295" s="15">
        <v>46259.611111111109</v>
      </c>
      <c r="L295" s="15"/>
      <c r="M295" s="214">
        <v>27</v>
      </c>
      <c r="N295" s="216"/>
      <c r="O295" s="214" t="s">
        <v>201</v>
      </c>
      <c r="P295" s="214" t="s">
        <v>513</v>
      </c>
      <c r="Q295" s="216"/>
      <c r="R295" s="216"/>
      <c r="S295" s="214" t="s">
        <v>358</v>
      </c>
      <c r="T295" s="214" t="s">
        <v>373</v>
      </c>
      <c r="U295" s="214" t="s">
        <v>239</v>
      </c>
      <c r="V295" s="214" t="s">
        <v>351</v>
      </c>
      <c r="W295" s="214" t="s">
        <v>374</v>
      </c>
      <c r="X295" s="214" t="s">
        <v>239</v>
      </c>
      <c r="Y295" s="214">
        <v>103</v>
      </c>
      <c r="Z295" s="214"/>
      <c r="AA295" s="214" t="s">
        <v>67</v>
      </c>
      <c r="AB295" s="214" t="s">
        <v>358</v>
      </c>
      <c r="AC295" s="214">
        <v>2100</v>
      </c>
      <c r="AD295" s="214" t="s">
        <v>217</v>
      </c>
      <c r="AE295" s="214">
        <v>2.7</v>
      </c>
      <c r="AF295" s="214">
        <v>1</v>
      </c>
    </row>
    <row r="296" spans="1:32" x14ac:dyDescent="0.3">
      <c r="A296" s="216" t="s">
        <v>351</v>
      </c>
      <c r="B296" s="214" t="s">
        <v>45</v>
      </c>
      <c r="C296" s="214" t="s">
        <v>68</v>
      </c>
      <c r="D296" s="214" t="s">
        <v>310</v>
      </c>
      <c r="E296" s="214" t="s">
        <v>1119</v>
      </c>
      <c r="F296" s="15">
        <v>46254.658715277779</v>
      </c>
      <c r="G296" s="214" t="s">
        <v>403</v>
      </c>
      <c r="H296" s="214">
        <v>5</v>
      </c>
      <c r="I296" s="214" t="s">
        <v>1120</v>
      </c>
      <c r="J296" s="15">
        <v>46255.369444444441</v>
      </c>
      <c r="K296" s="15">
        <v>46259.583333333336</v>
      </c>
      <c r="L296" s="15"/>
      <c r="M296" s="214">
        <v>5</v>
      </c>
      <c r="N296" s="216"/>
      <c r="O296" s="214" t="s">
        <v>201</v>
      </c>
      <c r="P296" s="214" t="s">
        <v>513</v>
      </c>
      <c r="Q296" s="216"/>
      <c r="R296" s="216"/>
      <c r="S296" s="214" t="s">
        <v>358</v>
      </c>
      <c r="T296" s="214" t="s">
        <v>373</v>
      </c>
      <c r="U296" s="214" t="s">
        <v>239</v>
      </c>
      <c r="V296" s="214" t="s">
        <v>351</v>
      </c>
      <c r="W296" s="214" t="s">
        <v>374</v>
      </c>
      <c r="X296" s="214" t="s">
        <v>239</v>
      </c>
      <c r="Y296" s="214"/>
      <c r="Z296" s="214"/>
      <c r="AA296" s="214" t="s">
        <v>67</v>
      </c>
      <c r="AB296" s="214" t="s">
        <v>358</v>
      </c>
      <c r="AC296" s="214">
        <v>2100</v>
      </c>
      <c r="AD296" s="214" t="s">
        <v>217</v>
      </c>
      <c r="AE296" s="214">
        <v>1</v>
      </c>
      <c r="AF296" s="214"/>
    </row>
    <row r="297" spans="1:32" x14ac:dyDescent="0.3">
      <c r="A297" s="216" t="s">
        <v>351</v>
      </c>
      <c r="B297" s="214" t="s">
        <v>45</v>
      </c>
      <c r="C297" s="214" t="s">
        <v>68</v>
      </c>
      <c r="D297" s="214" t="s">
        <v>310</v>
      </c>
      <c r="E297" s="214" t="s">
        <v>1121</v>
      </c>
      <c r="F297" s="15">
        <v>46262.359525462962</v>
      </c>
      <c r="G297" s="214" t="s">
        <v>403</v>
      </c>
      <c r="H297" s="214">
        <v>2</v>
      </c>
      <c r="I297" s="214" t="s">
        <v>1122</v>
      </c>
      <c r="J297" s="15">
        <v>46265.605555555558</v>
      </c>
      <c r="K297" s="15">
        <v>46267.421527777777</v>
      </c>
      <c r="L297" s="15"/>
      <c r="M297" s="214">
        <v>2</v>
      </c>
      <c r="N297" s="216"/>
      <c r="O297" s="214" t="s">
        <v>201</v>
      </c>
      <c r="P297" s="214" t="s">
        <v>514</v>
      </c>
      <c r="Q297" s="216"/>
      <c r="R297" s="216"/>
      <c r="S297" s="214" t="s">
        <v>358</v>
      </c>
      <c r="T297" s="214" t="s">
        <v>373</v>
      </c>
      <c r="U297" s="214" t="s">
        <v>239</v>
      </c>
      <c r="V297" s="214" t="s">
        <v>351</v>
      </c>
      <c r="W297" s="214" t="s">
        <v>374</v>
      </c>
      <c r="X297" s="214" t="s">
        <v>239</v>
      </c>
      <c r="Y297" s="214">
        <v>103</v>
      </c>
      <c r="Z297" s="214"/>
      <c r="AA297" s="214" t="s">
        <v>67</v>
      </c>
      <c r="AB297" s="214" t="s">
        <v>358</v>
      </c>
      <c r="AC297" s="214">
        <v>2100</v>
      </c>
      <c r="AD297" s="214" t="s">
        <v>217</v>
      </c>
      <c r="AE297" s="214">
        <v>1</v>
      </c>
      <c r="AF297" s="214">
        <v>1</v>
      </c>
    </row>
    <row r="298" spans="1:32" x14ac:dyDescent="0.3">
      <c r="A298" s="216" t="s">
        <v>351</v>
      </c>
      <c r="B298" s="214" t="s">
        <v>45</v>
      </c>
      <c r="C298" s="214" t="s">
        <v>68</v>
      </c>
      <c r="D298" s="214" t="s">
        <v>310</v>
      </c>
      <c r="E298" s="214" t="s">
        <v>1123</v>
      </c>
      <c r="F298" s="15">
        <v>46262.363888888889</v>
      </c>
      <c r="G298" s="214" t="s">
        <v>403</v>
      </c>
      <c r="H298" s="214">
        <v>3</v>
      </c>
      <c r="I298" s="214" t="s">
        <v>1122</v>
      </c>
      <c r="J298" s="15">
        <v>46265.605555555558</v>
      </c>
      <c r="K298" s="15">
        <v>46267.421527777777</v>
      </c>
      <c r="L298" s="15"/>
      <c r="M298" s="214">
        <v>3</v>
      </c>
      <c r="N298" s="216"/>
      <c r="O298" s="214" t="s">
        <v>201</v>
      </c>
      <c r="P298" s="214" t="s">
        <v>514</v>
      </c>
      <c r="Q298" s="216"/>
      <c r="R298" s="216"/>
      <c r="S298" s="214" t="s">
        <v>358</v>
      </c>
      <c r="T298" s="214" t="s">
        <v>373</v>
      </c>
      <c r="U298" s="214" t="s">
        <v>239</v>
      </c>
      <c r="V298" s="214" t="s">
        <v>351</v>
      </c>
      <c r="W298" s="214" t="s">
        <v>374</v>
      </c>
      <c r="X298" s="214" t="s">
        <v>239</v>
      </c>
      <c r="Y298" s="214"/>
      <c r="Z298" s="214"/>
      <c r="AA298" s="214" t="s">
        <v>67</v>
      </c>
      <c r="AB298" s="214" t="s">
        <v>358</v>
      </c>
      <c r="AC298" s="214">
        <v>2100</v>
      </c>
      <c r="AD298" s="214" t="s">
        <v>217</v>
      </c>
      <c r="AE298" s="214">
        <v>1</v>
      </c>
      <c r="AF298" s="214"/>
    </row>
    <row r="299" spans="1:32" x14ac:dyDescent="0.3">
      <c r="A299" s="216" t="s">
        <v>351</v>
      </c>
      <c r="B299" s="214" t="s">
        <v>45</v>
      </c>
      <c r="C299" s="214" t="s">
        <v>68</v>
      </c>
      <c r="D299" s="214" t="s">
        <v>310</v>
      </c>
      <c r="E299" s="214" t="s">
        <v>1124</v>
      </c>
      <c r="F299" s="15">
        <v>46262.363888888889</v>
      </c>
      <c r="G299" s="214" t="s">
        <v>403</v>
      </c>
      <c r="H299" s="214">
        <v>3</v>
      </c>
      <c r="I299" s="214" t="s">
        <v>1122</v>
      </c>
      <c r="J299" s="15">
        <v>46265.605555555558</v>
      </c>
      <c r="K299" s="15">
        <v>46267.421527777777</v>
      </c>
      <c r="L299" s="15"/>
      <c r="M299" s="214">
        <v>3</v>
      </c>
      <c r="N299" s="216"/>
      <c r="O299" s="214" t="s">
        <v>201</v>
      </c>
      <c r="P299" s="214" t="s">
        <v>514</v>
      </c>
      <c r="Q299" s="216"/>
      <c r="R299" s="216"/>
      <c r="S299" s="214" t="s">
        <v>358</v>
      </c>
      <c r="T299" s="214" t="s">
        <v>373</v>
      </c>
      <c r="U299" s="214" t="s">
        <v>239</v>
      </c>
      <c r="V299" s="214" t="s">
        <v>351</v>
      </c>
      <c r="W299" s="214" t="s">
        <v>374</v>
      </c>
      <c r="X299" s="214" t="s">
        <v>239</v>
      </c>
      <c r="Y299" s="214"/>
      <c r="Z299" s="214"/>
      <c r="AA299" s="214" t="s">
        <v>67</v>
      </c>
      <c r="AB299" s="214" t="s">
        <v>358</v>
      </c>
      <c r="AC299" s="214">
        <v>2100</v>
      </c>
      <c r="AD299" s="214" t="s">
        <v>217</v>
      </c>
      <c r="AE299" s="214">
        <v>1</v>
      </c>
      <c r="AF299" s="214"/>
    </row>
    <row r="300" spans="1:32" x14ac:dyDescent="0.3">
      <c r="A300" s="216" t="s">
        <v>351</v>
      </c>
      <c r="B300" s="214" t="s">
        <v>45</v>
      </c>
      <c r="C300" s="214" t="s">
        <v>68</v>
      </c>
      <c r="D300" s="214" t="s">
        <v>310</v>
      </c>
      <c r="E300" s="214" t="s">
        <v>1125</v>
      </c>
      <c r="F300" s="15">
        <v>46269.710416666669</v>
      </c>
      <c r="G300" s="214" t="s">
        <v>403</v>
      </c>
      <c r="H300" s="214">
        <v>4</v>
      </c>
      <c r="I300" s="214" t="s">
        <v>1126</v>
      </c>
      <c r="J300" s="15">
        <v>46273.387499999997</v>
      </c>
      <c r="K300" s="15">
        <v>46274.465277777781</v>
      </c>
      <c r="L300" s="15"/>
      <c r="M300" s="214">
        <v>4</v>
      </c>
      <c r="N300" s="216"/>
      <c r="O300" s="214" t="s">
        <v>201</v>
      </c>
      <c r="P300" s="214" t="s">
        <v>514</v>
      </c>
      <c r="Q300" s="216"/>
      <c r="R300" s="216"/>
      <c r="S300" s="214" t="s">
        <v>358</v>
      </c>
      <c r="T300" s="214" t="s">
        <v>373</v>
      </c>
      <c r="U300" s="214" t="s">
        <v>239</v>
      </c>
      <c r="V300" s="214" t="s">
        <v>351</v>
      </c>
      <c r="W300" s="214" t="s">
        <v>374</v>
      </c>
      <c r="X300" s="214" t="s">
        <v>239</v>
      </c>
      <c r="Y300" s="214">
        <v>103</v>
      </c>
      <c r="Z300" s="214"/>
      <c r="AA300" s="214" t="s">
        <v>67</v>
      </c>
      <c r="AB300" s="214" t="s">
        <v>358</v>
      </c>
      <c r="AC300" s="214">
        <v>2100</v>
      </c>
      <c r="AD300" s="214" t="s">
        <v>217</v>
      </c>
      <c r="AE300" s="214">
        <v>1</v>
      </c>
      <c r="AF300" s="214">
        <v>1</v>
      </c>
    </row>
    <row r="301" spans="1:32" x14ac:dyDescent="0.3">
      <c r="A301" s="216" t="s">
        <v>351</v>
      </c>
      <c r="B301" s="214" t="s">
        <v>45</v>
      </c>
      <c r="C301" s="214" t="s">
        <v>68</v>
      </c>
      <c r="D301" s="214" t="s">
        <v>310</v>
      </c>
      <c r="E301" s="214" t="s">
        <v>1127</v>
      </c>
      <c r="F301" s="15">
        <v>46269.713495370372</v>
      </c>
      <c r="G301" s="214" t="s">
        <v>403</v>
      </c>
      <c r="H301" s="214">
        <v>4</v>
      </c>
      <c r="I301" s="214" t="s">
        <v>1126</v>
      </c>
      <c r="J301" s="15">
        <v>46273.387499999997</v>
      </c>
      <c r="K301" s="15">
        <v>46274.465277777781</v>
      </c>
      <c r="L301" s="15"/>
      <c r="M301" s="214">
        <v>4</v>
      </c>
      <c r="N301" s="216"/>
      <c r="O301" s="214" t="s">
        <v>201</v>
      </c>
      <c r="P301" s="214" t="s">
        <v>514</v>
      </c>
      <c r="Q301" s="216"/>
      <c r="R301" s="216"/>
      <c r="S301" s="214" t="s">
        <v>358</v>
      </c>
      <c r="T301" s="214" t="s">
        <v>373</v>
      </c>
      <c r="U301" s="214" t="s">
        <v>239</v>
      </c>
      <c r="V301" s="214" t="s">
        <v>351</v>
      </c>
      <c r="W301" s="214" t="s">
        <v>374</v>
      </c>
      <c r="X301" s="214" t="s">
        <v>239</v>
      </c>
      <c r="Y301" s="214"/>
      <c r="Z301" s="214"/>
      <c r="AA301" s="214" t="s">
        <v>67</v>
      </c>
      <c r="AB301" s="214" t="s">
        <v>358</v>
      </c>
      <c r="AC301" s="214">
        <v>2100</v>
      </c>
      <c r="AD301" s="214" t="s">
        <v>217</v>
      </c>
      <c r="AE301" s="214">
        <v>1</v>
      </c>
      <c r="AF301" s="214"/>
    </row>
    <row r="302" spans="1:32" x14ac:dyDescent="0.3">
      <c r="A302" s="216" t="s">
        <v>351</v>
      </c>
      <c r="B302" s="214" t="s">
        <v>45</v>
      </c>
      <c r="C302" s="214" t="s">
        <v>68</v>
      </c>
      <c r="D302" s="214" t="s">
        <v>310</v>
      </c>
      <c r="E302" s="214" t="s">
        <v>1128</v>
      </c>
      <c r="F302" s="15">
        <v>46269.591053240743</v>
      </c>
      <c r="G302" s="214" t="s">
        <v>403</v>
      </c>
      <c r="H302" s="214">
        <v>2</v>
      </c>
      <c r="I302" s="214" t="s">
        <v>1129</v>
      </c>
      <c r="J302" s="15">
        <v>46269.657638888886</v>
      </c>
      <c r="K302" s="15">
        <v>46274.472222222219</v>
      </c>
      <c r="L302" s="15"/>
      <c r="M302" s="214">
        <v>2</v>
      </c>
      <c r="N302" s="216"/>
      <c r="O302" s="214"/>
      <c r="P302" s="214"/>
      <c r="Q302" s="216"/>
      <c r="R302" s="216"/>
      <c r="S302" s="214" t="s">
        <v>358</v>
      </c>
      <c r="T302" s="214" t="s">
        <v>373</v>
      </c>
      <c r="U302" s="214" t="s">
        <v>239</v>
      </c>
      <c r="V302" s="214" t="s">
        <v>351</v>
      </c>
      <c r="W302" s="214" t="s">
        <v>374</v>
      </c>
      <c r="X302" s="214" t="s">
        <v>239</v>
      </c>
      <c r="Y302" s="214">
        <v>103</v>
      </c>
      <c r="Z302" s="214"/>
      <c r="AA302" s="214" t="s">
        <v>67</v>
      </c>
      <c r="AB302" s="214" t="s">
        <v>358</v>
      </c>
      <c r="AC302" s="214">
        <v>2100</v>
      </c>
      <c r="AD302" s="214" t="s">
        <v>217</v>
      </c>
      <c r="AE302" s="214">
        <v>1</v>
      </c>
      <c r="AF302" s="214"/>
    </row>
    <row r="303" spans="1:32" x14ac:dyDescent="0.3">
      <c r="A303" s="216" t="s">
        <v>351</v>
      </c>
      <c r="B303" s="214" t="s">
        <v>45</v>
      </c>
      <c r="C303" s="214" t="s">
        <v>68</v>
      </c>
      <c r="D303" s="214" t="s">
        <v>310</v>
      </c>
      <c r="E303" s="214" t="s">
        <v>1130</v>
      </c>
      <c r="F303" s="15">
        <v>46269.590185185189</v>
      </c>
      <c r="G303" s="214" t="s">
        <v>403</v>
      </c>
      <c r="H303" s="214">
        <v>3</v>
      </c>
      <c r="I303" s="214" t="s">
        <v>1129</v>
      </c>
      <c r="J303" s="15">
        <v>46269.657638888886</v>
      </c>
      <c r="K303" s="15">
        <v>46274.472222222219</v>
      </c>
      <c r="L303" s="15"/>
      <c r="M303" s="214">
        <v>3</v>
      </c>
      <c r="N303" s="216"/>
      <c r="O303" s="214"/>
      <c r="P303" s="214"/>
      <c r="Q303" s="216"/>
      <c r="R303" s="216"/>
      <c r="S303" s="214" t="s">
        <v>358</v>
      </c>
      <c r="T303" s="214" t="s">
        <v>373</v>
      </c>
      <c r="U303" s="214" t="s">
        <v>239</v>
      </c>
      <c r="V303" s="214" t="s">
        <v>351</v>
      </c>
      <c r="W303" s="214" t="s">
        <v>374</v>
      </c>
      <c r="X303" s="214" t="s">
        <v>239</v>
      </c>
      <c r="Y303" s="214"/>
      <c r="Z303" s="214"/>
      <c r="AA303" s="214" t="s">
        <v>67</v>
      </c>
      <c r="AB303" s="214" t="s">
        <v>358</v>
      </c>
      <c r="AC303" s="214">
        <v>2100</v>
      </c>
      <c r="AD303" s="214" t="s">
        <v>217</v>
      </c>
      <c r="AE303" s="214">
        <v>1</v>
      </c>
      <c r="AF303" s="214"/>
    </row>
    <row r="304" spans="1:32" x14ac:dyDescent="0.3">
      <c r="A304" s="216" t="s">
        <v>351</v>
      </c>
      <c r="B304" s="214" t="s">
        <v>45</v>
      </c>
      <c r="C304" s="214" t="s">
        <v>68</v>
      </c>
      <c r="D304" s="214" t="s">
        <v>310</v>
      </c>
      <c r="E304" s="214" t="s">
        <v>1131</v>
      </c>
      <c r="F304" s="15">
        <v>46269.590671296297</v>
      </c>
      <c r="G304" s="214" t="s">
        <v>403</v>
      </c>
      <c r="H304" s="214">
        <v>3</v>
      </c>
      <c r="I304" s="214" t="s">
        <v>1129</v>
      </c>
      <c r="J304" s="15">
        <v>46269.657638888886</v>
      </c>
      <c r="K304" s="15">
        <v>46274.472222222219</v>
      </c>
      <c r="L304" s="15"/>
      <c r="M304" s="214">
        <v>3</v>
      </c>
      <c r="N304" s="216"/>
      <c r="O304" s="214"/>
      <c r="P304" s="214"/>
      <c r="Q304" s="216"/>
      <c r="R304" s="216"/>
      <c r="S304" s="214" t="s">
        <v>358</v>
      </c>
      <c r="T304" s="214" t="s">
        <v>373</v>
      </c>
      <c r="U304" s="214" t="s">
        <v>239</v>
      </c>
      <c r="V304" s="214" t="s">
        <v>351</v>
      </c>
      <c r="W304" s="214" t="s">
        <v>374</v>
      </c>
      <c r="X304" s="214" t="s">
        <v>239</v>
      </c>
      <c r="Y304" s="214"/>
      <c r="Z304" s="214"/>
      <c r="AA304" s="214" t="s">
        <v>67</v>
      </c>
      <c r="AB304" s="214" t="s">
        <v>358</v>
      </c>
      <c r="AC304" s="214">
        <v>2100</v>
      </c>
      <c r="AD304" s="214" t="s">
        <v>217</v>
      </c>
      <c r="AE304" s="214">
        <v>1</v>
      </c>
      <c r="AF304" s="214"/>
    </row>
    <row r="305" spans="1:32" x14ac:dyDescent="0.3">
      <c r="A305" s="216" t="s">
        <v>351</v>
      </c>
      <c r="B305" s="214" t="s">
        <v>45</v>
      </c>
      <c r="C305" s="214" t="s">
        <v>68</v>
      </c>
      <c r="D305" s="214" t="s">
        <v>310</v>
      </c>
      <c r="E305" s="214" t="s">
        <v>1132</v>
      </c>
      <c r="F305" s="15">
        <v>46269.589409722219</v>
      </c>
      <c r="G305" s="214" t="s">
        <v>403</v>
      </c>
      <c r="H305" s="214">
        <v>3</v>
      </c>
      <c r="I305" s="214" t="s">
        <v>1129</v>
      </c>
      <c r="J305" s="15">
        <v>46269.657638888886</v>
      </c>
      <c r="K305" s="15">
        <v>46274.472222222219</v>
      </c>
      <c r="L305" s="15"/>
      <c r="M305" s="214">
        <v>3</v>
      </c>
      <c r="N305" s="216"/>
      <c r="O305" s="214"/>
      <c r="P305" s="214"/>
      <c r="Q305" s="216"/>
      <c r="R305" s="216"/>
      <c r="S305" s="214" t="s">
        <v>358</v>
      </c>
      <c r="T305" s="214" t="s">
        <v>373</v>
      </c>
      <c r="U305" s="214" t="s">
        <v>239</v>
      </c>
      <c r="V305" s="214" t="s">
        <v>351</v>
      </c>
      <c r="W305" s="214" t="s">
        <v>374</v>
      </c>
      <c r="X305" s="214" t="s">
        <v>239</v>
      </c>
      <c r="Y305" s="214"/>
      <c r="Z305" s="214"/>
      <c r="AA305" s="214" t="s">
        <v>67</v>
      </c>
      <c r="AB305" s="214" t="s">
        <v>358</v>
      </c>
      <c r="AC305" s="214">
        <v>2100</v>
      </c>
      <c r="AD305" s="214" t="s">
        <v>217</v>
      </c>
      <c r="AE305" s="214">
        <v>1</v>
      </c>
      <c r="AF305" s="214"/>
    </row>
    <row r="306" spans="1:32" x14ac:dyDescent="0.3">
      <c r="A306" s="216" t="s">
        <v>351</v>
      </c>
      <c r="B306" s="214" t="s">
        <v>45</v>
      </c>
      <c r="C306" s="214" t="s">
        <v>68</v>
      </c>
      <c r="D306" s="214" t="s">
        <v>310</v>
      </c>
      <c r="E306" s="214" t="s">
        <v>1133</v>
      </c>
      <c r="F306" s="15">
        <v>46254.490613425929</v>
      </c>
      <c r="G306" s="214" t="s">
        <v>407</v>
      </c>
      <c r="H306" s="214">
        <v>12</v>
      </c>
      <c r="I306" s="214" t="s">
        <v>1134</v>
      </c>
      <c r="J306" s="15">
        <v>46254.634027777778</v>
      </c>
      <c r="K306" s="15">
        <v>46255.484027777777</v>
      </c>
      <c r="L306" s="15">
        <v>46258</v>
      </c>
      <c r="M306" s="214">
        <v>12</v>
      </c>
      <c r="N306" s="216"/>
      <c r="O306" s="214" t="s">
        <v>201</v>
      </c>
      <c r="P306" s="214" t="s">
        <v>514</v>
      </c>
      <c r="Q306" s="216"/>
      <c r="R306" s="216"/>
      <c r="S306" s="214" t="s">
        <v>358</v>
      </c>
      <c r="T306" s="214" t="s">
        <v>373</v>
      </c>
      <c r="U306" s="214" t="s">
        <v>239</v>
      </c>
      <c r="V306" s="214" t="s">
        <v>351</v>
      </c>
      <c r="W306" s="214" t="s">
        <v>374</v>
      </c>
      <c r="X306" s="214" t="s">
        <v>239</v>
      </c>
      <c r="Y306" s="214">
        <v>103</v>
      </c>
      <c r="Z306" s="214"/>
      <c r="AA306" s="214" t="s">
        <v>67</v>
      </c>
      <c r="AB306" s="214" t="s">
        <v>358</v>
      </c>
      <c r="AC306" s="214">
        <v>2100</v>
      </c>
      <c r="AD306" s="214" t="s">
        <v>217</v>
      </c>
      <c r="AE306" s="214">
        <v>1.2</v>
      </c>
      <c r="AF306" s="214">
        <v>1</v>
      </c>
    </row>
    <row r="307" spans="1:32" x14ac:dyDescent="0.3">
      <c r="A307" s="216" t="s">
        <v>351</v>
      </c>
      <c r="B307" s="214" t="s">
        <v>45</v>
      </c>
      <c r="C307" s="214" t="s">
        <v>68</v>
      </c>
      <c r="D307" s="214" t="s">
        <v>310</v>
      </c>
      <c r="E307" s="214" t="s">
        <v>1135</v>
      </c>
      <c r="F307" s="15">
        <v>46254.489756944444</v>
      </c>
      <c r="G307" s="214" t="s">
        <v>407</v>
      </c>
      <c r="H307" s="214">
        <v>1</v>
      </c>
      <c r="I307" s="214" t="s">
        <v>1134</v>
      </c>
      <c r="J307" s="15">
        <v>46254.634027777778</v>
      </c>
      <c r="K307" s="15">
        <v>46255.484027777777</v>
      </c>
      <c r="L307" s="15">
        <v>46258</v>
      </c>
      <c r="M307" s="214">
        <v>1</v>
      </c>
      <c r="N307" s="216"/>
      <c r="O307" s="214" t="s">
        <v>201</v>
      </c>
      <c r="P307" s="214" t="s">
        <v>514</v>
      </c>
      <c r="Q307" s="216"/>
      <c r="R307" s="216"/>
      <c r="S307" s="214" t="s">
        <v>358</v>
      </c>
      <c r="T307" s="214" t="s">
        <v>373</v>
      </c>
      <c r="U307" s="214" t="s">
        <v>239</v>
      </c>
      <c r="V307" s="214" t="s">
        <v>351</v>
      </c>
      <c r="W307" s="214" t="s">
        <v>374</v>
      </c>
      <c r="X307" s="214" t="s">
        <v>239</v>
      </c>
      <c r="Y307" s="214"/>
      <c r="Z307" s="214"/>
      <c r="AA307" s="214" t="s">
        <v>67</v>
      </c>
      <c r="AB307" s="214" t="s">
        <v>358</v>
      </c>
      <c r="AC307" s="214">
        <v>2100</v>
      </c>
      <c r="AD307" s="214" t="s">
        <v>217</v>
      </c>
      <c r="AE307" s="214">
        <v>1</v>
      </c>
      <c r="AF307" s="214"/>
    </row>
    <row r="308" spans="1:32" x14ac:dyDescent="0.3">
      <c r="A308" s="216" t="s">
        <v>351</v>
      </c>
      <c r="B308" s="214" t="s">
        <v>45</v>
      </c>
      <c r="C308" s="214" t="s">
        <v>68</v>
      </c>
      <c r="D308" s="214" t="s">
        <v>310</v>
      </c>
      <c r="E308" s="214" t="s">
        <v>1136</v>
      </c>
      <c r="F308" s="15">
        <v>46269.591458333336</v>
      </c>
      <c r="G308" s="214" t="s">
        <v>403</v>
      </c>
      <c r="H308" s="214">
        <v>2</v>
      </c>
      <c r="I308" s="214" t="s">
        <v>1129</v>
      </c>
      <c r="J308" s="15">
        <v>46269.657638888886</v>
      </c>
      <c r="K308" s="15">
        <v>46274.472222222219</v>
      </c>
      <c r="L308" s="15"/>
      <c r="M308" s="214">
        <v>2</v>
      </c>
      <c r="N308" s="216"/>
      <c r="O308" s="214"/>
      <c r="P308" s="214"/>
      <c r="Q308" s="216"/>
      <c r="R308" s="216"/>
      <c r="S308" s="214" t="s">
        <v>358</v>
      </c>
      <c r="T308" s="214" t="s">
        <v>373</v>
      </c>
      <c r="U308" s="214" t="s">
        <v>239</v>
      </c>
      <c r="V308" s="214" t="s">
        <v>351</v>
      </c>
      <c r="W308" s="214" t="s">
        <v>374</v>
      </c>
      <c r="X308" s="214" t="s">
        <v>239</v>
      </c>
      <c r="Y308" s="214"/>
      <c r="Z308" s="214"/>
      <c r="AA308" s="214" t="s">
        <v>67</v>
      </c>
      <c r="AB308" s="214" t="s">
        <v>358</v>
      </c>
      <c r="AC308" s="214">
        <v>2100</v>
      </c>
      <c r="AD308" s="214" t="s">
        <v>217</v>
      </c>
      <c r="AE308" s="214">
        <v>1</v>
      </c>
      <c r="AF308" s="214"/>
    </row>
    <row r="309" spans="1:32" x14ac:dyDescent="0.3">
      <c r="A309" s="216" t="s">
        <v>351</v>
      </c>
      <c r="B309" s="214" t="s">
        <v>45</v>
      </c>
      <c r="C309" s="214" t="s">
        <v>68</v>
      </c>
      <c r="D309" s="214" t="s">
        <v>310</v>
      </c>
      <c r="E309" s="214" t="s">
        <v>1137</v>
      </c>
      <c r="F309" s="15">
        <v>46253.463136574072</v>
      </c>
      <c r="G309" s="214" t="s">
        <v>1138</v>
      </c>
      <c r="H309" s="214">
        <v>34</v>
      </c>
      <c r="I309" s="214" t="s">
        <v>1139</v>
      </c>
      <c r="J309" s="15">
        <v>46253.624305555553</v>
      </c>
      <c r="K309" s="15">
        <v>46255.520833333336</v>
      </c>
      <c r="L309" s="15"/>
      <c r="M309" s="214">
        <v>34</v>
      </c>
      <c r="N309" s="216"/>
      <c r="O309" s="214" t="s">
        <v>201</v>
      </c>
      <c r="P309" s="214" t="s">
        <v>514</v>
      </c>
      <c r="Q309" s="216"/>
      <c r="R309" s="216"/>
      <c r="S309" s="214" t="s">
        <v>358</v>
      </c>
      <c r="T309" s="214" t="s">
        <v>373</v>
      </c>
      <c r="U309" s="214" t="s">
        <v>239</v>
      </c>
      <c r="V309" s="214" t="s">
        <v>351</v>
      </c>
      <c r="W309" s="214" t="s">
        <v>374</v>
      </c>
      <c r="X309" s="214" t="s">
        <v>239</v>
      </c>
      <c r="Y309" s="214">
        <v>103</v>
      </c>
      <c r="Z309" s="214"/>
      <c r="AA309" s="214" t="s">
        <v>67</v>
      </c>
      <c r="AB309" s="214" t="s">
        <v>358</v>
      </c>
      <c r="AC309" s="214">
        <v>2100</v>
      </c>
      <c r="AD309" s="214" t="s">
        <v>217</v>
      </c>
      <c r="AE309" s="214">
        <v>3.4</v>
      </c>
      <c r="AF309" s="214"/>
    </row>
    <row r="310" spans="1:32" x14ac:dyDescent="0.3">
      <c r="A310" s="216" t="s">
        <v>351</v>
      </c>
      <c r="B310" s="214" t="s">
        <v>57</v>
      </c>
      <c r="C310" s="214" t="s">
        <v>117</v>
      </c>
      <c r="D310" s="214" t="s">
        <v>310</v>
      </c>
      <c r="E310" s="214" t="s">
        <v>1140</v>
      </c>
      <c r="F310" s="15">
        <v>46269.636643518519</v>
      </c>
      <c r="G310" s="214" t="s">
        <v>407</v>
      </c>
      <c r="H310" s="214">
        <v>1</v>
      </c>
      <c r="I310" s="214" t="s">
        <v>1141</v>
      </c>
      <c r="J310" s="15">
        <v>46276.67291666667</v>
      </c>
      <c r="K310" s="15">
        <v>46280.454861111109</v>
      </c>
      <c r="L310" s="15">
        <v>46280.454861111109</v>
      </c>
      <c r="M310" s="214">
        <v>1</v>
      </c>
      <c r="N310" s="216"/>
      <c r="O310" s="214" t="s">
        <v>201</v>
      </c>
      <c r="P310" s="214" t="s">
        <v>514</v>
      </c>
      <c r="Q310" s="216"/>
      <c r="R310" s="216"/>
      <c r="S310" s="214" t="s">
        <v>358</v>
      </c>
      <c r="T310" s="214" t="s">
        <v>373</v>
      </c>
      <c r="U310" s="214" t="s">
        <v>239</v>
      </c>
      <c r="V310" s="214" t="s">
        <v>7</v>
      </c>
      <c r="W310" s="214" t="s">
        <v>7</v>
      </c>
      <c r="X310" s="214" t="s">
        <v>7</v>
      </c>
      <c r="Y310" s="214"/>
      <c r="Z310" s="214"/>
      <c r="AA310" s="214" t="s">
        <v>127</v>
      </c>
      <c r="AB310" s="214" t="s">
        <v>358</v>
      </c>
      <c r="AC310" s="214">
        <v>2100</v>
      </c>
      <c r="AD310" s="214" t="s">
        <v>233</v>
      </c>
      <c r="AE310" s="214">
        <v>1</v>
      </c>
      <c r="AF310" s="214">
        <v>1</v>
      </c>
    </row>
    <row r="311" spans="1:32" x14ac:dyDescent="0.3">
      <c r="A311" s="216" t="s">
        <v>351</v>
      </c>
      <c r="B311" s="214" t="s">
        <v>279</v>
      </c>
      <c r="C311" s="214" t="s">
        <v>197</v>
      </c>
      <c r="D311" s="214" t="s">
        <v>310</v>
      </c>
      <c r="E311" s="214" t="s">
        <v>1140</v>
      </c>
      <c r="F311" s="15">
        <v>46269.636643518519</v>
      </c>
      <c r="G311" s="214" t="s">
        <v>407</v>
      </c>
      <c r="H311" s="214">
        <v>1</v>
      </c>
      <c r="I311" s="214" t="s">
        <v>1141</v>
      </c>
      <c r="J311" s="15">
        <v>46276.67291666667</v>
      </c>
      <c r="K311" s="15">
        <v>46280.454861111109</v>
      </c>
      <c r="L311" s="15"/>
      <c r="M311" s="214">
        <v>1</v>
      </c>
      <c r="N311" s="216"/>
      <c r="O311" s="214" t="s">
        <v>201</v>
      </c>
      <c r="P311" s="214" t="s">
        <v>514</v>
      </c>
      <c r="Q311" s="216"/>
      <c r="R311" s="216"/>
      <c r="S311" s="214" t="s">
        <v>358</v>
      </c>
      <c r="T311" s="214" t="s">
        <v>373</v>
      </c>
      <c r="U311" s="214" t="s">
        <v>239</v>
      </c>
      <c r="V311" s="214" t="s">
        <v>7</v>
      </c>
      <c r="W311" s="214" t="s">
        <v>7</v>
      </c>
      <c r="X311" s="214" t="s">
        <v>7</v>
      </c>
      <c r="Y311" s="214"/>
      <c r="Z311" s="214">
        <v>16</v>
      </c>
      <c r="AA311" s="214" t="s">
        <v>122</v>
      </c>
      <c r="AB311" s="214" t="s">
        <v>358</v>
      </c>
      <c r="AC311" s="214">
        <v>2100</v>
      </c>
      <c r="AD311" s="214" t="s">
        <v>232</v>
      </c>
      <c r="AE311" s="214">
        <v>16</v>
      </c>
      <c r="AF311" s="214">
        <v>78.8</v>
      </c>
    </row>
    <row r="312" spans="1:32" x14ac:dyDescent="0.3">
      <c r="A312" s="216" t="s">
        <v>351</v>
      </c>
      <c r="B312" s="214" t="s">
        <v>285</v>
      </c>
      <c r="C312" s="214" t="s">
        <v>95</v>
      </c>
      <c r="D312" s="214" t="s">
        <v>310</v>
      </c>
      <c r="E312" s="214" t="s">
        <v>1142</v>
      </c>
      <c r="F312" s="15">
        <v>46274.478344907409</v>
      </c>
      <c r="G312" s="214" t="s">
        <v>404</v>
      </c>
      <c r="H312" s="214">
        <v>1</v>
      </c>
      <c r="I312" s="214" t="s">
        <v>1143</v>
      </c>
      <c r="J312" s="15">
        <v>46274.643750000003</v>
      </c>
      <c r="K312" s="15">
        <v>46280.333333333336</v>
      </c>
      <c r="L312" s="15"/>
      <c r="M312" s="214">
        <v>1</v>
      </c>
      <c r="N312" s="216"/>
      <c r="O312" s="214" t="s">
        <v>201</v>
      </c>
      <c r="P312" s="214" t="s">
        <v>513</v>
      </c>
      <c r="Q312" s="216"/>
      <c r="R312" s="216"/>
      <c r="S312" s="214" t="s">
        <v>358</v>
      </c>
      <c r="T312" s="214" t="s">
        <v>373</v>
      </c>
      <c r="U312" s="214" t="s">
        <v>239</v>
      </c>
      <c r="V312" s="214" t="s">
        <v>7</v>
      </c>
      <c r="W312" s="214" t="s">
        <v>7</v>
      </c>
      <c r="X312" s="214" t="s">
        <v>7</v>
      </c>
      <c r="Y312" s="214"/>
      <c r="Z312" s="214"/>
      <c r="AA312" s="214" t="s">
        <v>96</v>
      </c>
      <c r="AB312" s="214" t="s">
        <v>358</v>
      </c>
      <c r="AC312" s="214">
        <v>2100</v>
      </c>
      <c r="AD312" s="214" t="s">
        <v>220</v>
      </c>
      <c r="AE312" s="214">
        <v>1</v>
      </c>
      <c r="AF312" s="214">
        <v>1</v>
      </c>
    </row>
    <row r="313" spans="1:32" x14ac:dyDescent="0.3">
      <c r="A313" s="216" t="s">
        <v>351</v>
      </c>
      <c r="B313" s="214" t="s">
        <v>57</v>
      </c>
      <c r="C313" s="214" t="s">
        <v>117</v>
      </c>
      <c r="D313" s="214" t="s">
        <v>310</v>
      </c>
      <c r="E313" s="214" t="s">
        <v>1142</v>
      </c>
      <c r="F313" s="15">
        <v>46274.478344907409</v>
      </c>
      <c r="G313" s="214" t="s">
        <v>404</v>
      </c>
      <c r="H313" s="214">
        <v>1</v>
      </c>
      <c r="I313" s="214" t="s">
        <v>1143</v>
      </c>
      <c r="J313" s="15">
        <v>46274.643750000003</v>
      </c>
      <c r="K313" s="15">
        <v>46280.333333333336</v>
      </c>
      <c r="L313" s="15">
        <v>46280.333333333336</v>
      </c>
      <c r="M313" s="214">
        <v>1</v>
      </c>
      <c r="N313" s="216"/>
      <c r="O313" s="214" t="s">
        <v>201</v>
      </c>
      <c r="P313" s="214" t="s">
        <v>514</v>
      </c>
      <c r="Q313" s="216"/>
      <c r="R313" s="216"/>
      <c r="S313" s="214" t="s">
        <v>358</v>
      </c>
      <c r="T313" s="214" t="s">
        <v>373</v>
      </c>
      <c r="U313" s="214" t="s">
        <v>239</v>
      </c>
      <c r="V313" s="214" t="s">
        <v>7</v>
      </c>
      <c r="W313" s="214" t="s">
        <v>7</v>
      </c>
      <c r="X313" s="214" t="s">
        <v>7</v>
      </c>
      <c r="Y313" s="214"/>
      <c r="Z313" s="214"/>
      <c r="AA313" s="214" t="s">
        <v>127</v>
      </c>
      <c r="AB313" s="214" t="s">
        <v>358</v>
      </c>
      <c r="AC313" s="214">
        <v>2100</v>
      </c>
      <c r="AD313" s="214" t="s">
        <v>233</v>
      </c>
      <c r="AE313" s="214">
        <v>1</v>
      </c>
      <c r="AF313" s="214"/>
    </row>
    <row r="314" spans="1:32" x14ac:dyDescent="0.3">
      <c r="A314" s="216" t="s">
        <v>351</v>
      </c>
      <c r="B314" s="214" t="s">
        <v>279</v>
      </c>
      <c r="C314" s="214" t="s">
        <v>192</v>
      </c>
      <c r="D314" s="214" t="s">
        <v>310</v>
      </c>
      <c r="E314" s="214" t="s">
        <v>1142</v>
      </c>
      <c r="F314" s="15">
        <v>46274.478344907409</v>
      </c>
      <c r="G314" s="214" t="s">
        <v>404</v>
      </c>
      <c r="H314" s="214">
        <v>614</v>
      </c>
      <c r="I314" s="214" t="s">
        <v>1143</v>
      </c>
      <c r="J314" s="15">
        <v>46274.643750000003</v>
      </c>
      <c r="K314" s="15">
        <v>46280.333333333336</v>
      </c>
      <c r="L314" s="15"/>
      <c r="M314" s="214">
        <v>614</v>
      </c>
      <c r="N314" s="216"/>
      <c r="O314" s="214" t="s">
        <v>201</v>
      </c>
      <c r="P314" s="214" t="s">
        <v>513</v>
      </c>
      <c r="Q314" s="216"/>
      <c r="R314" s="216"/>
      <c r="S314" s="214" t="s">
        <v>358</v>
      </c>
      <c r="T314" s="214" t="s">
        <v>373</v>
      </c>
      <c r="U314" s="214" t="s">
        <v>239</v>
      </c>
      <c r="V314" s="214" t="s">
        <v>7</v>
      </c>
      <c r="W314" s="214" t="s">
        <v>7</v>
      </c>
      <c r="X314" s="214" t="s">
        <v>7</v>
      </c>
      <c r="Y314" s="214"/>
      <c r="Z314" s="214">
        <v>1</v>
      </c>
      <c r="AA314" s="214" t="s">
        <v>122</v>
      </c>
      <c r="AB314" s="214" t="s">
        <v>358</v>
      </c>
      <c r="AC314" s="214">
        <v>2100</v>
      </c>
      <c r="AD314" s="214" t="s">
        <v>232</v>
      </c>
      <c r="AE314" s="214">
        <v>614</v>
      </c>
      <c r="AF314" s="214"/>
    </row>
    <row r="315" spans="1:32" x14ac:dyDescent="0.3">
      <c r="A315" s="216" t="s">
        <v>351</v>
      </c>
      <c r="B315" s="214" t="s">
        <v>285</v>
      </c>
      <c r="C315" s="214" t="s">
        <v>95</v>
      </c>
      <c r="D315" s="214" t="s">
        <v>310</v>
      </c>
      <c r="E315" s="214" t="s">
        <v>1144</v>
      </c>
      <c r="F315" s="15">
        <v>46266.423217592594</v>
      </c>
      <c r="G315" s="214" t="s">
        <v>404</v>
      </c>
      <c r="H315" s="214">
        <v>1</v>
      </c>
      <c r="I315" s="214" t="s">
        <v>1145</v>
      </c>
      <c r="J315" s="15">
        <v>46269.459027777775</v>
      </c>
      <c r="K315" s="15">
        <v>46275.436122685183</v>
      </c>
      <c r="L315" s="15"/>
      <c r="M315" s="214">
        <v>1</v>
      </c>
      <c r="N315" s="216"/>
      <c r="O315" s="214"/>
      <c r="P315" s="214"/>
      <c r="Q315" s="216"/>
      <c r="R315" s="216"/>
      <c r="S315" s="214" t="s">
        <v>358</v>
      </c>
      <c r="T315" s="214" t="s">
        <v>373</v>
      </c>
      <c r="U315" s="214" t="s">
        <v>239</v>
      </c>
      <c r="V315" s="214" t="s">
        <v>7</v>
      </c>
      <c r="W315" s="214" t="s">
        <v>7</v>
      </c>
      <c r="X315" s="214" t="s">
        <v>7</v>
      </c>
      <c r="Y315" s="214"/>
      <c r="Z315" s="214"/>
      <c r="AA315" s="214" t="s">
        <v>96</v>
      </c>
      <c r="AB315" s="214" t="s">
        <v>358</v>
      </c>
      <c r="AC315" s="214">
        <v>2100</v>
      </c>
      <c r="AD315" s="214" t="s">
        <v>220</v>
      </c>
      <c r="AE315" s="214">
        <v>1</v>
      </c>
      <c r="AF315" s="214">
        <v>1</v>
      </c>
    </row>
    <row r="316" spans="1:32" x14ac:dyDescent="0.3">
      <c r="A316" s="216" t="s">
        <v>351</v>
      </c>
      <c r="B316" s="214" t="s">
        <v>57</v>
      </c>
      <c r="C316" s="214" t="s">
        <v>117</v>
      </c>
      <c r="D316" s="214" t="s">
        <v>310</v>
      </c>
      <c r="E316" s="214" t="s">
        <v>1144</v>
      </c>
      <c r="F316" s="15">
        <v>46266.423217592594</v>
      </c>
      <c r="G316" s="214" t="s">
        <v>404</v>
      </c>
      <c r="H316" s="214">
        <v>1</v>
      </c>
      <c r="I316" s="214" t="s">
        <v>1145</v>
      </c>
      <c r="J316" s="15">
        <v>46269.459027777775</v>
      </c>
      <c r="K316" s="15">
        <v>46275.436122685183</v>
      </c>
      <c r="L316" s="15">
        <v>46275.436122685183</v>
      </c>
      <c r="M316" s="214">
        <v>1</v>
      </c>
      <c r="N316" s="216"/>
      <c r="O316" s="214" t="s">
        <v>201</v>
      </c>
      <c r="P316" s="214" t="s">
        <v>514</v>
      </c>
      <c r="Q316" s="216"/>
      <c r="R316" s="216"/>
      <c r="S316" s="214" t="s">
        <v>358</v>
      </c>
      <c r="T316" s="214" t="s">
        <v>373</v>
      </c>
      <c r="U316" s="214" t="s">
        <v>239</v>
      </c>
      <c r="V316" s="214" t="s">
        <v>7</v>
      </c>
      <c r="W316" s="214" t="s">
        <v>7</v>
      </c>
      <c r="X316" s="214" t="s">
        <v>7</v>
      </c>
      <c r="Y316" s="214"/>
      <c r="Z316" s="214"/>
      <c r="AA316" s="214" t="s">
        <v>127</v>
      </c>
      <c r="AB316" s="214" t="s">
        <v>358</v>
      </c>
      <c r="AC316" s="214">
        <v>2100</v>
      </c>
      <c r="AD316" s="214" t="s">
        <v>233</v>
      </c>
      <c r="AE316" s="214">
        <v>1</v>
      </c>
      <c r="AF316" s="214">
        <v>1</v>
      </c>
    </row>
    <row r="317" spans="1:32" x14ac:dyDescent="0.3">
      <c r="A317" s="216" t="s">
        <v>351</v>
      </c>
      <c r="B317" s="214" t="s">
        <v>279</v>
      </c>
      <c r="C317" s="214" t="s">
        <v>192</v>
      </c>
      <c r="D317" s="214" t="s">
        <v>310</v>
      </c>
      <c r="E317" s="214" t="s">
        <v>1144</v>
      </c>
      <c r="F317" s="15">
        <v>46266.423217592594</v>
      </c>
      <c r="G317" s="214" t="s">
        <v>404</v>
      </c>
      <c r="H317" s="214">
        <v>747</v>
      </c>
      <c r="I317" s="214" t="s">
        <v>1145</v>
      </c>
      <c r="J317" s="15">
        <v>46269.459027777775</v>
      </c>
      <c r="K317" s="15">
        <v>46275.436122685183</v>
      </c>
      <c r="L317" s="15"/>
      <c r="M317" s="214">
        <v>747</v>
      </c>
      <c r="N317" s="216"/>
      <c r="O317" s="214"/>
      <c r="P317" s="214"/>
      <c r="Q317" s="216"/>
      <c r="R317" s="216"/>
      <c r="S317" s="214" t="s">
        <v>358</v>
      </c>
      <c r="T317" s="214" t="s">
        <v>373</v>
      </c>
      <c r="U317" s="214" t="s">
        <v>239</v>
      </c>
      <c r="V317" s="214" t="s">
        <v>7</v>
      </c>
      <c r="W317" s="214" t="s">
        <v>7</v>
      </c>
      <c r="X317" s="214" t="s">
        <v>7</v>
      </c>
      <c r="Y317" s="214"/>
      <c r="Z317" s="214">
        <v>1</v>
      </c>
      <c r="AA317" s="214" t="s">
        <v>122</v>
      </c>
      <c r="AB317" s="214" t="s">
        <v>358</v>
      </c>
      <c r="AC317" s="214">
        <v>2100</v>
      </c>
      <c r="AD317" s="214" t="s">
        <v>232</v>
      </c>
      <c r="AE317" s="214">
        <v>747</v>
      </c>
      <c r="AF317" s="214">
        <v>154.30000000000001</v>
      </c>
    </row>
    <row r="318" spans="1:32" x14ac:dyDescent="0.3">
      <c r="A318" s="216" t="s">
        <v>351</v>
      </c>
      <c r="B318" s="214" t="s">
        <v>285</v>
      </c>
      <c r="C318" s="214" t="s">
        <v>95</v>
      </c>
      <c r="D318" s="214" t="s">
        <v>310</v>
      </c>
      <c r="E318" s="214" t="s">
        <v>1140</v>
      </c>
      <c r="F318" s="15">
        <v>46269.636643518519</v>
      </c>
      <c r="G318" s="214" t="s">
        <v>407</v>
      </c>
      <c r="H318" s="214">
        <v>1</v>
      </c>
      <c r="I318" s="214" t="s">
        <v>1141</v>
      </c>
      <c r="J318" s="15">
        <v>46276.67291666667</v>
      </c>
      <c r="K318" s="15">
        <v>46280.454861111109</v>
      </c>
      <c r="L318" s="15"/>
      <c r="M318" s="214">
        <v>1</v>
      </c>
      <c r="N318" s="216"/>
      <c r="O318" s="214" t="s">
        <v>201</v>
      </c>
      <c r="P318" s="214" t="s">
        <v>513</v>
      </c>
      <c r="Q318" s="216"/>
      <c r="R318" s="216"/>
      <c r="S318" s="214" t="s">
        <v>358</v>
      </c>
      <c r="T318" s="214" t="s">
        <v>373</v>
      </c>
      <c r="U318" s="214" t="s">
        <v>239</v>
      </c>
      <c r="V318" s="214" t="s">
        <v>7</v>
      </c>
      <c r="W318" s="214" t="s">
        <v>7</v>
      </c>
      <c r="X318" s="214" t="s">
        <v>7</v>
      </c>
      <c r="Y318" s="214"/>
      <c r="Z318" s="214"/>
      <c r="AA318" s="214" t="s">
        <v>96</v>
      </c>
      <c r="AB318" s="214" t="s">
        <v>358</v>
      </c>
      <c r="AC318" s="214">
        <v>2100</v>
      </c>
      <c r="AD318" s="214" t="s">
        <v>220</v>
      </c>
      <c r="AE318" s="214">
        <v>1</v>
      </c>
      <c r="AF318" s="214"/>
    </row>
    <row r="319" spans="1:32" x14ac:dyDescent="0.3">
      <c r="A319" s="216" t="s">
        <v>351</v>
      </c>
      <c r="B319" s="214" t="s">
        <v>43</v>
      </c>
      <c r="C319" s="214" t="s">
        <v>105</v>
      </c>
      <c r="D319" s="214" t="s">
        <v>310</v>
      </c>
      <c r="E319" s="214" t="s">
        <v>1146</v>
      </c>
      <c r="F319" s="15">
        <v>46279.679050925923</v>
      </c>
      <c r="G319" s="214" t="s">
        <v>404</v>
      </c>
      <c r="H319" s="214">
        <v>14</v>
      </c>
      <c r="I319" s="214" t="s">
        <v>1147</v>
      </c>
      <c r="J319" s="15">
        <v>46283.702777777777</v>
      </c>
      <c r="K319" s="15">
        <v>46288.486111111109</v>
      </c>
      <c r="L319" s="15"/>
      <c r="M319" s="214">
        <v>14</v>
      </c>
      <c r="N319" s="216"/>
      <c r="O319" s="214" t="s">
        <v>201</v>
      </c>
      <c r="P319" s="214" t="s">
        <v>513</v>
      </c>
      <c r="Q319" s="216"/>
      <c r="R319" s="216"/>
      <c r="S319" s="214" t="s">
        <v>358</v>
      </c>
      <c r="T319" s="214" t="s">
        <v>373</v>
      </c>
      <c r="U319" s="214" t="s">
        <v>239</v>
      </c>
      <c r="V319" s="214" t="s">
        <v>351</v>
      </c>
      <c r="W319" s="214" t="s">
        <v>374</v>
      </c>
      <c r="X319" s="214" t="s">
        <v>239</v>
      </c>
      <c r="Y319" s="214"/>
      <c r="Z319" s="214"/>
      <c r="AA319" s="214" t="s">
        <v>67</v>
      </c>
      <c r="AB319" s="214" t="s">
        <v>358</v>
      </c>
      <c r="AC319" s="214">
        <v>2100</v>
      </c>
      <c r="AD319" s="214" t="s">
        <v>217</v>
      </c>
      <c r="AE319" s="214">
        <v>1.4</v>
      </c>
      <c r="AF319" s="214"/>
    </row>
    <row r="320" spans="1:32" x14ac:dyDescent="0.3">
      <c r="A320" s="216" t="s">
        <v>351</v>
      </c>
      <c r="B320" s="214" t="s">
        <v>285</v>
      </c>
      <c r="C320" s="214" t="s">
        <v>95</v>
      </c>
      <c r="D320" s="214" t="s">
        <v>310</v>
      </c>
      <c r="E320" s="214" t="s">
        <v>1148</v>
      </c>
      <c r="F320" s="15">
        <v>46280.341666666667</v>
      </c>
      <c r="G320" s="214" t="s">
        <v>404</v>
      </c>
      <c r="H320" s="214">
        <v>1</v>
      </c>
      <c r="I320" s="214" t="s">
        <v>1149</v>
      </c>
      <c r="J320" s="15">
        <v>46279.40902777778</v>
      </c>
      <c r="K320" s="15">
        <v>46283.333333333336</v>
      </c>
      <c r="L320" s="15"/>
      <c r="M320" s="214">
        <v>1</v>
      </c>
      <c r="N320" s="216"/>
      <c r="O320" s="214" t="s">
        <v>201</v>
      </c>
      <c r="P320" s="214" t="s">
        <v>513</v>
      </c>
      <c r="Q320" s="216"/>
      <c r="R320" s="216"/>
      <c r="S320" s="214" t="s">
        <v>358</v>
      </c>
      <c r="T320" s="214" t="s">
        <v>373</v>
      </c>
      <c r="U320" s="214" t="s">
        <v>239</v>
      </c>
      <c r="V320" s="214" t="s">
        <v>7</v>
      </c>
      <c r="W320" s="214" t="s">
        <v>7</v>
      </c>
      <c r="X320" s="214" t="s">
        <v>7</v>
      </c>
      <c r="Y320" s="214"/>
      <c r="Z320" s="214"/>
      <c r="AA320" s="214" t="s">
        <v>96</v>
      </c>
      <c r="AB320" s="214" t="s">
        <v>358</v>
      </c>
      <c r="AC320" s="214">
        <v>2100</v>
      </c>
      <c r="AD320" s="214" t="s">
        <v>220</v>
      </c>
      <c r="AE320" s="214">
        <v>1</v>
      </c>
      <c r="AF320" s="214">
        <v>1</v>
      </c>
    </row>
    <row r="321" spans="1:32" x14ac:dyDescent="0.3">
      <c r="A321" s="216" t="s">
        <v>351</v>
      </c>
      <c r="B321" s="214" t="s">
        <v>57</v>
      </c>
      <c r="C321" s="214" t="s">
        <v>117</v>
      </c>
      <c r="D321" s="214" t="s">
        <v>310</v>
      </c>
      <c r="E321" s="214" t="s">
        <v>1148</v>
      </c>
      <c r="F321" s="15">
        <v>46280.341666666667</v>
      </c>
      <c r="G321" s="214" t="s">
        <v>404</v>
      </c>
      <c r="H321" s="214">
        <v>1</v>
      </c>
      <c r="I321" s="214" t="s">
        <v>1149</v>
      </c>
      <c r="J321" s="15">
        <v>46279.40902777778</v>
      </c>
      <c r="K321" s="15">
        <v>46283.333333333336</v>
      </c>
      <c r="L321" s="15">
        <v>46283.333333333336</v>
      </c>
      <c r="M321" s="214">
        <v>1</v>
      </c>
      <c r="N321" s="216"/>
      <c r="O321" s="214" t="s">
        <v>201</v>
      </c>
      <c r="P321" s="214" t="s">
        <v>514</v>
      </c>
      <c r="Q321" s="216"/>
      <c r="R321" s="216"/>
      <c r="S321" s="214" t="s">
        <v>358</v>
      </c>
      <c r="T321" s="214" t="s">
        <v>373</v>
      </c>
      <c r="U321" s="214" t="s">
        <v>239</v>
      </c>
      <c r="V321" s="214" t="s">
        <v>7</v>
      </c>
      <c r="W321" s="214" t="s">
        <v>7</v>
      </c>
      <c r="X321" s="214" t="s">
        <v>7</v>
      </c>
      <c r="Y321" s="214"/>
      <c r="Z321" s="214"/>
      <c r="AA321" s="214" t="s">
        <v>127</v>
      </c>
      <c r="AB321" s="214" t="s">
        <v>358</v>
      </c>
      <c r="AC321" s="214">
        <v>2100</v>
      </c>
      <c r="AD321" s="214" t="s">
        <v>233</v>
      </c>
      <c r="AE321" s="214">
        <v>1</v>
      </c>
      <c r="AF321" s="214">
        <v>1</v>
      </c>
    </row>
    <row r="322" spans="1:32" x14ac:dyDescent="0.3">
      <c r="A322" s="216" t="s">
        <v>351</v>
      </c>
      <c r="B322" s="214" t="s">
        <v>279</v>
      </c>
      <c r="C322" s="214" t="s">
        <v>192</v>
      </c>
      <c r="D322" s="214" t="s">
        <v>310</v>
      </c>
      <c r="E322" s="214" t="s">
        <v>1148</v>
      </c>
      <c r="F322" s="15">
        <v>46280.341666666667</v>
      </c>
      <c r="G322" s="214" t="s">
        <v>404</v>
      </c>
      <c r="H322" s="214">
        <v>698</v>
      </c>
      <c r="I322" s="214" t="s">
        <v>1149</v>
      </c>
      <c r="J322" s="15">
        <v>46279.40902777778</v>
      </c>
      <c r="K322" s="15">
        <v>46283.333333333336</v>
      </c>
      <c r="L322" s="15"/>
      <c r="M322" s="214">
        <v>698</v>
      </c>
      <c r="N322" s="216"/>
      <c r="O322" s="214" t="s">
        <v>201</v>
      </c>
      <c r="P322" s="214" t="s">
        <v>513</v>
      </c>
      <c r="Q322" s="216"/>
      <c r="R322" s="216"/>
      <c r="S322" s="214" t="s">
        <v>358</v>
      </c>
      <c r="T322" s="214" t="s">
        <v>373</v>
      </c>
      <c r="U322" s="214" t="s">
        <v>239</v>
      </c>
      <c r="V322" s="214" t="s">
        <v>7</v>
      </c>
      <c r="W322" s="214" t="s">
        <v>7</v>
      </c>
      <c r="X322" s="214" t="s">
        <v>7</v>
      </c>
      <c r="Y322" s="214"/>
      <c r="Z322" s="214">
        <v>1</v>
      </c>
      <c r="AA322" s="214" t="s">
        <v>122</v>
      </c>
      <c r="AB322" s="214" t="s">
        <v>358</v>
      </c>
      <c r="AC322" s="214">
        <v>2100</v>
      </c>
      <c r="AD322" s="214" t="s">
        <v>232</v>
      </c>
      <c r="AE322" s="214">
        <v>698</v>
      </c>
      <c r="AF322" s="214">
        <v>69.8</v>
      </c>
    </row>
    <row r="323" spans="1:32" x14ac:dyDescent="0.3">
      <c r="A323" s="216" t="s">
        <v>351</v>
      </c>
      <c r="B323" s="214" t="s">
        <v>285</v>
      </c>
      <c r="C323" s="214" t="s">
        <v>95</v>
      </c>
      <c r="D323" s="214" t="s">
        <v>310</v>
      </c>
      <c r="E323" s="214" t="s">
        <v>1150</v>
      </c>
      <c r="F323" s="15">
        <v>46279.34171296296</v>
      </c>
      <c r="G323" s="214" t="s">
        <v>404</v>
      </c>
      <c r="H323" s="214">
        <v>1</v>
      </c>
      <c r="I323" s="214" t="s">
        <v>1149</v>
      </c>
      <c r="J323" s="15">
        <v>46279.40902777778</v>
      </c>
      <c r="K323" s="15">
        <v>46282.333333333336</v>
      </c>
      <c r="L323" s="15"/>
      <c r="M323" s="214">
        <v>1</v>
      </c>
      <c r="N323" s="216"/>
      <c r="O323" s="214" t="s">
        <v>201</v>
      </c>
      <c r="P323" s="214" t="s">
        <v>513</v>
      </c>
      <c r="Q323" s="216"/>
      <c r="R323" s="216"/>
      <c r="S323" s="214" t="s">
        <v>358</v>
      </c>
      <c r="T323" s="214" t="s">
        <v>373</v>
      </c>
      <c r="U323" s="214" t="s">
        <v>239</v>
      </c>
      <c r="V323" s="214" t="s">
        <v>7</v>
      </c>
      <c r="W323" s="214" t="s">
        <v>7</v>
      </c>
      <c r="X323" s="214" t="s">
        <v>7</v>
      </c>
      <c r="Y323" s="214"/>
      <c r="Z323" s="214"/>
      <c r="AA323" s="214" t="s">
        <v>96</v>
      </c>
      <c r="AB323" s="214" t="s">
        <v>358</v>
      </c>
      <c r="AC323" s="214">
        <v>2100</v>
      </c>
      <c r="AD323" s="214" t="s">
        <v>220</v>
      </c>
      <c r="AE323" s="214">
        <v>1</v>
      </c>
      <c r="AF323" s="214">
        <v>1</v>
      </c>
    </row>
    <row r="324" spans="1:32" x14ac:dyDescent="0.3">
      <c r="A324" s="216" t="s">
        <v>351</v>
      </c>
      <c r="B324" s="214" t="s">
        <v>57</v>
      </c>
      <c r="C324" s="214" t="s">
        <v>117</v>
      </c>
      <c r="D324" s="214" t="s">
        <v>310</v>
      </c>
      <c r="E324" s="214" t="s">
        <v>1150</v>
      </c>
      <c r="F324" s="15">
        <v>46279.34171296296</v>
      </c>
      <c r="G324" s="214" t="s">
        <v>404</v>
      </c>
      <c r="H324" s="214">
        <v>1</v>
      </c>
      <c r="I324" s="214" t="s">
        <v>1149</v>
      </c>
      <c r="J324" s="15">
        <v>46279.40902777778</v>
      </c>
      <c r="K324" s="15">
        <v>46282.333333333336</v>
      </c>
      <c r="L324" s="15">
        <v>46282.333333333336</v>
      </c>
      <c r="M324" s="214">
        <v>1</v>
      </c>
      <c r="N324" s="216"/>
      <c r="O324" s="214" t="s">
        <v>201</v>
      </c>
      <c r="P324" s="214" t="s">
        <v>514</v>
      </c>
      <c r="Q324" s="216"/>
      <c r="R324" s="216"/>
      <c r="S324" s="214" t="s">
        <v>358</v>
      </c>
      <c r="T324" s="214" t="s">
        <v>373</v>
      </c>
      <c r="U324" s="214" t="s">
        <v>239</v>
      </c>
      <c r="V324" s="214" t="s">
        <v>7</v>
      </c>
      <c r="W324" s="214" t="s">
        <v>7</v>
      </c>
      <c r="X324" s="214" t="s">
        <v>7</v>
      </c>
      <c r="Y324" s="214"/>
      <c r="Z324" s="214"/>
      <c r="AA324" s="214" t="s">
        <v>127</v>
      </c>
      <c r="AB324" s="214" t="s">
        <v>358</v>
      </c>
      <c r="AC324" s="214">
        <v>2100</v>
      </c>
      <c r="AD324" s="214" t="s">
        <v>233</v>
      </c>
      <c r="AE324" s="214">
        <v>1</v>
      </c>
      <c r="AF324" s="214">
        <v>1</v>
      </c>
    </row>
    <row r="325" spans="1:32" x14ac:dyDescent="0.3">
      <c r="A325" s="216" t="s">
        <v>351</v>
      </c>
      <c r="B325" s="214" t="s">
        <v>279</v>
      </c>
      <c r="C325" s="214" t="s">
        <v>192</v>
      </c>
      <c r="D325" s="214" t="s">
        <v>310</v>
      </c>
      <c r="E325" s="214" t="s">
        <v>1150</v>
      </c>
      <c r="F325" s="15">
        <v>46279.34171296296</v>
      </c>
      <c r="G325" s="214" t="s">
        <v>404</v>
      </c>
      <c r="H325" s="214">
        <v>423</v>
      </c>
      <c r="I325" s="214" t="s">
        <v>1149</v>
      </c>
      <c r="J325" s="15">
        <v>46279.40902777778</v>
      </c>
      <c r="K325" s="15">
        <v>46282.333333333336</v>
      </c>
      <c r="L325" s="15"/>
      <c r="M325" s="214">
        <v>423</v>
      </c>
      <c r="N325" s="216"/>
      <c r="O325" s="214" t="s">
        <v>201</v>
      </c>
      <c r="P325" s="214" t="s">
        <v>514</v>
      </c>
      <c r="Q325" s="216"/>
      <c r="R325" s="216"/>
      <c r="S325" s="214" t="s">
        <v>358</v>
      </c>
      <c r="T325" s="214" t="s">
        <v>373</v>
      </c>
      <c r="U325" s="214" t="s">
        <v>239</v>
      </c>
      <c r="V325" s="214" t="s">
        <v>7</v>
      </c>
      <c r="W325" s="214" t="s">
        <v>7</v>
      </c>
      <c r="X325" s="214" t="s">
        <v>7</v>
      </c>
      <c r="Y325" s="214"/>
      <c r="Z325" s="214">
        <v>1</v>
      </c>
      <c r="AA325" s="214" t="s">
        <v>122</v>
      </c>
      <c r="AB325" s="214" t="s">
        <v>358</v>
      </c>
      <c r="AC325" s="214">
        <v>2100</v>
      </c>
      <c r="AD325" s="214" t="s">
        <v>232</v>
      </c>
      <c r="AE325" s="214">
        <v>423</v>
      </c>
      <c r="AF325" s="214">
        <v>195.7</v>
      </c>
    </row>
    <row r="326" spans="1:32" x14ac:dyDescent="0.3">
      <c r="A326" s="216" t="s">
        <v>351</v>
      </c>
      <c r="B326" s="214" t="s">
        <v>285</v>
      </c>
      <c r="C326" s="214" t="s">
        <v>95</v>
      </c>
      <c r="D326" s="214" t="s">
        <v>310</v>
      </c>
      <c r="E326" s="214" t="s">
        <v>1151</v>
      </c>
      <c r="F326" s="15">
        <v>46274.414780092593</v>
      </c>
      <c r="G326" s="214" t="s">
        <v>404</v>
      </c>
      <c r="H326" s="214">
        <v>1</v>
      </c>
      <c r="I326" s="214" t="s">
        <v>1152</v>
      </c>
      <c r="J326" s="15">
        <v>46274.616666666669</v>
      </c>
      <c r="K326" s="15">
        <v>46282.333333333336</v>
      </c>
      <c r="L326" s="15"/>
      <c r="M326" s="214">
        <v>1</v>
      </c>
      <c r="N326" s="216"/>
      <c r="O326" s="214" t="s">
        <v>201</v>
      </c>
      <c r="P326" s="214" t="s">
        <v>513</v>
      </c>
      <c r="Q326" s="216"/>
      <c r="R326" s="216"/>
      <c r="S326" s="214" t="s">
        <v>358</v>
      </c>
      <c r="T326" s="214" t="s">
        <v>373</v>
      </c>
      <c r="U326" s="214" t="s">
        <v>239</v>
      </c>
      <c r="V326" s="214" t="s">
        <v>7</v>
      </c>
      <c r="W326" s="214" t="s">
        <v>7</v>
      </c>
      <c r="X326" s="214" t="s">
        <v>7</v>
      </c>
      <c r="Y326" s="214"/>
      <c r="Z326" s="214"/>
      <c r="AA326" s="214" t="s">
        <v>96</v>
      </c>
      <c r="AB326" s="214" t="s">
        <v>358</v>
      </c>
      <c r="AC326" s="214">
        <v>2100</v>
      </c>
      <c r="AD326" s="214" t="s">
        <v>220</v>
      </c>
      <c r="AE326" s="214">
        <v>1</v>
      </c>
      <c r="AF326" s="214"/>
    </row>
    <row r="327" spans="1:32" x14ac:dyDescent="0.3">
      <c r="A327" s="216" t="s">
        <v>351</v>
      </c>
      <c r="B327" s="214" t="s">
        <v>57</v>
      </c>
      <c r="C327" s="214" t="s">
        <v>117</v>
      </c>
      <c r="D327" s="214" t="s">
        <v>310</v>
      </c>
      <c r="E327" s="214" t="s">
        <v>1151</v>
      </c>
      <c r="F327" s="15">
        <v>46274.414780092593</v>
      </c>
      <c r="G327" s="214" t="s">
        <v>404</v>
      </c>
      <c r="H327" s="214">
        <v>1</v>
      </c>
      <c r="I327" s="214" t="s">
        <v>1152</v>
      </c>
      <c r="J327" s="15">
        <v>46274.616666666669</v>
      </c>
      <c r="K327" s="15">
        <v>46282.333333333336</v>
      </c>
      <c r="L327" s="15">
        <v>46282.333333333336</v>
      </c>
      <c r="M327" s="214">
        <v>1</v>
      </c>
      <c r="N327" s="216"/>
      <c r="O327" s="214" t="s">
        <v>201</v>
      </c>
      <c r="P327" s="214" t="s">
        <v>514</v>
      </c>
      <c r="Q327" s="216"/>
      <c r="R327" s="216"/>
      <c r="S327" s="214" t="s">
        <v>358</v>
      </c>
      <c r="T327" s="214" t="s">
        <v>373</v>
      </c>
      <c r="U327" s="214" t="s">
        <v>239</v>
      </c>
      <c r="V327" s="214" t="s">
        <v>7</v>
      </c>
      <c r="W327" s="214" t="s">
        <v>7</v>
      </c>
      <c r="X327" s="214" t="s">
        <v>7</v>
      </c>
      <c r="Y327" s="214"/>
      <c r="Z327" s="214"/>
      <c r="AA327" s="214" t="s">
        <v>127</v>
      </c>
      <c r="AB327" s="214" t="s">
        <v>358</v>
      </c>
      <c r="AC327" s="214">
        <v>2100</v>
      </c>
      <c r="AD327" s="214" t="s">
        <v>233</v>
      </c>
      <c r="AE327" s="214">
        <v>1</v>
      </c>
      <c r="AF327" s="214"/>
    </row>
    <row r="328" spans="1:32" x14ac:dyDescent="0.3">
      <c r="A328" s="216" t="s">
        <v>351</v>
      </c>
      <c r="B328" s="214" t="s">
        <v>279</v>
      </c>
      <c r="C328" s="214" t="s">
        <v>192</v>
      </c>
      <c r="D328" s="214" t="s">
        <v>310</v>
      </c>
      <c r="E328" s="214" t="s">
        <v>1151</v>
      </c>
      <c r="F328" s="15">
        <v>46274.414780092593</v>
      </c>
      <c r="G328" s="214" t="s">
        <v>404</v>
      </c>
      <c r="H328" s="214">
        <v>283</v>
      </c>
      <c r="I328" s="214" t="s">
        <v>1152</v>
      </c>
      <c r="J328" s="15">
        <v>46274.616666666669</v>
      </c>
      <c r="K328" s="15">
        <v>46282.333333333336</v>
      </c>
      <c r="L328" s="15"/>
      <c r="M328" s="214">
        <v>283</v>
      </c>
      <c r="N328" s="216"/>
      <c r="O328" s="214" t="s">
        <v>201</v>
      </c>
      <c r="P328" s="214" t="s">
        <v>513</v>
      </c>
      <c r="Q328" s="216"/>
      <c r="R328" s="216"/>
      <c r="S328" s="214" t="s">
        <v>358</v>
      </c>
      <c r="T328" s="214" t="s">
        <v>373</v>
      </c>
      <c r="U328" s="214" t="s">
        <v>239</v>
      </c>
      <c r="V328" s="214" t="s">
        <v>7</v>
      </c>
      <c r="W328" s="214" t="s">
        <v>7</v>
      </c>
      <c r="X328" s="214" t="s">
        <v>7</v>
      </c>
      <c r="Y328" s="214"/>
      <c r="Z328" s="214">
        <v>1</v>
      </c>
      <c r="AA328" s="214" t="s">
        <v>122</v>
      </c>
      <c r="AB328" s="214" t="s">
        <v>358</v>
      </c>
      <c r="AC328" s="214">
        <v>2100</v>
      </c>
      <c r="AD328" s="214" t="s">
        <v>232</v>
      </c>
      <c r="AE328" s="214">
        <v>283</v>
      </c>
      <c r="AF328" s="214"/>
    </row>
    <row r="329" spans="1:32" x14ac:dyDescent="0.3">
      <c r="A329" s="216" t="s">
        <v>351</v>
      </c>
      <c r="B329" s="214" t="s">
        <v>285</v>
      </c>
      <c r="C329" s="214" t="s">
        <v>95</v>
      </c>
      <c r="D329" s="214" t="s">
        <v>310</v>
      </c>
      <c r="E329" s="214" t="s">
        <v>1153</v>
      </c>
      <c r="F329" s="15">
        <v>46261.479247685187</v>
      </c>
      <c r="G329" s="214" t="s">
        <v>404</v>
      </c>
      <c r="H329" s="214">
        <v>1</v>
      </c>
      <c r="I329" s="214" t="s">
        <v>1154</v>
      </c>
      <c r="J329" s="15">
        <v>46262.504166666666</v>
      </c>
      <c r="K329" s="15">
        <v>46266.431250000001</v>
      </c>
      <c r="L329" s="15"/>
      <c r="M329" s="214">
        <v>1</v>
      </c>
      <c r="N329" s="216"/>
      <c r="O329" s="214" t="s">
        <v>201</v>
      </c>
      <c r="P329" s="214" t="s">
        <v>513</v>
      </c>
      <c r="Q329" s="216"/>
      <c r="R329" s="216"/>
      <c r="S329" s="214" t="s">
        <v>358</v>
      </c>
      <c r="T329" s="214" t="s">
        <v>373</v>
      </c>
      <c r="U329" s="214" t="s">
        <v>239</v>
      </c>
      <c r="V329" s="214" t="s">
        <v>7</v>
      </c>
      <c r="W329" s="214" t="s">
        <v>7</v>
      </c>
      <c r="X329" s="214" t="s">
        <v>7</v>
      </c>
      <c r="Y329" s="214"/>
      <c r="Z329" s="214"/>
      <c r="AA329" s="214" t="s">
        <v>96</v>
      </c>
      <c r="AB329" s="214" t="s">
        <v>358</v>
      </c>
      <c r="AC329" s="214">
        <v>2100</v>
      </c>
      <c r="AD329" s="214" t="s">
        <v>220</v>
      </c>
      <c r="AE329" s="214">
        <v>1</v>
      </c>
      <c r="AF329" s="214">
        <v>1</v>
      </c>
    </row>
    <row r="330" spans="1:32" x14ac:dyDescent="0.3">
      <c r="A330" s="216" t="s">
        <v>351</v>
      </c>
      <c r="B330" s="214" t="s">
        <v>57</v>
      </c>
      <c r="C330" s="214" t="s">
        <v>117</v>
      </c>
      <c r="D330" s="214" t="s">
        <v>310</v>
      </c>
      <c r="E330" s="214" t="s">
        <v>1153</v>
      </c>
      <c r="F330" s="15">
        <v>46261.479247685187</v>
      </c>
      <c r="G330" s="214" t="s">
        <v>404</v>
      </c>
      <c r="H330" s="214">
        <v>1</v>
      </c>
      <c r="I330" s="214" t="s">
        <v>1154</v>
      </c>
      <c r="J330" s="15">
        <v>46262.504166666666</v>
      </c>
      <c r="K330" s="15">
        <v>46266.431250000001</v>
      </c>
      <c r="L330" s="15">
        <v>46266.431250000001</v>
      </c>
      <c r="M330" s="214">
        <v>1</v>
      </c>
      <c r="N330" s="216"/>
      <c r="O330" s="214" t="s">
        <v>201</v>
      </c>
      <c r="P330" s="214" t="s">
        <v>514</v>
      </c>
      <c r="Q330" s="216"/>
      <c r="R330" s="216"/>
      <c r="S330" s="214" t="s">
        <v>358</v>
      </c>
      <c r="T330" s="214" t="s">
        <v>373</v>
      </c>
      <c r="U330" s="214" t="s">
        <v>239</v>
      </c>
      <c r="V330" s="214" t="s">
        <v>7</v>
      </c>
      <c r="W330" s="214" t="s">
        <v>7</v>
      </c>
      <c r="X330" s="214" t="s">
        <v>7</v>
      </c>
      <c r="Y330" s="214"/>
      <c r="Z330" s="214"/>
      <c r="AA330" s="214" t="s">
        <v>127</v>
      </c>
      <c r="AB330" s="214" t="s">
        <v>358</v>
      </c>
      <c r="AC330" s="214">
        <v>2100</v>
      </c>
      <c r="AD330" s="214" t="s">
        <v>233</v>
      </c>
      <c r="AE330" s="214">
        <v>1</v>
      </c>
      <c r="AF330" s="214">
        <v>1</v>
      </c>
    </row>
    <row r="331" spans="1:32" x14ac:dyDescent="0.3">
      <c r="A331" s="216" t="s">
        <v>351</v>
      </c>
      <c r="B331" s="214" t="s">
        <v>279</v>
      </c>
      <c r="C331" s="214" t="s">
        <v>192</v>
      </c>
      <c r="D331" s="214" t="s">
        <v>310</v>
      </c>
      <c r="E331" s="214" t="s">
        <v>1153</v>
      </c>
      <c r="F331" s="15">
        <v>46261.479247685187</v>
      </c>
      <c r="G331" s="214" t="s">
        <v>404</v>
      </c>
      <c r="H331" s="214">
        <v>285</v>
      </c>
      <c r="I331" s="214" t="s">
        <v>1154</v>
      </c>
      <c r="J331" s="15">
        <v>46262.504166666666</v>
      </c>
      <c r="K331" s="15">
        <v>46266.431250000001</v>
      </c>
      <c r="L331" s="15"/>
      <c r="M331" s="214">
        <v>285</v>
      </c>
      <c r="N331" s="216"/>
      <c r="O331" s="214" t="s">
        <v>201</v>
      </c>
      <c r="P331" s="214" t="s">
        <v>514</v>
      </c>
      <c r="Q331" s="216"/>
      <c r="R331" s="216"/>
      <c r="S331" s="214" t="s">
        <v>358</v>
      </c>
      <c r="T331" s="214" t="s">
        <v>373</v>
      </c>
      <c r="U331" s="214" t="s">
        <v>239</v>
      </c>
      <c r="V331" s="214" t="s">
        <v>7</v>
      </c>
      <c r="W331" s="214" t="s">
        <v>7</v>
      </c>
      <c r="X331" s="214" t="s">
        <v>7</v>
      </c>
      <c r="Y331" s="214"/>
      <c r="Z331" s="214">
        <v>1</v>
      </c>
      <c r="AA331" s="214" t="s">
        <v>122</v>
      </c>
      <c r="AB331" s="214" t="s">
        <v>358</v>
      </c>
      <c r="AC331" s="214">
        <v>2100</v>
      </c>
      <c r="AD331" s="214" t="s">
        <v>232</v>
      </c>
      <c r="AE331" s="214">
        <v>285</v>
      </c>
      <c r="AF331" s="214">
        <v>28.5</v>
      </c>
    </row>
    <row r="332" spans="1:32" x14ac:dyDescent="0.3">
      <c r="A332" s="216" t="s">
        <v>351</v>
      </c>
      <c r="B332" s="214" t="s">
        <v>57</v>
      </c>
      <c r="C332" s="214" t="s">
        <v>117</v>
      </c>
      <c r="D332" s="214" t="s">
        <v>310</v>
      </c>
      <c r="E332" s="214" t="s">
        <v>1155</v>
      </c>
      <c r="F332" s="15">
        <v>46253.346944444442</v>
      </c>
      <c r="G332" s="214" t="s">
        <v>404</v>
      </c>
      <c r="H332" s="214">
        <v>1</v>
      </c>
      <c r="I332" s="214" t="s">
        <v>1156</v>
      </c>
      <c r="J332" s="15">
        <v>46254.572916666664</v>
      </c>
      <c r="K332" s="15">
        <v>46261.461805555555</v>
      </c>
      <c r="L332" s="15">
        <v>46261.461805555555</v>
      </c>
      <c r="M332" s="214">
        <v>1</v>
      </c>
      <c r="N332" s="216"/>
      <c r="O332" s="214" t="s">
        <v>201</v>
      </c>
      <c r="P332" s="214" t="s">
        <v>514</v>
      </c>
      <c r="Q332" s="216"/>
      <c r="R332" s="216"/>
      <c r="S332" s="214" t="s">
        <v>358</v>
      </c>
      <c r="T332" s="214" t="s">
        <v>373</v>
      </c>
      <c r="U332" s="214" t="s">
        <v>239</v>
      </c>
      <c r="V332" s="214" t="s">
        <v>7</v>
      </c>
      <c r="W332" s="214" t="s">
        <v>7</v>
      </c>
      <c r="X332" s="214" t="s">
        <v>7</v>
      </c>
      <c r="Y332" s="214"/>
      <c r="Z332" s="214"/>
      <c r="AA332" s="214" t="s">
        <v>127</v>
      </c>
      <c r="AB332" s="214" t="s">
        <v>358</v>
      </c>
      <c r="AC332" s="214">
        <v>2100</v>
      </c>
      <c r="AD332" s="214" t="s">
        <v>233</v>
      </c>
      <c r="AE332" s="214">
        <v>1</v>
      </c>
      <c r="AF332" s="214">
        <v>1</v>
      </c>
    </row>
    <row r="333" spans="1:32" x14ac:dyDescent="0.3">
      <c r="A333" s="216" t="s">
        <v>351</v>
      </c>
      <c r="B333" s="214" t="s">
        <v>285</v>
      </c>
      <c r="C333" s="214" t="s">
        <v>95</v>
      </c>
      <c r="D333" s="214" t="s">
        <v>310</v>
      </c>
      <c r="E333" s="214" t="s">
        <v>1155</v>
      </c>
      <c r="F333" s="15">
        <v>46253.346944444442</v>
      </c>
      <c r="G333" s="214" t="s">
        <v>404</v>
      </c>
      <c r="H333" s="214">
        <v>1</v>
      </c>
      <c r="I333" s="214" t="s">
        <v>1156</v>
      </c>
      <c r="J333" s="15">
        <v>46254.572916666664</v>
      </c>
      <c r="K333" s="15">
        <v>46261.461805555555</v>
      </c>
      <c r="L333" s="15"/>
      <c r="M333" s="214">
        <v>1</v>
      </c>
      <c r="N333" s="216"/>
      <c r="O333" s="214" t="s">
        <v>201</v>
      </c>
      <c r="P333" s="214" t="s">
        <v>513</v>
      </c>
      <c r="Q333" s="216"/>
      <c r="R333" s="216"/>
      <c r="S333" s="214" t="s">
        <v>358</v>
      </c>
      <c r="T333" s="214" t="s">
        <v>373</v>
      </c>
      <c r="U333" s="214" t="s">
        <v>239</v>
      </c>
      <c r="V333" s="214" t="s">
        <v>7</v>
      </c>
      <c r="W333" s="214" t="s">
        <v>7</v>
      </c>
      <c r="X333" s="214" t="s">
        <v>7</v>
      </c>
      <c r="Y333" s="214"/>
      <c r="Z333" s="214"/>
      <c r="AA333" s="214" t="s">
        <v>96</v>
      </c>
      <c r="AB333" s="214" t="s">
        <v>358</v>
      </c>
      <c r="AC333" s="214">
        <v>2100</v>
      </c>
      <c r="AD333" s="214" t="s">
        <v>220</v>
      </c>
      <c r="AE333" s="214">
        <v>1</v>
      </c>
      <c r="AF333" s="214">
        <v>1</v>
      </c>
    </row>
    <row r="334" spans="1:32" x14ac:dyDescent="0.3">
      <c r="A334" s="216" t="s">
        <v>351</v>
      </c>
      <c r="B334" s="214" t="s">
        <v>57</v>
      </c>
      <c r="C334" s="214" t="s">
        <v>117</v>
      </c>
      <c r="D334" s="214" t="s">
        <v>310</v>
      </c>
      <c r="E334" s="214" t="s">
        <v>1157</v>
      </c>
      <c r="F334" s="15">
        <v>46265.703425925924</v>
      </c>
      <c r="G334" s="214" t="s">
        <v>404</v>
      </c>
      <c r="H334" s="214">
        <v>1</v>
      </c>
      <c r="I334" s="214" t="s">
        <v>1158</v>
      </c>
      <c r="J334" s="15">
        <v>46266.618750000001</v>
      </c>
      <c r="K334" s="15">
        <v>46269.359027777777</v>
      </c>
      <c r="L334" s="15">
        <v>46269.359027777777</v>
      </c>
      <c r="M334" s="214">
        <v>1</v>
      </c>
      <c r="N334" s="216"/>
      <c r="O334" s="214" t="s">
        <v>201</v>
      </c>
      <c r="P334" s="214" t="s">
        <v>514</v>
      </c>
      <c r="Q334" s="216"/>
      <c r="R334" s="216"/>
      <c r="S334" s="214" t="s">
        <v>358</v>
      </c>
      <c r="T334" s="214" t="s">
        <v>373</v>
      </c>
      <c r="U334" s="214" t="s">
        <v>239</v>
      </c>
      <c r="V334" s="214" t="s">
        <v>7</v>
      </c>
      <c r="W334" s="214" t="s">
        <v>7</v>
      </c>
      <c r="X334" s="214" t="s">
        <v>7</v>
      </c>
      <c r="Y334" s="214"/>
      <c r="Z334" s="214"/>
      <c r="AA334" s="214" t="s">
        <v>127</v>
      </c>
      <c r="AB334" s="214" t="s">
        <v>358</v>
      </c>
      <c r="AC334" s="214">
        <v>2100</v>
      </c>
      <c r="AD334" s="214" t="s">
        <v>233</v>
      </c>
      <c r="AE334" s="214">
        <v>1</v>
      </c>
      <c r="AF334" s="214">
        <v>1</v>
      </c>
    </row>
    <row r="335" spans="1:32" x14ac:dyDescent="0.3">
      <c r="A335" s="216" t="s">
        <v>351</v>
      </c>
      <c r="B335" s="214" t="s">
        <v>279</v>
      </c>
      <c r="C335" s="214" t="s">
        <v>192</v>
      </c>
      <c r="D335" s="214" t="s">
        <v>310</v>
      </c>
      <c r="E335" s="214" t="s">
        <v>1157</v>
      </c>
      <c r="F335" s="15">
        <v>46265.703425925924</v>
      </c>
      <c r="G335" s="214" t="s">
        <v>404</v>
      </c>
      <c r="H335" s="214">
        <v>536</v>
      </c>
      <c r="I335" s="214" t="s">
        <v>1158</v>
      </c>
      <c r="J335" s="15">
        <v>46266.618750000001</v>
      </c>
      <c r="K335" s="15">
        <v>46269.359027777777</v>
      </c>
      <c r="L335" s="15"/>
      <c r="M335" s="214">
        <v>536</v>
      </c>
      <c r="N335" s="216"/>
      <c r="O335" s="214" t="s">
        <v>201</v>
      </c>
      <c r="P335" s="214" t="s">
        <v>514</v>
      </c>
      <c r="Q335" s="216"/>
      <c r="R335" s="216"/>
      <c r="S335" s="214" t="s">
        <v>358</v>
      </c>
      <c r="T335" s="214" t="s">
        <v>373</v>
      </c>
      <c r="U335" s="214" t="s">
        <v>239</v>
      </c>
      <c r="V335" s="214" t="s">
        <v>7</v>
      </c>
      <c r="W335" s="214" t="s">
        <v>7</v>
      </c>
      <c r="X335" s="214" t="s">
        <v>7</v>
      </c>
      <c r="Y335" s="214"/>
      <c r="Z335" s="214">
        <v>1</v>
      </c>
      <c r="AA335" s="214" t="s">
        <v>122</v>
      </c>
      <c r="AB335" s="214" t="s">
        <v>358</v>
      </c>
      <c r="AC335" s="214">
        <v>2100</v>
      </c>
      <c r="AD335" s="214" t="s">
        <v>232</v>
      </c>
      <c r="AE335" s="214">
        <v>536</v>
      </c>
      <c r="AF335" s="214">
        <v>53.6</v>
      </c>
    </row>
    <row r="336" spans="1:32" x14ac:dyDescent="0.3">
      <c r="A336" s="216" t="s">
        <v>351</v>
      </c>
      <c r="B336" s="214" t="s">
        <v>279</v>
      </c>
      <c r="C336" s="214" t="s">
        <v>192</v>
      </c>
      <c r="D336" s="214" t="s">
        <v>310</v>
      </c>
      <c r="E336" s="214" t="s">
        <v>1155</v>
      </c>
      <c r="F336" s="15">
        <v>46253.346944444442</v>
      </c>
      <c r="G336" s="214" t="s">
        <v>404</v>
      </c>
      <c r="H336" s="214">
        <v>202</v>
      </c>
      <c r="I336" s="214" t="s">
        <v>1156</v>
      </c>
      <c r="J336" s="15">
        <v>46254.572916666664</v>
      </c>
      <c r="K336" s="15">
        <v>46261.461805555555</v>
      </c>
      <c r="L336" s="15"/>
      <c r="M336" s="214">
        <v>202</v>
      </c>
      <c r="N336" s="216"/>
      <c r="O336" s="214" t="s">
        <v>201</v>
      </c>
      <c r="P336" s="214" t="s">
        <v>513</v>
      </c>
      <c r="Q336" s="216"/>
      <c r="R336" s="216"/>
      <c r="S336" s="214" t="s">
        <v>358</v>
      </c>
      <c r="T336" s="214" t="s">
        <v>373</v>
      </c>
      <c r="U336" s="214" t="s">
        <v>239</v>
      </c>
      <c r="V336" s="214" t="s">
        <v>7</v>
      </c>
      <c r="W336" s="214" t="s">
        <v>7</v>
      </c>
      <c r="X336" s="214" t="s">
        <v>7</v>
      </c>
      <c r="Y336" s="214"/>
      <c r="Z336" s="214">
        <v>1</v>
      </c>
      <c r="AA336" s="214" t="s">
        <v>122</v>
      </c>
      <c r="AB336" s="214" t="s">
        <v>358</v>
      </c>
      <c r="AC336" s="214">
        <v>2100</v>
      </c>
      <c r="AD336" s="214" t="s">
        <v>232</v>
      </c>
      <c r="AE336" s="214">
        <v>202</v>
      </c>
      <c r="AF336" s="214">
        <v>20.2</v>
      </c>
    </row>
    <row r="337" spans="1:32" x14ac:dyDescent="0.3">
      <c r="A337" s="216" t="s">
        <v>351</v>
      </c>
      <c r="B337" s="214" t="s">
        <v>285</v>
      </c>
      <c r="C337" s="214" t="s">
        <v>95</v>
      </c>
      <c r="D337" s="214" t="s">
        <v>310</v>
      </c>
      <c r="E337" s="214" t="s">
        <v>1157</v>
      </c>
      <c r="F337" s="15">
        <v>46265.703425925924</v>
      </c>
      <c r="G337" s="214" t="s">
        <v>404</v>
      </c>
      <c r="H337" s="214">
        <v>1</v>
      </c>
      <c r="I337" s="214" t="s">
        <v>1158</v>
      </c>
      <c r="J337" s="15">
        <v>46266.618750000001</v>
      </c>
      <c r="K337" s="15">
        <v>46269.359027777777</v>
      </c>
      <c r="L337" s="15"/>
      <c r="M337" s="214">
        <v>1</v>
      </c>
      <c r="N337" s="216"/>
      <c r="O337" s="214" t="s">
        <v>201</v>
      </c>
      <c r="P337" s="214" t="s">
        <v>513</v>
      </c>
      <c r="Q337" s="216"/>
      <c r="R337" s="216"/>
      <c r="S337" s="214" t="s">
        <v>358</v>
      </c>
      <c r="T337" s="214" t="s">
        <v>373</v>
      </c>
      <c r="U337" s="214" t="s">
        <v>239</v>
      </c>
      <c r="V337" s="214" t="s">
        <v>7</v>
      </c>
      <c r="W337" s="214" t="s">
        <v>7</v>
      </c>
      <c r="X337" s="214" t="s">
        <v>7</v>
      </c>
      <c r="Y337" s="214"/>
      <c r="Z337" s="214"/>
      <c r="AA337" s="214" t="s">
        <v>96</v>
      </c>
      <c r="AB337" s="214" t="s">
        <v>358</v>
      </c>
      <c r="AC337" s="214">
        <v>2100</v>
      </c>
      <c r="AD337" s="214" t="s">
        <v>220</v>
      </c>
      <c r="AE337" s="214">
        <v>1</v>
      </c>
      <c r="AF337" s="214">
        <v>1</v>
      </c>
    </row>
    <row r="338" spans="1:32" x14ac:dyDescent="0.3">
      <c r="A338" s="216" t="s">
        <v>351</v>
      </c>
      <c r="B338" s="214" t="s">
        <v>285</v>
      </c>
      <c r="C338" s="214" t="s">
        <v>95</v>
      </c>
      <c r="D338" s="214" t="s">
        <v>310</v>
      </c>
      <c r="E338" s="214" t="s">
        <v>2303</v>
      </c>
      <c r="F338" s="15">
        <v>46253.675173611111</v>
      </c>
      <c r="G338" s="214" t="s">
        <v>404</v>
      </c>
      <c r="H338" s="214">
        <v>1</v>
      </c>
      <c r="I338" s="214" t="s">
        <v>2304</v>
      </c>
      <c r="J338" s="15">
        <v>46254.709722222222</v>
      </c>
      <c r="K338" s="15">
        <v>46259.767361111109</v>
      </c>
      <c r="L338" s="15"/>
      <c r="M338" s="214">
        <v>1</v>
      </c>
      <c r="N338" s="216"/>
      <c r="O338" s="214" t="s">
        <v>201</v>
      </c>
      <c r="P338" s="214" t="s">
        <v>513</v>
      </c>
      <c r="Q338" s="216"/>
      <c r="R338" s="216"/>
      <c r="S338" s="214" t="s">
        <v>358</v>
      </c>
      <c r="T338" s="214" t="s">
        <v>373</v>
      </c>
      <c r="U338" s="214" t="s">
        <v>239</v>
      </c>
      <c r="V338" s="214" t="s">
        <v>7</v>
      </c>
      <c r="W338" s="214" t="s">
        <v>7</v>
      </c>
      <c r="X338" s="214" t="s">
        <v>7</v>
      </c>
      <c r="Y338" s="214"/>
      <c r="Z338" s="214"/>
      <c r="AA338" s="214" t="s">
        <v>96</v>
      </c>
      <c r="AB338" s="214" t="s">
        <v>358</v>
      </c>
      <c r="AC338" s="214">
        <v>2100</v>
      </c>
      <c r="AD338" s="214" t="s">
        <v>220</v>
      </c>
      <c r="AE338" s="214">
        <v>1</v>
      </c>
      <c r="AF338" s="214">
        <v>1</v>
      </c>
    </row>
    <row r="339" spans="1:32" x14ac:dyDescent="0.3">
      <c r="A339" s="216" t="s">
        <v>351</v>
      </c>
      <c r="B339" s="214" t="s">
        <v>43</v>
      </c>
      <c r="C339" s="214" t="s">
        <v>105</v>
      </c>
      <c r="D339" s="214" t="s">
        <v>310</v>
      </c>
      <c r="E339" s="214" t="s">
        <v>1159</v>
      </c>
      <c r="F339" s="15">
        <v>46254.67765046296</v>
      </c>
      <c r="G339" s="214" t="s">
        <v>404</v>
      </c>
      <c r="H339" s="214">
        <v>22</v>
      </c>
      <c r="I339" s="214" t="s">
        <v>1160</v>
      </c>
      <c r="J339" s="15">
        <v>46255.688194444447</v>
      </c>
      <c r="K339" s="15">
        <v>46259.520833333336</v>
      </c>
      <c r="L339" s="15"/>
      <c r="M339" s="214">
        <v>22</v>
      </c>
      <c r="N339" s="216"/>
      <c r="O339" s="214" t="s">
        <v>201</v>
      </c>
      <c r="P339" s="214" t="s">
        <v>514</v>
      </c>
      <c r="Q339" s="216"/>
      <c r="R339" s="216"/>
      <c r="S339" s="214" t="s">
        <v>358</v>
      </c>
      <c r="T339" s="214" t="s">
        <v>373</v>
      </c>
      <c r="U339" s="214" t="s">
        <v>239</v>
      </c>
      <c r="V339" s="214" t="s">
        <v>351</v>
      </c>
      <c r="W339" s="214" t="s">
        <v>374</v>
      </c>
      <c r="X339" s="214" t="s">
        <v>239</v>
      </c>
      <c r="Y339" s="214"/>
      <c r="Z339" s="214"/>
      <c r="AA339" s="214" t="s">
        <v>67</v>
      </c>
      <c r="AB339" s="214" t="s">
        <v>358</v>
      </c>
      <c r="AC339" s="214">
        <v>2100</v>
      </c>
      <c r="AD339" s="214" t="s">
        <v>217</v>
      </c>
      <c r="AE339" s="214">
        <v>2.2000000000000002</v>
      </c>
      <c r="AF339" s="214"/>
    </row>
    <row r="340" spans="1:32" x14ac:dyDescent="0.3">
      <c r="A340" s="216" t="s">
        <v>351</v>
      </c>
      <c r="B340" s="214" t="s">
        <v>48</v>
      </c>
      <c r="C340" s="214" t="s">
        <v>68</v>
      </c>
      <c r="D340" s="214" t="s">
        <v>310</v>
      </c>
      <c r="E340" s="214" t="s">
        <v>1161</v>
      </c>
      <c r="F340" s="15">
        <v>46259.511863425927</v>
      </c>
      <c r="G340" s="214" t="s">
        <v>417</v>
      </c>
      <c r="H340" s="214">
        <v>7</v>
      </c>
      <c r="I340" s="214" t="s">
        <v>1162</v>
      </c>
      <c r="J340" s="15">
        <v>46261.634722222225</v>
      </c>
      <c r="K340" s="15">
        <v>46262.444444444445</v>
      </c>
      <c r="L340" s="15"/>
      <c r="M340" s="214">
        <v>7</v>
      </c>
      <c r="N340" s="216"/>
      <c r="O340" s="214" t="s">
        <v>201</v>
      </c>
      <c r="P340" s="214" t="s">
        <v>514</v>
      </c>
      <c r="Q340" s="216"/>
      <c r="R340" s="216"/>
      <c r="S340" s="214" t="s">
        <v>364</v>
      </c>
      <c r="T340" s="214" t="s">
        <v>373</v>
      </c>
      <c r="U340" s="214" t="s">
        <v>239</v>
      </c>
      <c r="V340" s="214" t="s">
        <v>351</v>
      </c>
      <c r="W340" s="214" t="s">
        <v>374</v>
      </c>
      <c r="X340" s="214" t="s">
        <v>239</v>
      </c>
      <c r="Y340" s="214">
        <v>93</v>
      </c>
      <c r="Z340" s="214"/>
      <c r="AA340" s="214" t="s">
        <v>90</v>
      </c>
      <c r="AB340" s="214" t="s">
        <v>470</v>
      </c>
      <c r="AC340" s="214">
        <v>289</v>
      </c>
      <c r="AD340" s="214" t="s">
        <v>217</v>
      </c>
      <c r="AE340" s="214">
        <v>1</v>
      </c>
      <c r="AF340" s="214">
        <v>1</v>
      </c>
    </row>
    <row r="341" spans="1:32" x14ac:dyDescent="0.3">
      <c r="A341" s="216" t="s">
        <v>351</v>
      </c>
      <c r="B341" s="214" t="s">
        <v>279</v>
      </c>
      <c r="C341" s="214" t="s">
        <v>192</v>
      </c>
      <c r="D341" s="214" t="s">
        <v>310</v>
      </c>
      <c r="E341" s="214" t="s">
        <v>1163</v>
      </c>
      <c r="F341" s="15">
        <v>46266.448576388888</v>
      </c>
      <c r="G341" s="214" t="s">
        <v>404</v>
      </c>
      <c r="H341" s="214">
        <v>235</v>
      </c>
      <c r="I341" s="214" t="s">
        <v>1164</v>
      </c>
      <c r="J341" s="15">
        <v>46274.696527777778</v>
      </c>
      <c r="K341" s="15">
        <v>46276.445833333331</v>
      </c>
      <c r="L341" s="15"/>
      <c r="M341" s="214">
        <v>235</v>
      </c>
      <c r="N341" s="216"/>
      <c r="O341" s="214" t="s">
        <v>201</v>
      </c>
      <c r="P341" s="214" t="s">
        <v>514</v>
      </c>
      <c r="Q341" s="216"/>
      <c r="R341" s="216"/>
      <c r="S341" s="214" t="s">
        <v>358</v>
      </c>
      <c r="T341" s="214" t="s">
        <v>373</v>
      </c>
      <c r="U341" s="214" t="s">
        <v>239</v>
      </c>
      <c r="V341" s="214" t="s">
        <v>7</v>
      </c>
      <c r="W341" s="214" t="s">
        <v>7</v>
      </c>
      <c r="X341" s="214" t="s">
        <v>7</v>
      </c>
      <c r="Y341" s="214"/>
      <c r="Z341" s="214">
        <v>1</v>
      </c>
      <c r="AA341" s="214" t="s">
        <v>122</v>
      </c>
      <c r="AB341" s="214" t="s">
        <v>358</v>
      </c>
      <c r="AC341" s="214">
        <v>2100</v>
      </c>
      <c r="AD341" s="214" t="s">
        <v>232</v>
      </c>
      <c r="AE341" s="214">
        <v>235</v>
      </c>
      <c r="AF341" s="214">
        <v>23.5</v>
      </c>
    </row>
    <row r="342" spans="1:32" x14ac:dyDescent="0.3">
      <c r="A342" s="216" t="s">
        <v>351</v>
      </c>
      <c r="B342" s="214" t="s">
        <v>45</v>
      </c>
      <c r="C342" s="214" t="s">
        <v>68</v>
      </c>
      <c r="D342" s="214" t="s">
        <v>310</v>
      </c>
      <c r="E342" s="214" t="s">
        <v>1165</v>
      </c>
      <c r="F342" s="15">
        <v>46288.517453703702</v>
      </c>
      <c r="G342" s="214" t="s">
        <v>403</v>
      </c>
      <c r="H342" s="214">
        <v>1</v>
      </c>
      <c r="I342" s="214" t="s">
        <v>1166</v>
      </c>
      <c r="J342" s="15">
        <v>46288.587106481478</v>
      </c>
      <c r="K342" s="15">
        <v>46290.541666666664</v>
      </c>
      <c r="L342" s="15"/>
      <c r="M342" s="214">
        <v>1</v>
      </c>
      <c r="N342" s="216"/>
      <c r="O342" s="214" t="s">
        <v>201</v>
      </c>
      <c r="P342" s="214" t="s">
        <v>514</v>
      </c>
      <c r="Q342" s="216"/>
      <c r="R342" s="216"/>
      <c r="S342" s="214" t="s">
        <v>358</v>
      </c>
      <c r="T342" s="214" t="s">
        <v>373</v>
      </c>
      <c r="U342" s="214" t="s">
        <v>239</v>
      </c>
      <c r="V342" s="214" t="s">
        <v>351</v>
      </c>
      <c r="W342" s="214" t="s">
        <v>374</v>
      </c>
      <c r="X342" s="214" t="s">
        <v>239</v>
      </c>
      <c r="Y342" s="214">
        <v>103</v>
      </c>
      <c r="Z342" s="214"/>
      <c r="AA342" s="214" t="s">
        <v>67</v>
      </c>
      <c r="AB342" s="214" t="s">
        <v>358</v>
      </c>
      <c r="AC342" s="214">
        <v>2100</v>
      </c>
      <c r="AD342" s="214" t="s">
        <v>217</v>
      </c>
      <c r="AE342" s="214">
        <v>1</v>
      </c>
      <c r="AF342" s="214">
        <v>1</v>
      </c>
    </row>
    <row r="343" spans="1:32" x14ac:dyDescent="0.3">
      <c r="A343" s="216" t="s">
        <v>351</v>
      </c>
      <c r="B343" s="214" t="s">
        <v>285</v>
      </c>
      <c r="C343" s="214" t="s">
        <v>95</v>
      </c>
      <c r="D343" s="214" t="s">
        <v>310</v>
      </c>
      <c r="E343" s="214" t="s">
        <v>1163</v>
      </c>
      <c r="F343" s="15">
        <v>46266.448576388888</v>
      </c>
      <c r="G343" s="214" t="s">
        <v>404</v>
      </c>
      <c r="H343" s="214">
        <v>1</v>
      </c>
      <c r="I343" s="214" t="s">
        <v>1164</v>
      </c>
      <c r="J343" s="15">
        <v>46274.696527777778</v>
      </c>
      <c r="K343" s="15">
        <v>46276.445833333331</v>
      </c>
      <c r="L343" s="15"/>
      <c r="M343" s="214">
        <v>1</v>
      </c>
      <c r="N343" s="216"/>
      <c r="O343" s="214" t="s">
        <v>201</v>
      </c>
      <c r="P343" s="214" t="s">
        <v>513</v>
      </c>
      <c r="Q343" s="216"/>
      <c r="R343" s="216"/>
      <c r="S343" s="214" t="s">
        <v>358</v>
      </c>
      <c r="T343" s="214" t="s">
        <v>373</v>
      </c>
      <c r="U343" s="214" t="s">
        <v>239</v>
      </c>
      <c r="V343" s="214" t="s">
        <v>7</v>
      </c>
      <c r="W343" s="214" t="s">
        <v>7</v>
      </c>
      <c r="X343" s="214" t="s">
        <v>7</v>
      </c>
      <c r="Y343" s="214"/>
      <c r="Z343" s="214"/>
      <c r="AA343" s="214" t="s">
        <v>96</v>
      </c>
      <c r="AB343" s="214" t="s">
        <v>358</v>
      </c>
      <c r="AC343" s="214">
        <v>2100</v>
      </c>
      <c r="AD343" s="214" t="s">
        <v>220</v>
      </c>
      <c r="AE343" s="214">
        <v>1</v>
      </c>
      <c r="AF343" s="214">
        <v>1</v>
      </c>
    </row>
    <row r="344" spans="1:32" x14ac:dyDescent="0.3">
      <c r="A344" s="216" t="s">
        <v>351</v>
      </c>
      <c r="B344" s="214" t="s">
        <v>57</v>
      </c>
      <c r="C344" s="214" t="s">
        <v>117</v>
      </c>
      <c r="D344" s="214" t="s">
        <v>310</v>
      </c>
      <c r="E344" s="214" t="s">
        <v>1167</v>
      </c>
      <c r="F344" s="15">
        <v>46280.338009259256</v>
      </c>
      <c r="G344" s="214" t="s">
        <v>404</v>
      </c>
      <c r="H344" s="214">
        <v>1</v>
      </c>
      <c r="I344" s="214" t="s">
        <v>1168</v>
      </c>
      <c r="J344" s="15">
        <v>46283.376388888886</v>
      </c>
      <c r="K344" s="15">
        <v>46283.659722222219</v>
      </c>
      <c r="L344" s="15">
        <v>46283.659722222219</v>
      </c>
      <c r="M344" s="214">
        <v>1</v>
      </c>
      <c r="N344" s="216"/>
      <c r="O344" s="214" t="s">
        <v>201</v>
      </c>
      <c r="P344" s="214" t="s">
        <v>514</v>
      </c>
      <c r="Q344" s="216"/>
      <c r="R344" s="216"/>
      <c r="S344" s="214" t="s">
        <v>358</v>
      </c>
      <c r="T344" s="214" t="s">
        <v>373</v>
      </c>
      <c r="U344" s="214" t="s">
        <v>239</v>
      </c>
      <c r="V344" s="214" t="s">
        <v>7</v>
      </c>
      <c r="W344" s="214" t="s">
        <v>7</v>
      </c>
      <c r="X344" s="214" t="s">
        <v>7</v>
      </c>
      <c r="Y344" s="214"/>
      <c r="Z344" s="214"/>
      <c r="AA344" s="214" t="s">
        <v>127</v>
      </c>
      <c r="AB344" s="214" t="s">
        <v>358</v>
      </c>
      <c r="AC344" s="214">
        <v>2100</v>
      </c>
      <c r="AD344" s="214" t="s">
        <v>233</v>
      </c>
      <c r="AE344" s="214">
        <v>1</v>
      </c>
      <c r="AF344" s="214"/>
    </row>
    <row r="345" spans="1:32" x14ac:dyDescent="0.3">
      <c r="A345" s="216" t="s">
        <v>351</v>
      </c>
      <c r="B345" s="214" t="s">
        <v>57</v>
      </c>
      <c r="C345" s="214" t="s">
        <v>117</v>
      </c>
      <c r="D345" s="214" t="s">
        <v>310</v>
      </c>
      <c r="E345" s="214" t="s">
        <v>1163</v>
      </c>
      <c r="F345" s="15">
        <v>46266.448576388888</v>
      </c>
      <c r="G345" s="214" t="s">
        <v>404</v>
      </c>
      <c r="H345" s="214">
        <v>1</v>
      </c>
      <c r="I345" s="214" t="s">
        <v>1164</v>
      </c>
      <c r="J345" s="15">
        <v>46274.696527777778</v>
      </c>
      <c r="K345" s="15">
        <v>46276.445833333331</v>
      </c>
      <c r="L345" s="15">
        <v>46276.445833333331</v>
      </c>
      <c r="M345" s="214">
        <v>1</v>
      </c>
      <c r="N345" s="216"/>
      <c r="O345" s="214" t="s">
        <v>201</v>
      </c>
      <c r="P345" s="214" t="s">
        <v>514</v>
      </c>
      <c r="Q345" s="216"/>
      <c r="R345" s="216"/>
      <c r="S345" s="214" t="s">
        <v>358</v>
      </c>
      <c r="T345" s="214" t="s">
        <v>373</v>
      </c>
      <c r="U345" s="214" t="s">
        <v>239</v>
      </c>
      <c r="V345" s="214" t="s">
        <v>7</v>
      </c>
      <c r="W345" s="214" t="s">
        <v>7</v>
      </c>
      <c r="X345" s="214" t="s">
        <v>7</v>
      </c>
      <c r="Y345" s="214"/>
      <c r="Z345" s="214"/>
      <c r="AA345" s="214" t="s">
        <v>127</v>
      </c>
      <c r="AB345" s="214" t="s">
        <v>358</v>
      </c>
      <c r="AC345" s="214">
        <v>2100</v>
      </c>
      <c r="AD345" s="214" t="s">
        <v>233</v>
      </c>
      <c r="AE345" s="214">
        <v>1</v>
      </c>
      <c r="AF345" s="214">
        <v>1</v>
      </c>
    </row>
    <row r="346" spans="1:32" x14ac:dyDescent="0.3">
      <c r="A346" s="216" t="s">
        <v>351</v>
      </c>
      <c r="B346" s="214" t="s">
        <v>285</v>
      </c>
      <c r="C346" s="214" t="s">
        <v>95</v>
      </c>
      <c r="D346" s="214" t="s">
        <v>310</v>
      </c>
      <c r="E346" s="214" t="s">
        <v>1169</v>
      </c>
      <c r="F346" s="15">
        <v>46279.337442129632</v>
      </c>
      <c r="G346" s="214" t="s">
        <v>404</v>
      </c>
      <c r="H346" s="214">
        <v>1</v>
      </c>
      <c r="I346" s="214" t="s">
        <v>1170</v>
      </c>
      <c r="J346" s="15">
        <v>46279.394444444442</v>
      </c>
      <c r="K346" s="15">
        <v>46282.333333333336</v>
      </c>
      <c r="L346" s="15"/>
      <c r="M346" s="214">
        <v>1</v>
      </c>
      <c r="N346" s="216"/>
      <c r="O346" s="214" t="s">
        <v>201</v>
      </c>
      <c r="P346" s="214" t="s">
        <v>513</v>
      </c>
      <c r="Q346" s="216"/>
      <c r="R346" s="216"/>
      <c r="S346" s="214" t="s">
        <v>358</v>
      </c>
      <c r="T346" s="214" t="s">
        <v>373</v>
      </c>
      <c r="U346" s="214" t="s">
        <v>239</v>
      </c>
      <c r="V346" s="214" t="s">
        <v>7</v>
      </c>
      <c r="W346" s="214" t="s">
        <v>7</v>
      </c>
      <c r="X346" s="214" t="s">
        <v>7</v>
      </c>
      <c r="Y346" s="214"/>
      <c r="Z346" s="214"/>
      <c r="AA346" s="214" t="s">
        <v>96</v>
      </c>
      <c r="AB346" s="214" t="s">
        <v>358</v>
      </c>
      <c r="AC346" s="214">
        <v>2100</v>
      </c>
      <c r="AD346" s="214" t="s">
        <v>220</v>
      </c>
      <c r="AE346" s="214">
        <v>1</v>
      </c>
      <c r="AF346" s="214"/>
    </row>
    <row r="347" spans="1:32" x14ac:dyDescent="0.3">
      <c r="A347" s="216" t="s">
        <v>351</v>
      </c>
      <c r="B347" s="214" t="s">
        <v>57</v>
      </c>
      <c r="C347" s="214" t="s">
        <v>117</v>
      </c>
      <c r="D347" s="214" t="s">
        <v>310</v>
      </c>
      <c r="E347" s="214" t="s">
        <v>1169</v>
      </c>
      <c r="F347" s="15">
        <v>46279.337442129632</v>
      </c>
      <c r="G347" s="214" t="s">
        <v>404</v>
      </c>
      <c r="H347" s="214">
        <v>1</v>
      </c>
      <c r="I347" s="214" t="s">
        <v>1170</v>
      </c>
      <c r="J347" s="15">
        <v>46279.394444444442</v>
      </c>
      <c r="K347" s="15">
        <v>46282.333333333336</v>
      </c>
      <c r="L347" s="15">
        <v>46282.333333333336</v>
      </c>
      <c r="M347" s="214">
        <v>1</v>
      </c>
      <c r="N347" s="216"/>
      <c r="O347" s="214" t="s">
        <v>201</v>
      </c>
      <c r="P347" s="214" t="s">
        <v>514</v>
      </c>
      <c r="Q347" s="216"/>
      <c r="R347" s="216"/>
      <c r="S347" s="214" t="s">
        <v>358</v>
      </c>
      <c r="T347" s="214" t="s">
        <v>373</v>
      </c>
      <c r="U347" s="214" t="s">
        <v>239</v>
      </c>
      <c r="V347" s="214" t="s">
        <v>7</v>
      </c>
      <c r="W347" s="214" t="s">
        <v>7</v>
      </c>
      <c r="X347" s="214" t="s">
        <v>7</v>
      </c>
      <c r="Y347" s="214"/>
      <c r="Z347" s="214"/>
      <c r="AA347" s="214" t="s">
        <v>127</v>
      </c>
      <c r="AB347" s="214" t="s">
        <v>358</v>
      </c>
      <c r="AC347" s="214">
        <v>2100</v>
      </c>
      <c r="AD347" s="214" t="s">
        <v>233</v>
      </c>
      <c r="AE347" s="214">
        <v>1</v>
      </c>
      <c r="AF347" s="214"/>
    </row>
    <row r="348" spans="1:32" x14ac:dyDescent="0.3">
      <c r="A348" s="216" t="s">
        <v>351</v>
      </c>
      <c r="B348" s="214" t="s">
        <v>285</v>
      </c>
      <c r="C348" s="214" t="s">
        <v>95</v>
      </c>
      <c r="D348" s="214" t="s">
        <v>310</v>
      </c>
      <c r="E348" s="214" t="s">
        <v>1167</v>
      </c>
      <c r="F348" s="15">
        <v>46280.338009259256</v>
      </c>
      <c r="G348" s="214" t="s">
        <v>404</v>
      </c>
      <c r="H348" s="214">
        <v>1</v>
      </c>
      <c r="I348" s="214" t="s">
        <v>1168</v>
      </c>
      <c r="J348" s="15">
        <v>46283.376388888886</v>
      </c>
      <c r="K348" s="15">
        <v>46286.334722222222</v>
      </c>
      <c r="L348" s="15"/>
      <c r="M348" s="214">
        <v>1</v>
      </c>
      <c r="N348" s="216"/>
      <c r="O348" s="214" t="s">
        <v>201</v>
      </c>
      <c r="P348" s="214" t="s">
        <v>514</v>
      </c>
      <c r="Q348" s="216"/>
      <c r="R348" s="216"/>
      <c r="S348" s="214" t="s">
        <v>358</v>
      </c>
      <c r="T348" s="214" t="s">
        <v>373</v>
      </c>
      <c r="U348" s="214" t="s">
        <v>239</v>
      </c>
      <c r="V348" s="214" t="s">
        <v>7</v>
      </c>
      <c r="W348" s="214" t="s">
        <v>7</v>
      </c>
      <c r="X348" s="214" t="s">
        <v>7</v>
      </c>
      <c r="Y348" s="214"/>
      <c r="Z348" s="214"/>
      <c r="AA348" s="214" t="s">
        <v>96</v>
      </c>
      <c r="AB348" s="214" t="s">
        <v>358</v>
      </c>
      <c r="AC348" s="214">
        <v>2100</v>
      </c>
      <c r="AD348" s="214" t="s">
        <v>220</v>
      </c>
      <c r="AE348" s="214">
        <v>1</v>
      </c>
      <c r="AF348" s="214">
        <v>1</v>
      </c>
    </row>
    <row r="349" spans="1:32" x14ac:dyDescent="0.3">
      <c r="A349" s="216" t="s">
        <v>351</v>
      </c>
      <c r="B349" s="214" t="s">
        <v>279</v>
      </c>
      <c r="C349" s="214" t="s">
        <v>192</v>
      </c>
      <c r="D349" s="214" t="s">
        <v>310</v>
      </c>
      <c r="E349" s="214" t="s">
        <v>1169</v>
      </c>
      <c r="F349" s="15">
        <v>46279.337442129632</v>
      </c>
      <c r="G349" s="214" t="s">
        <v>404</v>
      </c>
      <c r="H349" s="214">
        <v>512</v>
      </c>
      <c r="I349" s="214" t="s">
        <v>1170</v>
      </c>
      <c r="J349" s="15">
        <v>46279.394444444442</v>
      </c>
      <c r="K349" s="15">
        <v>46282.333333333336</v>
      </c>
      <c r="L349" s="15"/>
      <c r="M349" s="214">
        <v>512</v>
      </c>
      <c r="N349" s="216"/>
      <c r="O349" s="214" t="s">
        <v>201</v>
      </c>
      <c r="P349" s="214" t="s">
        <v>514</v>
      </c>
      <c r="Q349" s="216"/>
      <c r="R349" s="216"/>
      <c r="S349" s="214" t="s">
        <v>358</v>
      </c>
      <c r="T349" s="214" t="s">
        <v>373</v>
      </c>
      <c r="U349" s="214" t="s">
        <v>239</v>
      </c>
      <c r="V349" s="214" t="s">
        <v>7</v>
      </c>
      <c r="W349" s="214" t="s">
        <v>7</v>
      </c>
      <c r="X349" s="214" t="s">
        <v>7</v>
      </c>
      <c r="Y349" s="214"/>
      <c r="Z349" s="214">
        <v>1</v>
      </c>
      <c r="AA349" s="214" t="s">
        <v>122</v>
      </c>
      <c r="AB349" s="214" t="s">
        <v>358</v>
      </c>
      <c r="AC349" s="214">
        <v>2100</v>
      </c>
      <c r="AD349" s="214" t="s">
        <v>232</v>
      </c>
      <c r="AE349" s="214">
        <v>512</v>
      </c>
      <c r="AF349" s="214"/>
    </row>
    <row r="350" spans="1:32" x14ac:dyDescent="0.3">
      <c r="A350" s="216" t="s">
        <v>351</v>
      </c>
      <c r="B350" s="214" t="s">
        <v>279</v>
      </c>
      <c r="C350" s="214" t="s">
        <v>192</v>
      </c>
      <c r="D350" s="214" t="s">
        <v>310</v>
      </c>
      <c r="E350" s="214" t="s">
        <v>1167</v>
      </c>
      <c r="F350" s="15">
        <v>46280.338009259256</v>
      </c>
      <c r="G350" s="214" t="s">
        <v>404</v>
      </c>
      <c r="H350" s="214">
        <v>682</v>
      </c>
      <c r="I350" s="214" t="s">
        <v>1168</v>
      </c>
      <c r="J350" s="15">
        <v>46283.376388888886</v>
      </c>
      <c r="K350" s="15">
        <v>46286.334722222222</v>
      </c>
      <c r="L350" s="15"/>
      <c r="M350" s="214">
        <v>682</v>
      </c>
      <c r="N350" s="216"/>
      <c r="O350" s="214" t="s">
        <v>201</v>
      </c>
      <c r="P350" s="214" t="s">
        <v>514</v>
      </c>
      <c r="Q350" s="216"/>
      <c r="R350" s="216"/>
      <c r="S350" s="214" t="s">
        <v>358</v>
      </c>
      <c r="T350" s="214" t="s">
        <v>373</v>
      </c>
      <c r="U350" s="214" t="s">
        <v>239</v>
      </c>
      <c r="V350" s="214" t="s">
        <v>7</v>
      </c>
      <c r="W350" s="214" t="s">
        <v>7</v>
      </c>
      <c r="X350" s="214" t="s">
        <v>7</v>
      </c>
      <c r="Y350" s="214"/>
      <c r="Z350" s="214">
        <v>1</v>
      </c>
      <c r="AA350" s="214" t="s">
        <v>122</v>
      </c>
      <c r="AB350" s="214" t="s">
        <v>358</v>
      </c>
      <c r="AC350" s="214">
        <v>2100</v>
      </c>
      <c r="AD350" s="214" t="s">
        <v>232</v>
      </c>
      <c r="AE350" s="214">
        <v>682</v>
      </c>
      <c r="AF350" s="214">
        <v>68.2</v>
      </c>
    </row>
    <row r="351" spans="1:32" x14ac:dyDescent="0.3">
      <c r="A351" s="216" t="s">
        <v>351</v>
      </c>
      <c r="B351" s="214" t="s">
        <v>57</v>
      </c>
      <c r="C351" s="214" t="s">
        <v>117</v>
      </c>
      <c r="D351" s="214" t="s">
        <v>310</v>
      </c>
      <c r="E351" s="214" t="s">
        <v>1171</v>
      </c>
      <c r="F351" s="15">
        <v>46275.643576388888</v>
      </c>
      <c r="G351" s="214" t="s">
        <v>1172</v>
      </c>
      <c r="H351" s="214">
        <v>1</v>
      </c>
      <c r="I351" s="214" t="s">
        <v>1173</v>
      </c>
      <c r="J351" s="15">
        <v>46275.699305555558</v>
      </c>
      <c r="K351" s="15">
        <v>46280.45208333333</v>
      </c>
      <c r="L351" s="15">
        <v>46280.45208333333</v>
      </c>
      <c r="M351" s="214">
        <v>1</v>
      </c>
      <c r="N351" s="216"/>
      <c r="O351" s="214" t="s">
        <v>201</v>
      </c>
      <c r="P351" s="214" t="s">
        <v>514</v>
      </c>
      <c r="Q351" s="216"/>
      <c r="R351" s="216"/>
      <c r="S351" s="214" t="s">
        <v>358</v>
      </c>
      <c r="T351" s="214" t="s">
        <v>373</v>
      </c>
      <c r="U351" s="214" t="s">
        <v>239</v>
      </c>
      <c r="V351" s="214" t="s">
        <v>7</v>
      </c>
      <c r="W351" s="214" t="s">
        <v>7</v>
      </c>
      <c r="X351" s="214" t="s">
        <v>7</v>
      </c>
      <c r="Y351" s="214"/>
      <c r="Z351" s="214"/>
      <c r="AA351" s="214" t="s">
        <v>127</v>
      </c>
      <c r="AB351" s="214" t="s">
        <v>358</v>
      </c>
      <c r="AC351" s="214">
        <v>2100</v>
      </c>
      <c r="AD351" s="214" t="s">
        <v>233</v>
      </c>
      <c r="AE351" s="214">
        <v>1</v>
      </c>
      <c r="AF351" s="214"/>
    </row>
    <row r="352" spans="1:32" x14ac:dyDescent="0.3">
      <c r="A352" s="216" t="s">
        <v>351</v>
      </c>
      <c r="B352" s="214" t="s">
        <v>285</v>
      </c>
      <c r="C352" s="214" t="s">
        <v>95</v>
      </c>
      <c r="D352" s="214" t="s">
        <v>310</v>
      </c>
      <c r="E352" s="214" t="s">
        <v>1171</v>
      </c>
      <c r="F352" s="15">
        <v>46275.643576388888</v>
      </c>
      <c r="G352" s="214" t="s">
        <v>1172</v>
      </c>
      <c r="H352" s="214">
        <v>1</v>
      </c>
      <c r="I352" s="214" t="s">
        <v>1173</v>
      </c>
      <c r="J352" s="15">
        <v>46275.699305555558</v>
      </c>
      <c r="K352" s="15">
        <v>46280.45208333333</v>
      </c>
      <c r="L352" s="15"/>
      <c r="M352" s="214">
        <v>1</v>
      </c>
      <c r="N352" s="216"/>
      <c r="O352" s="214" t="s">
        <v>201</v>
      </c>
      <c r="P352" s="214" t="s">
        <v>513</v>
      </c>
      <c r="Q352" s="216"/>
      <c r="R352" s="216"/>
      <c r="S352" s="214" t="s">
        <v>358</v>
      </c>
      <c r="T352" s="214" t="s">
        <v>373</v>
      </c>
      <c r="U352" s="214" t="s">
        <v>239</v>
      </c>
      <c r="V352" s="214" t="s">
        <v>7</v>
      </c>
      <c r="W352" s="214" t="s">
        <v>7</v>
      </c>
      <c r="X352" s="214" t="s">
        <v>7</v>
      </c>
      <c r="Y352" s="214"/>
      <c r="Z352" s="214"/>
      <c r="AA352" s="214" t="s">
        <v>96</v>
      </c>
      <c r="AB352" s="214" t="s">
        <v>358</v>
      </c>
      <c r="AC352" s="214">
        <v>2100</v>
      </c>
      <c r="AD352" s="214" t="s">
        <v>220</v>
      </c>
      <c r="AE352" s="214">
        <v>1</v>
      </c>
      <c r="AF352" s="214"/>
    </row>
    <row r="353" spans="1:32" x14ac:dyDescent="0.3">
      <c r="A353" s="216" t="s">
        <v>352</v>
      </c>
      <c r="B353" s="214" t="s">
        <v>51</v>
      </c>
      <c r="C353" s="214" t="s">
        <v>258</v>
      </c>
      <c r="D353" s="214" t="s">
        <v>310</v>
      </c>
      <c r="E353" s="214" t="s">
        <v>765</v>
      </c>
      <c r="F353" s="15">
        <v>46252.367824074077</v>
      </c>
      <c r="G353" s="214" t="s">
        <v>764</v>
      </c>
      <c r="H353" s="214">
        <v>150</v>
      </c>
      <c r="I353" s="214" t="s">
        <v>766</v>
      </c>
      <c r="J353" s="15">
        <v>46253.532638888886</v>
      </c>
      <c r="K353" s="15">
        <v>46255.618055555555</v>
      </c>
      <c r="L353" s="15"/>
      <c r="M353" s="214">
        <v>150</v>
      </c>
      <c r="N353" s="216"/>
      <c r="O353" s="214" t="s">
        <v>201</v>
      </c>
      <c r="P353" s="214" t="s">
        <v>513</v>
      </c>
      <c r="Q353" s="216"/>
      <c r="R353" s="216"/>
      <c r="S353" s="214" t="s">
        <v>762</v>
      </c>
      <c r="T353" s="214" t="s">
        <v>763</v>
      </c>
      <c r="U353" s="214" t="s">
        <v>261</v>
      </c>
      <c r="V353" s="214" t="s">
        <v>7</v>
      </c>
      <c r="W353" s="214" t="s">
        <v>7</v>
      </c>
      <c r="X353" s="214" t="s">
        <v>7</v>
      </c>
      <c r="Y353" s="214"/>
      <c r="Z353" s="214"/>
      <c r="AA353" s="214" t="s">
        <v>238</v>
      </c>
      <c r="AB353" s="214" t="s">
        <v>762</v>
      </c>
      <c r="AC353" s="214">
        <v>2300</v>
      </c>
      <c r="AD353" s="214" t="s">
        <v>7</v>
      </c>
      <c r="AE353" s="214"/>
      <c r="AF353" s="214">
        <v>0</v>
      </c>
    </row>
    <row r="354" spans="1:32" x14ac:dyDescent="0.3">
      <c r="A354" s="216" t="s">
        <v>352</v>
      </c>
      <c r="B354" s="214" t="s">
        <v>45</v>
      </c>
      <c r="C354" s="214" t="s">
        <v>68</v>
      </c>
      <c r="D354" s="214" t="s">
        <v>310</v>
      </c>
      <c r="E354" s="214" t="s">
        <v>1174</v>
      </c>
      <c r="F354" s="15">
        <v>46282.336180555554</v>
      </c>
      <c r="G354" s="214" t="s">
        <v>764</v>
      </c>
      <c r="H354" s="214">
        <v>4</v>
      </c>
      <c r="I354" s="214" t="s">
        <v>1175</v>
      </c>
      <c r="J354" s="15">
        <v>46282.35</v>
      </c>
      <c r="K354" s="15">
        <v>46287.444444444445</v>
      </c>
      <c r="L354" s="15">
        <v>46287</v>
      </c>
      <c r="M354" s="214">
        <v>4</v>
      </c>
      <c r="N354" s="216"/>
      <c r="O354" s="214" t="s">
        <v>201</v>
      </c>
      <c r="P354" s="214" t="s">
        <v>513</v>
      </c>
      <c r="Q354" s="216"/>
      <c r="R354" s="216"/>
      <c r="S354" s="214" t="s">
        <v>762</v>
      </c>
      <c r="T354" s="214" t="s">
        <v>763</v>
      </c>
      <c r="U354" s="214" t="s">
        <v>261</v>
      </c>
      <c r="V354" s="214" t="s">
        <v>352</v>
      </c>
      <c r="W354" s="214" t="s">
        <v>398</v>
      </c>
      <c r="X354" s="214" t="s">
        <v>261</v>
      </c>
      <c r="Y354" s="214">
        <v>0</v>
      </c>
      <c r="Z354" s="214"/>
      <c r="AA354" s="214" t="s">
        <v>67</v>
      </c>
      <c r="AB354" s="214" t="s">
        <v>762</v>
      </c>
      <c r="AC354" s="214">
        <v>2300</v>
      </c>
      <c r="AD354" s="214" t="s">
        <v>217</v>
      </c>
      <c r="AE354" s="214">
        <v>1</v>
      </c>
      <c r="AF354" s="214">
        <v>1</v>
      </c>
    </row>
    <row r="355" spans="1:32" x14ac:dyDescent="0.3">
      <c r="A355" s="216" t="s">
        <v>352</v>
      </c>
      <c r="B355" s="214" t="s">
        <v>45</v>
      </c>
      <c r="C355" s="214" t="s">
        <v>68</v>
      </c>
      <c r="D355" s="214" t="s">
        <v>310</v>
      </c>
      <c r="E355" s="214" t="s">
        <v>1176</v>
      </c>
      <c r="F355" s="15">
        <v>46281.658784722225</v>
      </c>
      <c r="G355" s="214" t="s">
        <v>764</v>
      </c>
      <c r="H355" s="214">
        <v>6</v>
      </c>
      <c r="I355" s="214" t="s">
        <v>1177</v>
      </c>
      <c r="J355" s="15">
        <v>46282.338888888888</v>
      </c>
      <c r="K355" s="15">
        <v>46287.444444444445</v>
      </c>
      <c r="L355" s="15">
        <v>46287</v>
      </c>
      <c r="M355" s="214">
        <v>6</v>
      </c>
      <c r="N355" s="216"/>
      <c r="O355" s="214" t="s">
        <v>201</v>
      </c>
      <c r="P355" s="214" t="s">
        <v>513</v>
      </c>
      <c r="Q355" s="216"/>
      <c r="R355" s="216"/>
      <c r="S355" s="214" t="s">
        <v>762</v>
      </c>
      <c r="T355" s="214" t="s">
        <v>763</v>
      </c>
      <c r="U355" s="214" t="s">
        <v>261</v>
      </c>
      <c r="V355" s="214" t="s">
        <v>352</v>
      </c>
      <c r="W355" s="214" t="s">
        <v>398</v>
      </c>
      <c r="X355" s="214" t="s">
        <v>261</v>
      </c>
      <c r="Y355" s="214"/>
      <c r="Z355" s="214"/>
      <c r="AA355" s="214" t="s">
        <v>67</v>
      </c>
      <c r="AB355" s="214" t="s">
        <v>762</v>
      </c>
      <c r="AC355" s="214">
        <v>2300</v>
      </c>
      <c r="AD355" s="214" t="s">
        <v>217</v>
      </c>
      <c r="AE355" s="214">
        <v>1</v>
      </c>
      <c r="AF355" s="214"/>
    </row>
    <row r="356" spans="1:32" x14ac:dyDescent="0.3">
      <c r="A356" s="216" t="s">
        <v>352</v>
      </c>
      <c r="B356" s="214" t="s">
        <v>57</v>
      </c>
      <c r="C356" s="214" t="s">
        <v>117</v>
      </c>
      <c r="D356" s="214" t="s">
        <v>310</v>
      </c>
      <c r="E356" s="214" t="s">
        <v>1178</v>
      </c>
      <c r="F356" s="15">
        <v>46286.528935185182</v>
      </c>
      <c r="G356" s="214" t="s">
        <v>404</v>
      </c>
      <c r="H356" s="214">
        <v>1</v>
      </c>
      <c r="I356" s="214" t="s">
        <v>1179</v>
      </c>
      <c r="J356" s="15">
        <v>46286.659722222219</v>
      </c>
      <c r="K356" s="15">
        <v>46290.456944444442</v>
      </c>
      <c r="L356" s="15">
        <v>46290.456944444442</v>
      </c>
      <c r="M356" s="214">
        <v>1</v>
      </c>
      <c r="N356" s="216"/>
      <c r="O356" s="214" t="s">
        <v>201</v>
      </c>
      <c r="P356" s="214" t="s">
        <v>514</v>
      </c>
      <c r="Q356" s="216"/>
      <c r="R356" s="216"/>
      <c r="S356" s="214" t="s">
        <v>762</v>
      </c>
      <c r="T356" s="214" t="s">
        <v>763</v>
      </c>
      <c r="U356" s="214" t="s">
        <v>261</v>
      </c>
      <c r="V356" s="214" t="s">
        <v>7</v>
      </c>
      <c r="W356" s="214" t="s">
        <v>7</v>
      </c>
      <c r="X356" s="214" t="s">
        <v>7</v>
      </c>
      <c r="Y356" s="214"/>
      <c r="Z356" s="214"/>
      <c r="AA356" s="214" t="s">
        <v>127</v>
      </c>
      <c r="AB356" s="214" t="s">
        <v>762</v>
      </c>
      <c r="AC356" s="214">
        <v>2300</v>
      </c>
      <c r="AD356" s="214" t="s">
        <v>233</v>
      </c>
      <c r="AE356" s="214">
        <v>1</v>
      </c>
      <c r="AF356" s="214">
        <v>1</v>
      </c>
    </row>
    <row r="357" spans="1:32" x14ac:dyDescent="0.3">
      <c r="A357" s="216" t="s">
        <v>352</v>
      </c>
      <c r="B357" s="214" t="s">
        <v>279</v>
      </c>
      <c r="C357" s="214" t="s">
        <v>192</v>
      </c>
      <c r="D357" s="214" t="s">
        <v>310</v>
      </c>
      <c r="E357" s="214" t="s">
        <v>1178</v>
      </c>
      <c r="F357" s="15">
        <v>46286.528935185182</v>
      </c>
      <c r="G357" s="214" t="s">
        <v>404</v>
      </c>
      <c r="H357" s="214">
        <v>578</v>
      </c>
      <c r="I357" s="214" t="s">
        <v>1179</v>
      </c>
      <c r="J357" s="15">
        <v>46286.659722222219</v>
      </c>
      <c r="K357" s="15">
        <v>46290.456944444442</v>
      </c>
      <c r="L357" s="15"/>
      <c r="M357" s="214">
        <v>578</v>
      </c>
      <c r="N357" s="216"/>
      <c r="O357" s="214" t="s">
        <v>201</v>
      </c>
      <c r="P357" s="214" t="s">
        <v>513</v>
      </c>
      <c r="Q357" s="216"/>
      <c r="R357" s="216"/>
      <c r="S357" s="214" t="s">
        <v>762</v>
      </c>
      <c r="T357" s="214" t="s">
        <v>763</v>
      </c>
      <c r="U357" s="214" t="s">
        <v>261</v>
      </c>
      <c r="V357" s="214" t="s">
        <v>7</v>
      </c>
      <c r="W357" s="214" t="s">
        <v>7</v>
      </c>
      <c r="X357" s="214" t="s">
        <v>7</v>
      </c>
      <c r="Y357" s="214"/>
      <c r="Z357" s="214">
        <v>1</v>
      </c>
      <c r="AA357" s="214" t="s">
        <v>122</v>
      </c>
      <c r="AB357" s="214" t="s">
        <v>762</v>
      </c>
      <c r="AC357" s="214">
        <v>2300</v>
      </c>
      <c r="AD357" s="214" t="s">
        <v>232</v>
      </c>
      <c r="AE357" s="214">
        <v>578</v>
      </c>
      <c r="AF357" s="214">
        <v>57.8</v>
      </c>
    </row>
    <row r="358" spans="1:32" x14ac:dyDescent="0.3">
      <c r="A358" s="216" t="s">
        <v>352</v>
      </c>
      <c r="B358" s="214" t="s">
        <v>285</v>
      </c>
      <c r="C358" s="214" t="s">
        <v>95</v>
      </c>
      <c r="D358" s="214" t="s">
        <v>310</v>
      </c>
      <c r="E358" s="214" t="s">
        <v>1178</v>
      </c>
      <c r="F358" s="15">
        <v>46286.528935185182</v>
      </c>
      <c r="G358" s="214" t="s">
        <v>404</v>
      </c>
      <c r="H358" s="214">
        <v>1</v>
      </c>
      <c r="I358" s="214" t="s">
        <v>1179</v>
      </c>
      <c r="J358" s="15">
        <v>46286.659722222219</v>
      </c>
      <c r="K358" s="15">
        <v>46290.456944444442</v>
      </c>
      <c r="L358" s="15"/>
      <c r="M358" s="214">
        <v>1</v>
      </c>
      <c r="N358" s="216"/>
      <c r="O358" s="214" t="s">
        <v>201</v>
      </c>
      <c r="P358" s="214" t="s">
        <v>513</v>
      </c>
      <c r="Q358" s="216"/>
      <c r="R358" s="216"/>
      <c r="S358" s="214" t="s">
        <v>762</v>
      </c>
      <c r="T358" s="214" t="s">
        <v>763</v>
      </c>
      <c r="U358" s="214" t="s">
        <v>261</v>
      </c>
      <c r="V358" s="214" t="s">
        <v>7</v>
      </c>
      <c r="W358" s="214" t="s">
        <v>7</v>
      </c>
      <c r="X358" s="214" t="s">
        <v>7</v>
      </c>
      <c r="Y358" s="214"/>
      <c r="Z358" s="214"/>
      <c r="AA358" s="214" t="s">
        <v>96</v>
      </c>
      <c r="AB358" s="214" t="s">
        <v>762</v>
      </c>
      <c r="AC358" s="214">
        <v>2300</v>
      </c>
      <c r="AD358" s="214" t="s">
        <v>220</v>
      </c>
      <c r="AE358" s="214">
        <v>1</v>
      </c>
      <c r="AF358" s="214">
        <v>1</v>
      </c>
    </row>
    <row r="359" spans="1:32" x14ac:dyDescent="0.3">
      <c r="A359" s="216" t="s">
        <v>352</v>
      </c>
      <c r="B359" s="214" t="s">
        <v>285</v>
      </c>
      <c r="C359" s="214" t="s">
        <v>95</v>
      </c>
      <c r="D359" s="214" t="s">
        <v>310</v>
      </c>
      <c r="E359" s="214" t="s">
        <v>1180</v>
      </c>
      <c r="F359" s="15">
        <v>46262.495011574072</v>
      </c>
      <c r="G359" s="214" t="s">
        <v>404</v>
      </c>
      <c r="H359" s="214">
        <v>1</v>
      </c>
      <c r="I359" s="214" t="s">
        <v>1182</v>
      </c>
      <c r="J359" s="15">
        <v>46262.686562499999</v>
      </c>
      <c r="K359" s="15">
        <v>46267.352777777778</v>
      </c>
      <c r="L359" s="15"/>
      <c r="M359" s="214">
        <v>1</v>
      </c>
      <c r="N359" s="216"/>
      <c r="O359" s="214" t="s">
        <v>201</v>
      </c>
      <c r="P359" s="214" t="s">
        <v>513</v>
      </c>
      <c r="Q359" s="216"/>
      <c r="R359" s="216"/>
      <c r="S359" s="214" t="s">
        <v>762</v>
      </c>
      <c r="T359" s="214" t="s">
        <v>763</v>
      </c>
      <c r="U359" s="214" t="s">
        <v>261</v>
      </c>
      <c r="V359" s="214" t="s">
        <v>7</v>
      </c>
      <c r="W359" s="214" t="s">
        <v>7</v>
      </c>
      <c r="X359" s="214" t="s">
        <v>7</v>
      </c>
      <c r="Y359" s="214"/>
      <c r="Z359" s="214"/>
      <c r="AA359" s="214" t="s">
        <v>96</v>
      </c>
      <c r="AB359" s="214" t="s">
        <v>762</v>
      </c>
      <c r="AC359" s="214">
        <v>2300</v>
      </c>
      <c r="AD359" s="214" t="s">
        <v>220</v>
      </c>
      <c r="AE359" s="214">
        <v>1</v>
      </c>
      <c r="AF359" s="214">
        <v>1</v>
      </c>
    </row>
    <row r="360" spans="1:32" x14ac:dyDescent="0.3">
      <c r="A360" s="216" t="s">
        <v>352</v>
      </c>
      <c r="B360" s="214" t="s">
        <v>57</v>
      </c>
      <c r="C360" s="214" t="s">
        <v>117</v>
      </c>
      <c r="D360" s="214" t="s">
        <v>310</v>
      </c>
      <c r="E360" s="214" t="s">
        <v>1180</v>
      </c>
      <c r="F360" s="15">
        <v>46262.495011574072</v>
      </c>
      <c r="G360" s="214" t="s">
        <v>404</v>
      </c>
      <c r="H360" s="214">
        <v>1</v>
      </c>
      <c r="I360" s="214" t="s">
        <v>1182</v>
      </c>
      <c r="J360" s="15">
        <v>46262.686562499999</v>
      </c>
      <c r="K360" s="15">
        <v>46267.352777777778</v>
      </c>
      <c r="L360" s="15">
        <v>46267.352777777778</v>
      </c>
      <c r="M360" s="214">
        <v>1</v>
      </c>
      <c r="N360" s="216"/>
      <c r="O360" s="214" t="s">
        <v>201</v>
      </c>
      <c r="P360" s="214" t="s">
        <v>514</v>
      </c>
      <c r="Q360" s="216"/>
      <c r="R360" s="216"/>
      <c r="S360" s="214" t="s">
        <v>762</v>
      </c>
      <c r="T360" s="214" t="s">
        <v>763</v>
      </c>
      <c r="U360" s="214" t="s">
        <v>261</v>
      </c>
      <c r="V360" s="214" t="s">
        <v>7</v>
      </c>
      <c r="W360" s="214" t="s">
        <v>7</v>
      </c>
      <c r="X360" s="214" t="s">
        <v>7</v>
      </c>
      <c r="Y360" s="214"/>
      <c r="Z360" s="214"/>
      <c r="AA360" s="214" t="s">
        <v>127</v>
      </c>
      <c r="AB360" s="214" t="s">
        <v>762</v>
      </c>
      <c r="AC360" s="214">
        <v>2300</v>
      </c>
      <c r="AD360" s="214" t="s">
        <v>233</v>
      </c>
      <c r="AE360" s="214">
        <v>1</v>
      </c>
      <c r="AF360" s="214">
        <v>1</v>
      </c>
    </row>
    <row r="361" spans="1:32" x14ac:dyDescent="0.3">
      <c r="A361" s="216" t="s">
        <v>352</v>
      </c>
      <c r="B361" s="214" t="s">
        <v>279</v>
      </c>
      <c r="C361" s="214" t="s">
        <v>192</v>
      </c>
      <c r="D361" s="214" t="s">
        <v>310</v>
      </c>
      <c r="E361" s="214" t="s">
        <v>1180</v>
      </c>
      <c r="F361" s="15">
        <v>46262.495011574072</v>
      </c>
      <c r="G361" s="214" t="s">
        <v>404</v>
      </c>
      <c r="H361" s="214">
        <v>153</v>
      </c>
      <c r="I361" s="214" t="s">
        <v>1182</v>
      </c>
      <c r="J361" s="15">
        <v>46262.686562499999</v>
      </c>
      <c r="K361" s="15">
        <v>46267.352777777778</v>
      </c>
      <c r="L361" s="15"/>
      <c r="M361" s="214">
        <v>153</v>
      </c>
      <c r="N361" s="216"/>
      <c r="O361" s="214" t="s">
        <v>201</v>
      </c>
      <c r="P361" s="214" t="s">
        <v>514</v>
      </c>
      <c r="Q361" s="216"/>
      <c r="R361" s="216"/>
      <c r="S361" s="214" t="s">
        <v>762</v>
      </c>
      <c r="T361" s="214" t="s">
        <v>763</v>
      </c>
      <c r="U361" s="214" t="s">
        <v>261</v>
      </c>
      <c r="V361" s="214" t="s">
        <v>7</v>
      </c>
      <c r="W361" s="214" t="s">
        <v>7</v>
      </c>
      <c r="X361" s="214" t="s">
        <v>7</v>
      </c>
      <c r="Y361" s="214"/>
      <c r="Z361" s="214">
        <v>1</v>
      </c>
      <c r="AA361" s="214" t="s">
        <v>122</v>
      </c>
      <c r="AB361" s="214" t="s">
        <v>762</v>
      </c>
      <c r="AC361" s="214">
        <v>2300</v>
      </c>
      <c r="AD361" s="214" t="s">
        <v>232</v>
      </c>
      <c r="AE361" s="214">
        <v>153</v>
      </c>
      <c r="AF361" s="214">
        <v>15.3</v>
      </c>
    </row>
    <row r="362" spans="1:32" x14ac:dyDescent="0.3">
      <c r="A362" s="216" t="s">
        <v>352</v>
      </c>
      <c r="B362" s="214" t="s">
        <v>279</v>
      </c>
      <c r="C362" s="214" t="s">
        <v>192</v>
      </c>
      <c r="D362" s="214" t="s">
        <v>310</v>
      </c>
      <c r="E362" s="214" t="s">
        <v>1183</v>
      </c>
      <c r="F362" s="15">
        <v>46255.568541666667</v>
      </c>
      <c r="G362" s="214" t="s">
        <v>404</v>
      </c>
      <c r="H362" s="214">
        <v>398</v>
      </c>
      <c r="I362" s="214" t="s">
        <v>1184</v>
      </c>
      <c r="J362" s="15">
        <v>46258.384791666664</v>
      </c>
      <c r="K362" s="15">
        <v>46265.379166666666</v>
      </c>
      <c r="L362" s="15"/>
      <c r="M362" s="214">
        <v>398</v>
      </c>
      <c r="N362" s="216"/>
      <c r="O362" s="214" t="s">
        <v>201</v>
      </c>
      <c r="P362" s="214" t="s">
        <v>513</v>
      </c>
      <c r="Q362" s="216"/>
      <c r="R362" s="216"/>
      <c r="S362" s="214" t="s">
        <v>762</v>
      </c>
      <c r="T362" s="214" t="s">
        <v>763</v>
      </c>
      <c r="U362" s="214" t="s">
        <v>261</v>
      </c>
      <c r="V362" s="214" t="s">
        <v>7</v>
      </c>
      <c r="W362" s="214" t="s">
        <v>7</v>
      </c>
      <c r="X362" s="214" t="s">
        <v>7</v>
      </c>
      <c r="Y362" s="214"/>
      <c r="Z362" s="214">
        <v>1</v>
      </c>
      <c r="AA362" s="214" t="s">
        <v>122</v>
      </c>
      <c r="AB362" s="214" t="s">
        <v>762</v>
      </c>
      <c r="AC362" s="214">
        <v>2300</v>
      </c>
      <c r="AD362" s="214" t="s">
        <v>232</v>
      </c>
      <c r="AE362" s="214">
        <v>398</v>
      </c>
      <c r="AF362" s="214">
        <v>39.799999999999997</v>
      </c>
    </row>
    <row r="363" spans="1:32" x14ac:dyDescent="0.3">
      <c r="A363" s="216" t="s">
        <v>352</v>
      </c>
      <c r="B363" s="214" t="s">
        <v>285</v>
      </c>
      <c r="C363" s="214" t="s">
        <v>95</v>
      </c>
      <c r="D363" s="214" t="s">
        <v>310</v>
      </c>
      <c r="E363" s="214" t="s">
        <v>1183</v>
      </c>
      <c r="F363" s="15">
        <v>46255.568541666667</v>
      </c>
      <c r="G363" s="214" t="s">
        <v>404</v>
      </c>
      <c r="H363" s="214">
        <v>1</v>
      </c>
      <c r="I363" s="214" t="s">
        <v>1184</v>
      </c>
      <c r="J363" s="15">
        <v>46258.384791666664</v>
      </c>
      <c r="K363" s="15">
        <v>46265.379166666666</v>
      </c>
      <c r="L363" s="15"/>
      <c r="M363" s="214">
        <v>1</v>
      </c>
      <c r="N363" s="216"/>
      <c r="O363" s="214" t="s">
        <v>201</v>
      </c>
      <c r="P363" s="214" t="s">
        <v>513</v>
      </c>
      <c r="Q363" s="216"/>
      <c r="R363" s="216"/>
      <c r="S363" s="214" t="s">
        <v>762</v>
      </c>
      <c r="T363" s="214" t="s">
        <v>763</v>
      </c>
      <c r="U363" s="214" t="s">
        <v>261</v>
      </c>
      <c r="V363" s="214" t="s">
        <v>7</v>
      </c>
      <c r="W363" s="214" t="s">
        <v>7</v>
      </c>
      <c r="X363" s="214" t="s">
        <v>7</v>
      </c>
      <c r="Y363" s="214"/>
      <c r="Z363" s="214"/>
      <c r="AA363" s="214" t="s">
        <v>96</v>
      </c>
      <c r="AB363" s="214" t="s">
        <v>762</v>
      </c>
      <c r="AC363" s="214">
        <v>2300</v>
      </c>
      <c r="AD363" s="214" t="s">
        <v>220</v>
      </c>
      <c r="AE363" s="214">
        <v>1</v>
      </c>
      <c r="AF363" s="214">
        <v>1</v>
      </c>
    </row>
    <row r="364" spans="1:32" x14ac:dyDescent="0.3">
      <c r="A364" s="216" t="s">
        <v>352</v>
      </c>
      <c r="B364" s="214" t="s">
        <v>57</v>
      </c>
      <c r="C364" s="214" t="s">
        <v>117</v>
      </c>
      <c r="D364" s="214" t="s">
        <v>310</v>
      </c>
      <c r="E364" s="214" t="s">
        <v>1183</v>
      </c>
      <c r="F364" s="15">
        <v>46255.568541666667</v>
      </c>
      <c r="G364" s="214" t="s">
        <v>404</v>
      </c>
      <c r="H364" s="214">
        <v>1</v>
      </c>
      <c r="I364" s="214" t="s">
        <v>1184</v>
      </c>
      <c r="J364" s="15">
        <v>46258.384791666664</v>
      </c>
      <c r="K364" s="15">
        <v>46265.379166666666</v>
      </c>
      <c r="L364" s="15">
        <v>46265.379166666666</v>
      </c>
      <c r="M364" s="214">
        <v>1</v>
      </c>
      <c r="N364" s="216"/>
      <c r="O364" s="214" t="s">
        <v>201</v>
      </c>
      <c r="P364" s="214" t="s">
        <v>514</v>
      </c>
      <c r="Q364" s="216"/>
      <c r="R364" s="216"/>
      <c r="S364" s="214" t="s">
        <v>762</v>
      </c>
      <c r="T364" s="214" t="s">
        <v>763</v>
      </c>
      <c r="U364" s="214" t="s">
        <v>261</v>
      </c>
      <c r="V364" s="214" t="s">
        <v>7</v>
      </c>
      <c r="W364" s="214" t="s">
        <v>7</v>
      </c>
      <c r="X364" s="214" t="s">
        <v>7</v>
      </c>
      <c r="Y364" s="214"/>
      <c r="Z364" s="214"/>
      <c r="AA364" s="214" t="s">
        <v>127</v>
      </c>
      <c r="AB364" s="214" t="s">
        <v>762</v>
      </c>
      <c r="AC364" s="214">
        <v>2300</v>
      </c>
      <c r="AD364" s="214" t="s">
        <v>233</v>
      </c>
      <c r="AE364" s="214">
        <v>1</v>
      </c>
      <c r="AF364" s="214">
        <v>1</v>
      </c>
    </row>
    <row r="365" spans="1:32" x14ac:dyDescent="0.3">
      <c r="A365" s="216" t="s">
        <v>350</v>
      </c>
      <c r="B365" s="214" t="s">
        <v>45</v>
      </c>
      <c r="C365" s="214" t="s">
        <v>68</v>
      </c>
      <c r="D365" s="214" t="s">
        <v>310</v>
      </c>
      <c r="E365" s="214" t="s">
        <v>1185</v>
      </c>
      <c r="F365" s="15">
        <v>46287.478263888886</v>
      </c>
      <c r="G365" s="214" t="s">
        <v>405</v>
      </c>
      <c r="H365" s="214">
        <v>16</v>
      </c>
      <c r="I365" s="214" t="s">
        <v>1186</v>
      </c>
      <c r="J365" s="15">
        <v>46288.353472222225</v>
      </c>
      <c r="K365" s="15">
        <v>46289.458333333336</v>
      </c>
      <c r="L365" s="15"/>
      <c r="M365" s="214">
        <v>16</v>
      </c>
      <c r="N365" s="216"/>
      <c r="O365" s="214" t="s">
        <v>201</v>
      </c>
      <c r="P365" s="214" t="s">
        <v>514</v>
      </c>
      <c r="Q365" s="216"/>
      <c r="R365" s="216"/>
      <c r="S365" s="214" t="s">
        <v>367</v>
      </c>
      <c r="T365" s="214" t="s">
        <v>378</v>
      </c>
      <c r="U365" s="214" t="s">
        <v>240</v>
      </c>
      <c r="V365" s="214" t="s">
        <v>350</v>
      </c>
      <c r="W365" s="214" t="s">
        <v>356</v>
      </c>
      <c r="X365" s="214" t="s">
        <v>240</v>
      </c>
      <c r="Y365" s="214">
        <v>48</v>
      </c>
      <c r="Z365" s="214"/>
      <c r="AA365" s="214" t="s">
        <v>67</v>
      </c>
      <c r="AB365" s="214" t="s">
        <v>367</v>
      </c>
      <c r="AC365" s="214"/>
      <c r="AD365" s="214" t="s">
        <v>217</v>
      </c>
      <c r="AE365" s="214">
        <v>1.6</v>
      </c>
      <c r="AF365" s="214">
        <v>1</v>
      </c>
    </row>
    <row r="366" spans="1:32" x14ac:dyDescent="0.3">
      <c r="A366" s="216" t="s">
        <v>350</v>
      </c>
      <c r="B366" s="214" t="s">
        <v>51</v>
      </c>
      <c r="C366" s="214" t="s">
        <v>258</v>
      </c>
      <c r="D366" s="214" t="s">
        <v>310</v>
      </c>
      <c r="E366" s="214" t="s">
        <v>1187</v>
      </c>
      <c r="F366" s="15">
        <v>46287.485196759262</v>
      </c>
      <c r="G366" s="214" t="s">
        <v>405</v>
      </c>
      <c r="H366" s="214">
        <v>25</v>
      </c>
      <c r="I366" s="214" t="s">
        <v>1188</v>
      </c>
      <c r="J366" s="15">
        <v>46287.60833333333</v>
      </c>
      <c r="K366" s="15">
        <v>46289.458333333336</v>
      </c>
      <c r="L366" s="15"/>
      <c r="M366" s="214">
        <v>25</v>
      </c>
      <c r="N366" s="216"/>
      <c r="O366" s="214" t="s">
        <v>201</v>
      </c>
      <c r="P366" s="214" t="s">
        <v>514</v>
      </c>
      <c r="Q366" s="216"/>
      <c r="R366" s="216"/>
      <c r="S366" s="214" t="s">
        <v>367</v>
      </c>
      <c r="T366" s="214" t="s">
        <v>378</v>
      </c>
      <c r="U366" s="214" t="s">
        <v>240</v>
      </c>
      <c r="V366" s="214" t="s">
        <v>7</v>
      </c>
      <c r="W366" s="214" t="s">
        <v>7</v>
      </c>
      <c r="X366" s="214" t="s">
        <v>7</v>
      </c>
      <c r="Y366" s="214"/>
      <c r="Z366" s="214"/>
      <c r="AA366" s="214" t="s">
        <v>238</v>
      </c>
      <c r="AB366" s="214" t="s">
        <v>367</v>
      </c>
      <c r="AC366" s="214"/>
      <c r="AD366" s="214" t="s">
        <v>7</v>
      </c>
      <c r="AE366" s="214"/>
      <c r="AF366" s="214">
        <v>0</v>
      </c>
    </row>
    <row r="367" spans="1:32" x14ac:dyDescent="0.3">
      <c r="A367" s="216" t="s">
        <v>350</v>
      </c>
      <c r="B367" s="214" t="s">
        <v>51</v>
      </c>
      <c r="C367" s="214" t="s">
        <v>258</v>
      </c>
      <c r="D367" s="214" t="s">
        <v>310</v>
      </c>
      <c r="E367" s="214" t="s">
        <v>1189</v>
      </c>
      <c r="F367" s="15">
        <v>46287.483784722222</v>
      </c>
      <c r="G367" s="214" t="s">
        <v>405</v>
      </c>
      <c r="H367" s="214">
        <v>40</v>
      </c>
      <c r="I367" s="214" t="s">
        <v>1188</v>
      </c>
      <c r="J367" s="15">
        <v>46287.60833333333</v>
      </c>
      <c r="K367" s="15">
        <v>46289.458333333336</v>
      </c>
      <c r="L367" s="15"/>
      <c r="M367" s="214">
        <v>40</v>
      </c>
      <c r="N367" s="216"/>
      <c r="O367" s="214" t="s">
        <v>201</v>
      </c>
      <c r="P367" s="214" t="s">
        <v>514</v>
      </c>
      <c r="Q367" s="216"/>
      <c r="R367" s="216"/>
      <c r="S367" s="214" t="s">
        <v>367</v>
      </c>
      <c r="T367" s="214" t="s">
        <v>378</v>
      </c>
      <c r="U367" s="214" t="s">
        <v>240</v>
      </c>
      <c r="V367" s="214" t="s">
        <v>7</v>
      </c>
      <c r="W367" s="214" t="s">
        <v>7</v>
      </c>
      <c r="X367" s="214" t="s">
        <v>7</v>
      </c>
      <c r="Y367" s="214"/>
      <c r="Z367" s="214"/>
      <c r="AA367" s="214" t="s">
        <v>238</v>
      </c>
      <c r="AB367" s="214" t="s">
        <v>367</v>
      </c>
      <c r="AC367" s="214"/>
      <c r="AD367" s="214" t="s">
        <v>7</v>
      </c>
      <c r="AE367" s="214"/>
      <c r="AF367" s="214"/>
    </row>
    <row r="368" spans="1:32" x14ac:dyDescent="0.3">
      <c r="A368" s="216" t="s">
        <v>350</v>
      </c>
      <c r="B368" s="214" t="s">
        <v>51</v>
      </c>
      <c r="C368" s="214" t="s">
        <v>258</v>
      </c>
      <c r="D368" s="214" t="s">
        <v>310</v>
      </c>
      <c r="E368" s="214" t="s">
        <v>1190</v>
      </c>
      <c r="F368" s="15">
        <v>46287.483194444445</v>
      </c>
      <c r="G368" s="214" t="s">
        <v>405</v>
      </c>
      <c r="H368" s="214">
        <v>40</v>
      </c>
      <c r="I368" s="214" t="s">
        <v>1188</v>
      </c>
      <c r="J368" s="15">
        <v>46287.60833333333</v>
      </c>
      <c r="K368" s="15">
        <v>46289.458333333336</v>
      </c>
      <c r="L368" s="15"/>
      <c r="M368" s="214">
        <v>40</v>
      </c>
      <c r="N368" s="216"/>
      <c r="O368" s="214" t="s">
        <v>201</v>
      </c>
      <c r="P368" s="214" t="s">
        <v>514</v>
      </c>
      <c r="Q368" s="216"/>
      <c r="R368" s="216"/>
      <c r="S368" s="214" t="s">
        <v>367</v>
      </c>
      <c r="T368" s="214" t="s">
        <v>378</v>
      </c>
      <c r="U368" s="214" t="s">
        <v>240</v>
      </c>
      <c r="V368" s="214" t="s">
        <v>7</v>
      </c>
      <c r="W368" s="214" t="s">
        <v>7</v>
      </c>
      <c r="X368" s="214" t="s">
        <v>7</v>
      </c>
      <c r="Y368" s="214"/>
      <c r="Z368" s="214"/>
      <c r="AA368" s="214" t="s">
        <v>238</v>
      </c>
      <c r="AB368" s="214" t="s">
        <v>367</v>
      </c>
      <c r="AC368" s="214"/>
      <c r="AD368" s="214" t="s">
        <v>7</v>
      </c>
      <c r="AE368" s="214"/>
      <c r="AF368" s="214"/>
    </row>
    <row r="369" spans="1:32" x14ac:dyDescent="0.3">
      <c r="A369" s="216" t="s">
        <v>350</v>
      </c>
      <c r="B369" s="214" t="s">
        <v>45</v>
      </c>
      <c r="C369" s="214" t="s">
        <v>68</v>
      </c>
      <c r="D369" s="214" t="s">
        <v>310</v>
      </c>
      <c r="E369" s="214" t="s">
        <v>1191</v>
      </c>
      <c r="F369" s="15">
        <v>46273.341469907406</v>
      </c>
      <c r="G369" s="214" t="s">
        <v>405</v>
      </c>
      <c r="H369" s="214">
        <v>16</v>
      </c>
      <c r="I369" s="214" t="s">
        <v>1192</v>
      </c>
      <c r="J369" s="15">
        <v>46273.402777777781</v>
      </c>
      <c r="K369" s="15">
        <v>46275.465277777781</v>
      </c>
      <c r="L369" s="15"/>
      <c r="M369" s="214">
        <v>16</v>
      </c>
      <c r="N369" s="216"/>
      <c r="O369" s="214" t="s">
        <v>201</v>
      </c>
      <c r="P369" s="214" t="s">
        <v>513</v>
      </c>
      <c r="Q369" s="216"/>
      <c r="R369" s="216"/>
      <c r="S369" s="214" t="s">
        <v>367</v>
      </c>
      <c r="T369" s="214" t="s">
        <v>378</v>
      </c>
      <c r="U369" s="214" t="s">
        <v>240</v>
      </c>
      <c r="V369" s="214" t="s">
        <v>350</v>
      </c>
      <c r="W369" s="214" t="s">
        <v>356</v>
      </c>
      <c r="X369" s="214" t="s">
        <v>240</v>
      </c>
      <c r="Y369" s="214">
        <v>48</v>
      </c>
      <c r="Z369" s="214"/>
      <c r="AA369" s="214" t="s">
        <v>67</v>
      </c>
      <c r="AB369" s="214" t="s">
        <v>367</v>
      </c>
      <c r="AC369" s="214"/>
      <c r="AD369" s="214" t="s">
        <v>217</v>
      </c>
      <c r="AE369" s="214">
        <v>1.6</v>
      </c>
      <c r="AF369" s="214">
        <v>1</v>
      </c>
    </row>
    <row r="370" spans="1:32" x14ac:dyDescent="0.3">
      <c r="A370" s="216" t="s">
        <v>350</v>
      </c>
      <c r="B370" s="214" t="s">
        <v>48</v>
      </c>
      <c r="C370" s="214" t="s">
        <v>68</v>
      </c>
      <c r="D370" s="214" t="s">
        <v>310</v>
      </c>
      <c r="E370" s="214" t="s">
        <v>1193</v>
      </c>
      <c r="F370" s="15">
        <v>46283.361296296294</v>
      </c>
      <c r="G370" s="214" t="s">
        <v>405</v>
      </c>
      <c r="H370" s="214">
        <v>1</v>
      </c>
      <c r="I370" s="214" t="s">
        <v>1194</v>
      </c>
      <c r="J370" s="15">
        <v>46286.416666666664</v>
      </c>
      <c r="K370" s="15">
        <v>46287.461805555555</v>
      </c>
      <c r="L370" s="15"/>
      <c r="M370" s="214">
        <v>1</v>
      </c>
      <c r="N370" s="216"/>
      <c r="O370" s="214" t="s">
        <v>201</v>
      </c>
      <c r="P370" s="214" t="s">
        <v>514</v>
      </c>
      <c r="Q370" s="216"/>
      <c r="R370" s="216"/>
      <c r="S370" s="214" t="s">
        <v>367</v>
      </c>
      <c r="T370" s="214" t="s">
        <v>378</v>
      </c>
      <c r="U370" s="214" t="s">
        <v>240</v>
      </c>
      <c r="V370" s="214" t="s">
        <v>350</v>
      </c>
      <c r="W370" s="214" t="s">
        <v>356</v>
      </c>
      <c r="X370" s="214" t="s">
        <v>240</v>
      </c>
      <c r="Y370" s="214">
        <v>48</v>
      </c>
      <c r="Z370" s="214"/>
      <c r="AA370" s="214" t="s">
        <v>90</v>
      </c>
      <c r="AB370" s="214" t="s">
        <v>367</v>
      </c>
      <c r="AC370" s="214"/>
      <c r="AD370" s="214" t="s">
        <v>217</v>
      </c>
      <c r="AE370" s="214">
        <v>1</v>
      </c>
      <c r="AF370" s="214">
        <v>1</v>
      </c>
    </row>
    <row r="371" spans="1:32" x14ac:dyDescent="0.3">
      <c r="A371" s="216" t="s">
        <v>350</v>
      </c>
      <c r="B371" s="214" t="s">
        <v>48</v>
      </c>
      <c r="C371" s="214" t="s">
        <v>68</v>
      </c>
      <c r="D371" s="214" t="s">
        <v>310</v>
      </c>
      <c r="E371" s="214" t="s">
        <v>1195</v>
      </c>
      <c r="F371" s="15">
        <v>46279.471388888887</v>
      </c>
      <c r="G371" s="214" t="s">
        <v>405</v>
      </c>
      <c r="H371" s="214">
        <v>2</v>
      </c>
      <c r="I371" s="214" t="s">
        <v>1196</v>
      </c>
      <c r="J371" s="15">
        <v>46279.524305555555</v>
      </c>
      <c r="K371" s="15">
        <v>46281.472222222219</v>
      </c>
      <c r="L371" s="15"/>
      <c r="M371" s="214">
        <v>2</v>
      </c>
      <c r="N371" s="216"/>
      <c r="O371" s="214" t="s">
        <v>201</v>
      </c>
      <c r="P371" s="214" t="s">
        <v>514</v>
      </c>
      <c r="Q371" s="216"/>
      <c r="R371" s="216"/>
      <c r="S371" s="214" t="s">
        <v>367</v>
      </c>
      <c r="T371" s="214" t="s">
        <v>378</v>
      </c>
      <c r="U371" s="214" t="s">
        <v>240</v>
      </c>
      <c r="V371" s="214" t="s">
        <v>350</v>
      </c>
      <c r="W371" s="214" t="s">
        <v>356</v>
      </c>
      <c r="X371" s="214" t="s">
        <v>240</v>
      </c>
      <c r="Y371" s="214">
        <v>48</v>
      </c>
      <c r="Z371" s="214"/>
      <c r="AA371" s="214" t="s">
        <v>90</v>
      </c>
      <c r="AB371" s="214" t="s">
        <v>367</v>
      </c>
      <c r="AC371" s="214"/>
      <c r="AD371" s="214" t="s">
        <v>217</v>
      </c>
      <c r="AE371" s="214">
        <v>1</v>
      </c>
      <c r="AF371" s="214">
        <v>1</v>
      </c>
    </row>
    <row r="372" spans="1:32" x14ac:dyDescent="0.3">
      <c r="A372" s="216" t="s">
        <v>350</v>
      </c>
      <c r="B372" s="214" t="s">
        <v>43</v>
      </c>
      <c r="C372" s="214" t="s">
        <v>105</v>
      </c>
      <c r="D372" s="214" t="s">
        <v>310</v>
      </c>
      <c r="E372" s="214" t="s">
        <v>1197</v>
      </c>
      <c r="F372" s="15">
        <v>46287.493831018517</v>
      </c>
      <c r="G372" s="214" t="s">
        <v>405</v>
      </c>
      <c r="H372" s="214">
        <v>1</v>
      </c>
      <c r="I372" s="214" t="s">
        <v>1198</v>
      </c>
      <c r="J372" s="15">
        <v>46287.611805555556</v>
      </c>
      <c r="K372" s="15">
        <v>46289.458333333336</v>
      </c>
      <c r="L372" s="15"/>
      <c r="M372" s="214">
        <v>1</v>
      </c>
      <c r="N372" s="216"/>
      <c r="O372" s="214" t="s">
        <v>201</v>
      </c>
      <c r="P372" s="214" t="s">
        <v>514</v>
      </c>
      <c r="Q372" s="216"/>
      <c r="R372" s="216"/>
      <c r="S372" s="214" t="s">
        <v>367</v>
      </c>
      <c r="T372" s="214" t="s">
        <v>378</v>
      </c>
      <c r="U372" s="214" t="s">
        <v>240</v>
      </c>
      <c r="V372" s="214" t="s">
        <v>350</v>
      </c>
      <c r="W372" s="214" t="s">
        <v>356</v>
      </c>
      <c r="X372" s="214" t="s">
        <v>240</v>
      </c>
      <c r="Y372" s="214">
        <v>48</v>
      </c>
      <c r="Z372" s="214"/>
      <c r="AA372" s="214" t="s">
        <v>67</v>
      </c>
      <c r="AB372" s="214" t="s">
        <v>367</v>
      </c>
      <c r="AC372" s="214"/>
      <c r="AD372" s="214" t="s">
        <v>217</v>
      </c>
      <c r="AE372" s="214">
        <v>1</v>
      </c>
      <c r="AF372" s="214"/>
    </row>
    <row r="373" spans="1:32" x14ac:dyDescent="0.3">
      <c r="A373" s="216" t="s">
        <v>350</v>
      </c>
      <c r="B373" s="214" t="s">
        <v>43</v>
      </c>
      <c r="C373" s="214" t="s">
        <v>105</v>
      </c>
      <c r="D373" s="214" t="s">
        <v>310</v>
      </c>
      <c r="E373" s="214" t="s">
        <v>1199</v>
      </c>
      <c r="F373" s="15">
        <v>46283.36478009259</v>
      </c>
      <c r="G373" s="214" t="s">
        <v>405</v>
      </c>
      <c r="H373" s="214">
        <v>2</v>
      </c>
      <c r="I373" s="214" t="s">
        <v>1200</v>
      </c>
      <c r="J373" s="15">
        <v>46286.458333333336</v>
      </c>
      <c r="K373" s="15">
        <v>46287.461805555555</v>
      </c>
      <c r="L373" s="15"/>
      <c r="M373" s="214">
        <v>2</v>
      </c>
      <c r="N373" s="216"/>
      <c r="O373" s="214" t="s">
        <v>201</v>
      </c>
      <c r="P373" s="214" t="s">
        <v>514</v>
      </c>
      <c r="Q373" s="216"/>
      <c r="R373" s="216"/>
      <c r="S373" s="214" t="s">
        <v>367</v>
      </c>
      <c r="T373" s="214" t="s">
        <v>378</v>
      </c>
      <c r="U373" s="214" t="s">
        <v>240</v>
      </c>
      <c r="V373" s="214" t="s">
        <v>350</v>
      </c>
      <c r="W373" s="214" t="s">
        <v>356</v>
      </c>
      <c r="X373" s="214" t="s">
        <v>240</v>
      </c>
      <c r="Y373" s="214"/>
      <c r="Z373" s="214"/>
      <c r="AA373" s="214" t="s">
        <v>67</v>
      </c>
      <c r="AB373" s="214" t="s">
        <v>367</v>
      </c>
      <c r="AC373" s="214"/>
      <c r="AD373" s="214" t="s">
        <v>217</v>
      </c>
      <c r="AE373" s="214">
        <v>1</v>
      </c>
      <c r="AF373" s="214"/>
    </row>
    <row r="374" spans="1:32" x14ac:dyDescent="0.3">
      <c r="A374" s="216" t="s">
        <v>350</v>
      </c>
      <c r="B374" s="214" t="s">
        <v>45</v>
      </c>
      <c r="C374" s="214" t="s">
        <v>68</v>
      </c>
      <c r="D374" s="214" t="s">
        <v>310</v>
      </c>
      <c r="E374" s="214" t="s">
        <v>1201</v>
      </c>
      <c r="F374" s="15">
        <v>46286.323912037034</v>
      </c>
      <c r="G374" s="214" t="s">
        <v>416</v>
      </c>
      <c r="H374" s="214">
        <v>30</v>
      </c>
      <c r="I374" s="214" t="s">
        <v>1202</v>
      </c>
      <c r="J374" s="15">
        <v>46286.373611111114</v>
      </c>
      <c r="K374" s="15">
        <v>46288.454861111109</v>
      </c>
      <c r="L374" s="15"/>
      <c r="M374" s="214">
        <v>30</v>
      </c>
      <c r="N374" s="216"/>
      <c r="O374" s="214" t="s">
        <v>201</v>
      </c>
      <c r="P374" s="214" t="s">
        <v>513</v>
      </c>
      <c r="Q374" s="216"/>
      <c r="R374" s="216"/>
      <c r="S374" s="214" t="s">
        <v>366</v>
      </c>
      <c r="T374" s="214" t="s">
        <v>377</v>
      </c>
      <c r="U374" s="214" t="s">
        <v>240</v>
      </c>
      <c r="V374" s="214" t="s">
        <v>350</v>
      </c>
      <c r="W374" s="214" t="s">
        <v>356</v>
      </c>
      <c r="X374" s="214" t="s">
        <v>240</v>
      </c>
      <c r="Y374" s="214">
        <v>40</v>
      </c>
      <c r="Z374" s="214"/>
      <c r="AA374" s="214" t="s">
        <v>67</v>
      </c>
      <c r="AB374" s="214" t="s">
        <v>366</v>
      </c>
      <c r="AC374" s="214">
        <v>1100</v>
      </c>
      <c r="AD374" s="214" t="s">
        <v>217</v>
      </c>
      <c r="AE374" s="214">
        <v>3</v>
      </c>
      <c r="AF374" s="214">
        <v>1</v>
      </c>
    </row>
    <row r="375" spans="1:32" x14ac:dyDescent="0.3">
      <c r="A375" s="216" t="s">
        <v>350</v>
      </c>
      <c r="B375" s="214" t="s">
        <v>45</v>
      </c>
      <c r="C375" s="214" t="s">
        <v>68</v>
      </c>
      <c r="D375" s="214" t="s">
        <v>310</v>
      </c>
      <c r="E375" s="214" t="s">
        <v>1203</v>
      </c>
      <c r="F375" s="15">
        <v>46286.324270833335</v>
      </c>
      <c r="G375" s="214" t="s">
        <v>416</v>
      </c>
      <c r="H375" s="214">
        <v>50</v>
      </c>
      <c r="I375" s="214" t="s">
        <v>1204</v>
      </c>
      <c r="J375" s="15">
        <v>46286.378472222219</v>
      </c>
      <c r="K375" s="15">
        <v>46288.454861111109</v>
      </c>
      <c r="L375" s="15"/>
      <c r="M375" s="214">
        <v>50</v>
      </c>
      <c r="N375" s="216"/>
      <c r="O375" s="214" t="s">
        <v>201</v>
      </c>
      <c r="P375" s="214" t="s">
        <v>513</v>
      </c>
      <c r="Q375" s="216"/>
      <c r="R375" s="216"/>
      <c r="S375" s="214" t="s">
        <v>366</v>
      </c>
      <c r="T375" s="214" t="s">
        <v>377</v>
      </c>
      <c r="U375" s="214" t="s">
        <v>240</v>
      </c>
      <c r="V375" s="214" t="s">
        <v>350</v>
      </c>
      <c r="W375" s="214" t="s">
        <v>356</v>
      </c>
      <c r="X375" s="214" t="s">
        <v>240</v>
      </c>
      <c r="Y375" s="214"/>
      <c r="Z375" s="214"/>
      <c r="AA375" s="214" t="s">
        <v>67</v>
      </c>
      <c r="AB375" s="214" t="s">
        <v>366</v>
      </c>
      <c r="AC375" s="214">
        <v>1100</v>
      </c>
      <c r="AD375" s="214" t="s">
        <v>217</v>
      </c>
      <c r="AE375" s="214">
        <v>5</v>
      </c>
      <c r="AF375" s="214"/>
    </row>
    <row r="376" spans="1:32" x14ac:dyDescent="0.3">
      <c r="A376" s="216" t="s">
        <v>350</v>
      </c>
      <c r="B376" s="214" t="s">
        <v>51</v>
      </c>
      <c r="C376" s="214" t="s">
        <v>258</v>
      </c>
      <c r="D376" s="214" t="s">
        <v>310</v>
      </c>
      <c r="E376" s="214" t="s">
        <v>1205</v>
      </c>
      <c r="F376" s="15">
        <v>46267.3200462963</v>
      </c>
      <c r="G376" s="214" t="s">
        <v>416</v>
      </c>
      <c r="H376" s="214">
        <v>300</v>
      </c>
      <c r="I376" s="214" t="s">
        <v>1206</v>
      </c>
      <c r="J376" s="15">
        <v>46267.451388888891</v>
      </c>
      <c r="K376" s="15">
        <v>46269.4375</v>
      </c>
      <c r="L376" s="15"/>
      <c r="M376" s="214">
        <v>300</v>
      </c>
      <c r="N376" s="216"/>
      <c r="O376" s="214" t="s">
        <v>201</v>
      </c>
      <c r="P376" s="214" t="s">
        <v>514</v>
      </c>
      <c r="Q376" s="216"/>
      <c r="R376" s="216"/>
      <c r="S376" s="214" t="s">
        <v>366</v>
      </c>
      <c r="T376" s="214" t="s">
        <v>377</v>
      </c>
      <c r="U376" s="214" t="s">
        <v>240</v>
      </c>
      <c r="V376" s="214" t="s">
        <v>7</v>
      </c>
      <c r="W376" s="214" t="s">
        <v>7</v>
      </c>
      <c r="X376" s="214" t="s">
        <v>7</v>
      </c>
      <c r="Y376" s="214"/>
      <c r="Z376" s="214"/>
      <c r="AA376" s="214" t="s">
        <v>238</v>
      </c>
      <c r="AB376" s="214" t="s">
        <v>366</v>
      </c>
      <c r="AC376" s="214">
        <v>1100</v>
      </c>
      <c r="AD376" s="214" t="s">
        <v>7</v>
      </c>
      <c r="AE376" s="214"/>
      <c r="AF376" s="214">
        <v>0</v>
      </c>
    </row>
    <row r="377" spans="1:32" x14ac:dyDescent="0.3">
      <c r="A377" s="216" t="s">
        <v>350</v>
      </c>
      <c r="B377" s="214" t="s">
        <v>45</v>
      </c>
      <c r="C377" s="214" t="s">
        <v>68</v>
      </c>
      <c r="D377" s="214" t="s">
        <v>310</v>
      </c>
      <c r="E377" s="214" t="s">
        <v>1207</v>
      </c>
      <c r="F377" s="15">
        <v>46268.34103009259</v>
      </c>
      <c r="G377" s="214" t="s">
        <v>416</v>
      </c>
      <c r="H377" s="214">
        <v>35</v>
      </c>
      <c r="I377" s="214" t="s">
        <v>1208</v>
      </c>
      <c r="J377" s="15">
        <v>46268.507638888892</v>
      </c>
      <c r="K377" s="15">
        <v>46269.4375</v>
      </c>
      <c r="L377" s="15"/>
      <c r="M377" s="214">
        <v>34</v>
      </c>
      <c r="N377" s="216"/>
      <c r="O377" s="214"/>
      <c r="P377" s="214"/>
      <c r="Q377" s="216"/>
      <c r="R377" s="216"/>
      <c r="S377" s="214" t="s">
        <v>366</v>
      </c>
      <c r="T377" s="214" t="s">
        <v>377</v>
      </c>
      <c r="U377" s="214" t="s">
        <v>240</v>
      </c>
      <c r="V377" s="214" t="s">
        <v>350</v>
      </c>
      <c r="W377" s="214" t="s">
        <v>356</v>
      </c>
      <c r="X377" s="214" t="s">
        <v>240</v>
      </c>
      <c r="Y377" s="214">
        <v>40</v>
      </c>
      <c r="Z377" s="214"/>
      <c r="AA377" s="214" t="s">
        <v>67</v>
      </c>
      <c r="AB377" s="214" t="s">
        <v>366</v>
      </c>
      <c r="AC377" s="214">
        <v>1100</v>
      </c>
      <c r="AD377" s="214" t="s">
        <v>217</v>
      </c>
      <c r="AE377" s="214">
        <v>3.4</v>
      </c>
      <c r="AF377" s="214">
        <v>1</v>
      </c>
    </row>
    <row r="378" spans="1:32" x14ac:dyDescent="0.3">
      <c r="A378" s="216" t="s">
        <v>350</v>
      </c>
      <c r="B378" s="214" t="s">
        <v>285</v>
      </c>
      <c r="C378" s="214" t="s">
        <v>95</v>
      </c>
      <c r="D378" s="214" t="s">
        <v>310</v>
      </c>
      <c r="E378" s="214" t="s">
        <v>1209</v>
      </c>
      <c r="F378" s="15">
        <v>46279.677986111114</v>
      </c>
      <c r="G378" s="214" t="s">
        <v>1210</v>
      </c>
      <c r="H378" s="214">
        <v>1</v>
      </c>
      <c r="I378" s="214" t="s">
        <v>1211</v>
      </c>
      <c r="J378" s="15">
        <v>46280.488888888889</v>
      </c>
      <c r="K378" s="15">
        <v>46288.674305555556</v>
      </c>
      <c r="L378" s="15"/>
      <c r="M378" s="214">
        <v>1</v>
      </c>
      <c r="N378" s="216"/>
      <c r="O378" s="214" t="s">
        <v>201</v>
      </c>
      <c r="P378" s="214" t="s">
        <v>513</v>
      </c>
      <c r="Q378" s="216"/>
      <c r="R378" s="216"/>
      <c r="S378" s="214" t="s">
        <v>365</v>
      </c>
      <c r="T378" s="214" t="s">
        <v>376</v>
      </c>
      <c r="U378" s="214" t="s">
        <v>240</v>
      </c>
      <c r="V378" s="214" t="s">
        <v>7</v>
      </c>
      <c r="W378" s="214" t="s">
        <v>7</v>
      </c>
      <c r="X378" s="214" t="s">
        <v>7</v>
      </c>
      <c r="Y378" s="214"/>
      <c r="Z378" s="214"/>
      <c r="AA378" s="214" t="s">
        <v>96</v>
      </c>
      <c r="AB378" s="214" t="s">
        <v>365</v>
      </c>
      <c r="AC378" s="214">
        <v>2480</v>
      </c>
      <c r="AD378" s="214" t="s">
        <v>220</v>
      </c>
      <c r="AE378" s="214">
        <v>1</v>
      </c>
      <c r="AF378" s="214">
        <v>1</v>
      </c>
    </row>
    <row r="379" spans="1:32" x14ac:dyDescent="0.3">
      <c r="A379" s="216" t="s">
        <v>350</v>
      </c>
      <c r="B379" s="214" t="s">
        <v>285</v>
      </c>
      <c r="C379" s="214" t="s">
        <v>95</v>
      </c>
      <c r="D379" s="214" t="s">
        <v>310</v>
      </c>
      <c r="E379" s="214" t="s">
        <v>1209</v>
      </c>
      <c r="F379" s="15">
        <v>46279.677986111114</v>
      </c>
      <c r="G379" s="214" t="s">
        <v>1210</v>
      </c>
      <c r="H379" s="214">
        <v>1</v>
      </c>
      <c r="I379" s="214" t="s">
        <v>1211</v>
      </c>
      <c r="J379" s="15">
        <v>46280.488888888889</v>
      </c>
      <c r="K379" s="15">
        <v>46288.674305555556</v>
      </c>
      <c r="L379" s="15"/>
      <c r="M379" s="214">
        <v>1</v>
      </c>
      <c r="N379" s="216"/>
      <c r="O379" s="214" t="s">
        <v>511</v>
      </c>
      <c r="P379" s="214"/>
      <c r="Q379" s="216"/>
      <c r="R379" s="216"/>
      <c r="S379" s="214" t="s">
        <v>365</v>
      </c>
      <c r="T379" s="214" t="s">
        <v>376</v>
      </c>
      <c r="U379" s="214" t="s">
        <v>240</v>
      </c>
      <c r="V379" s="214" t="s">
        <v>7</v>
      </c>
      <c r="W379" s="214" t="s">
        <v>7</v>
      </c>
      <c r="X379" s="214" t="s">
        <v>7</v>
      </c>
      <c r="Y379" s="214"/>
      <c r="Z379" s="214"/>
      <c r="AA379" s="214" t="s">
        <v>96</v>
      </c>
      <c r="AB379" s="214" t="s">
        <v>365</v>
      </c>
      <c r="AC379" s="214">
        <v>2480</v>
      </c>
      <c r="AD379" s="214" t="s">
        <v>220</v>
      </c>
      <c r="AE379" s="214">
        <v>1</v>
      </c>
      <c r="AF379" s="214"/>
    </row>
    <row r="380" spans="1:32" x14ac:dyDescent="0.3">
      <c r="A380" s="216" t="s">
        <v>350</v>
      </c>
      <c r="B380" s="214" t="s">
        <v>57</v>
      </c>
      <c r="C380" s="214" t="s">
        <v>117</v>
      </c>
      <c r="D380" s="214" t="s">
        <v>310</v>
      </c>
      <c r="E380" s="214" t="s">
        <v>1209</v>
      </c>
      <c r="F380" s="15">
        <v>46279.677986111114</v>
      </c>
      <c r="G380" s="214" t="s">
        <v>1210</v>
      </c>
      <c r="H380" s="214">
        <v>1</v>
      </c>
      <c r="I380" s="214" t="s">
        <v>1211</v>
      </c>
      <c r="J380" s="15">
        <v>46280.488888888889</v>
      </c>
      <c r="K380" s="15">
        <v>46288.674305555556</v>
      </c>
      <c r="L380" s="15">
        <v>46288.674305555556</v>
      </c>
      <c r="M380" s="214">
        <v>1</v>
      </c>
      <c r="N380" s="216"/>
      <c r="O380" s="214" t="s">
        <v>201</v>
      </c>
      <c r="P380" s="214" t="s">
        <v>514</v>
      </c>
      <c r="Q380" s="216"/>
      <c r="R380" s="216"/>
      <c r="S380" s="214" t="s">
        <v>365</v>
      </c>
      <c r="T380" s="214" t="s">
        <v>376</v>
      </c>
      <c r="U380" s="214" t="s">
        <v>240</v>
      </c>
      <c r="V380" s="214" t="s">
        <v>7</v>
      </c>
      <c r="W380" s="214" t="s">
        <v>7</v>
      </c>
      <c r="X380" s="214" t="s">
        <v>7</v>
      </c>
      <c r="Y380" s="214"/>
      <c r="Z380" s="214"/>
      <c r="AA380" s="214" t="s">
        <v>127</v>
      </c>
      <c r="AB380" s="214" t="s">
        <v>365</v>
      </c>
      <c r="AC380" s="214">
        <v>2480</v>
      </c>
      <c r="AD380" s="214" t="s">
        <v>233</v>
      </c>
      <c r="AE380" s="214">
        <v>1</v>
      </c>
      <c r="AF380" s="214">
        <v>1</v>
      </c>
    </row>
    <row r="381" spans="1:32" x14ac:dyDescent="0.3">
      <c r="A381" s="216" t="s">
        <v>350</v>
      </c>
      <c r="B381" s="214" t="s">
        <v>57</v>
      </c>
      <c r="C381" s="214" t="s">
        <v>117</v>
      </c>
      <c r="D381" s="214" t="s">
        <v>310</v>
      </c>
      <c r="E381" s="214" t="s">
        <v>1209</v>
      </c>
      <c r="F381" s="15">
        <v>46279.677986111114</v>
      </c>
      <c r="G381" s="214" t="s">
        <v>1210</v>
      </c>
      <c r="H381" s="214">
        <v>1</v>
      </c>
      <c r="I381" s="214" t="s">
        <v>1211</v>
      </c>
      <c r="J381" s="15">
        <v>46280.488888888889</v>
      </c>
      <c r="K381" s="15">
        <v>46288.674305555556</v>
      </c>
      <c r="L381" s="15">
        <v>46288.674305555556</v>
      </c>
      <c r="M381" s="214">
        <v>1</v>
      </c>
      <c r="N381" s="216"/>
      <c r="O381" s="214" t="s">
        <v>511</v>
      </c>
      <c r="P381" s="214"/>
      <c r="Q381" s="216"/>
      <c r="R381" s="216"/>
      <c r="S381" s="214" t="s">
        <v>365</v>
      </c>
      <c r="T381" s="214" t="s">
        <v>376</v>
      </c>
      <c r="U381" s="214" t="s">
        <v>240</v>
      </c>
      <c r="V381" s="214" t="s">
        <v>7</v>
      </c>
      <c r="W381" s="214" t="s">
        <v>7</v>
      </c>
      <c r="X381" s="214" t="s">
        <v>7</v>
      </c>
      <c r="Y381" s="214"/>
      <c r="Z381" s="214"/>
      <c r="AA381" s="214" t="s">
        <v>127</v>
      </c>
      <c r="AB381" s="214" t="s">
        <v>365</v>
      </c>
      <c r="AC381" s="214">
        <v>2480</v>
      </c>
      <c r="AD381" s="214" t="s">
        <v>233</v>
      </c>
      <c r="AE381" s="214">
        <v>1</v>
      </c>
      <c r="AF381" s="214"/>
    </row>
    <row r="382" spans="1:32" x14ac:dyDescent="0.3">
      <c r="A382" s="216" t="s">
        <v>350</v>
      </c>
      <c r="B382" s="214" t="s">
        <v>279</v>
      </c>
      <c r="C382" s="214" t="s">
        <v>192</v>
      </c>
      <c r="D382" s="214" t="s">
        <v>310</v>
      </c>
      <c r="E382" s="214" t="s">
        <v>1209</v>
      </c>
      <c r="F382" s="15">
        <v>46279.677986111114</v>
      </c>
      <c r="G382" s="214" t="s">
        <v>1210</v>
      </c>
      <c r="H382" s="214">
        <v>1</v>
      </c>
      <c r="I382" s="214" t="s">
        <v>1211</v>
      </c>
      <c r="J382" s="15">
        <v>46280.488888888889</v>
      </c>
      <c r="K382" s="15">
        <v>46288.674305555556</v>
      </c>
      <c r="L382" s="15"/>
      <c r="M382" s="214">
        <v>1</v>
      </c>
      <c r="N382" s="216"/>
      <c r="O382" s="214" t="s">
        <v>201</v>
      </c>
      <c r="P382" s="214" t="s">
        <v>513</v>
      </c>
      <c r="Q382" s="216"/>
      <c r="R382" s="216"/>
      <c r="S382" s="214" t="s">
        <v>365</v>
      </c>
      <c r="T382" s="214" t="s">
        <v>376</v>
      </c>
      <c r="U382" s="214" t="s">
        <v>240</v>
      </c>
      <c r="V382" s="214" t="s">
        <v>7</v>
      </c>
      <c r="W382" s="214" t="s">
        <v>7</v>
      </c>
      <c r="X382" s="214" t="s">
        <v>7</v>
      </c>
      <c r="Y382" s="214"/>
      <c r="Z382" s="214">
        <v>1</v>
      </c>
      <c r="AA382" s="214" t="s">
        <v>122</v>
      </c>
      <c r="AB382" s="214" t="s">
        <v>365</v>
      </c>
      <c r="AC382" s="214">
        <v>2480</v>
      </c>
      <c r="AD382" s="214" t="s">
        <v>232</v>
      </c>
      <c r="AE382" s="214">
        <v>1</v>
      </c>
      <c r="AF382" s="214">
        <v>70.099999999999994</v>
      </c>
    </row>
    <row r="383" spans="1:32" x14ac:dyDescent="0.3">
      <c r="A383" s="216" t="s">
        <v>350</v>
      </c>
      <c r="B383" s="214" t="s">
        <v>279</v>
      </c>
      <c r="C383" s="214" t="s">
        <v>192</v>
      </c>
      <c r="D383" s="214" t="s">
        <v>310</v>
      </c>
      <c r="E383" s="214" t="s">
        <v>1209</v>
      </c>
      <c r="F383" s="15">
        <v>46279.677986111114</v>
      </c>
      <c r="G383" s="214" t="s">
        <v>1210</v>
      </c>
      <c r="H383" s="214">
        <v>700</v>
      </c>
      <c r="I383" s="214" t="s">
        <v>1211</v>
      </c>
      <c r="J383" s="15">
        <v>46280.488888888889</v>
      </c>
      <c r="K383" s="15">
        <v>46288.674305555556</v>
      </c>
      <c r="L383" s="15"/>
      <c r="M383" s="214">
        <v>700</v>
      </c>
      <c r="N383" s="216"/>
      <c r="O383" s="214" t="s">
        <v>511</v>
      </c>
      <c r="P383" s="214"/>
      <c r="Q383" s="216"/>
      <c r="R383" s="216"/>
      <c r="S383" s="214" t="s">
        <v>365</v>
      </c>
      <c r="T383" s="214" t="s">
        <v>376</v>
      </c>
      <c r="U383" s="214" t="s">
        <v>240</v>
      </c>
      <c r="V383" s="214" t="s">
        <v>7</v>
      </c>
      <c r="W383" s="214" t="s">
        <v>7</v>
      </c>
      <c r="X383" s="214" t="s">
        <v>7</v>
      </c>
      <c r="Y383" s="214"/>
      <c r="Z383" s="214">
        <v>1</v>
      </c>
      <c r="AA383" s="214" t="s">
        <v>122</v>
      </c>
      <c r="AB383" s="214" t="s">
        <v>365</v>
      </c>
      <c r="AC383" s="214">
        <v>2480</v>
      </c>
      <c r="AD383" s="214" t="s">
        <v>232</v>
      </c>
      <c r="AE383" s="214">
        <v>700</v>
      </c>
      <c r="AF383" s="214"/>
    </row>
    <row r="384" spans="1:32" x14ac:dyDescent="0.3">
      <c r="A384" s="216" t="s">
        <v>350</v>
      </c>
      <c r="B384" s="214" t="s">
        <v>57</v>
      </c>
      <c r="C384" s="214" t="s">
        <v>117</v>
      </c>
      <c r="D384" s="214" t="s">
        <v>310</v>
      </c>
      <c r="E384" s="214" t="s">
        <v>1212</v>
      </c>
      <c r="F384" s="15">
        <v>46254.604224537034</v>
      </c>
      <c r="G384" s="214" t="s">
        <v>406</v>
      </c>
      <c r="H384" s="214">
        <v>1</v>
      </c>
      <c r="I384" s="214" t="s">
        <v>1213</v>
      </c>
      <c r="J384" s="15">
        <v>46255.40347222222</v>
      </c>
      <c r="K384" s="15">
        <v>46261.468055555553</v>
      </c>
      <c r="L384" s="15">
        <v>46261.468055555553</v>
      </c>
      <c r="M384" s="214">
        <v>1</v>
      </c>
      <c r="N384" s="216"/>
      <c r="O384" s="214" t="s">
        <v>201</v>
      </c>
      <c r="P384" s="214" t="s">
        <v>514</v>
      </c>
      <c r="Q384" s="216"/>
      <c r="R384" s="216"/>
      <c r="S384" s="214" t="s">
        <v>365</v>
      </c>
      <c r="T384" s="214" t="s">
        <v>376</v>
      </c>
      <c r="U384" s="214" t="s">
        <v>240</v>
      </c>
      <c r="V384" s="214" t="s">
        <v>7</v>
      </c>
      <c r="W384" s="214" t="s">
        <v>7</v>
      </c>
      <c r="X384" s="214" t="s">
        <v>7</v>
      </c>
      <c r="Y384" s="214"/>
      <c r="Z384" s="214"/>
      <c r="AA384" s="214" t="s">
        <v>127</v>
      </c>
      <c r="AB384" s="214" t="s">
        <v>365</v>
      </c>
      <c r="AC384" s="214">
        <v>2480</v>
      </c>
      <c r="AD384" s="214" t="s">
        <v>233</v>
      </c>
      <c r="AE384" s="214">
        <v>1</v>
      </c>
      <c r="AF384" s="214">
        <v>1</v>
      </c>
    </row>
    <row r="385" spans="1:32" x14ac:dyDescent="0.3">
      <c r="A385" s="216" t="s">
        <v>350</v>
      </c>
      <c r="B385" s="214" t="s">
        <v>279</v>
      </c>
      <c r="C385" s="214" t="s">
        <v>192</v>
      </c>
      <c r="D385" s="214" t="s">
        <v>310</v>
      </c>
      <c r="E385" s="214" t="s">
        <v>1212</v>
      </c>
      <c r="F385" s="15">
        <v>46254.604224537034</v>
      </c>
      <c r="G385" s="214" t="s">
        <v>406</v>
      </c>
      <c r="H385" s="214">
        <v>202</v>
      </c>
      <c r="I385" s="214" t="s">
        <v>1213</v>
      </c>
      <c r="J385" s="15">
        <v>46255.40347222222</v>
      </c>
      <c r="K385" s="15">
        <v>46261.468055555553</v>
      </c>
      <c r="L385" s="15"/>
      <c r="M385" s="214">
        <v>202</v>
      </c>
      <c r="N385" s="216"/>
      <c r="O385" s="214" t="s">
        <v>201</v>
      </c>
      <c r="P385" s="214" t="s">
        <v>513</v>
      </c>
      <c r="Q385" s="216"/>
      <c r="R385" s="216"/>
      <c r="S385" s="214" t="s">
        <v>365</v>
      </c>
      <c r="T385" s="214" t="s">
        <v>376</v>
      </c>
      <c r="U385" s="214" t="s">
        <v>240</v>
      </c>
      <c r="V385" s="214" t="s">
        <v>7</v>
      </c>
      <c r="W385" s="214" t="s">
        <v>7</v>
      </c>
      <c r="X385" s="214" t="s">
        <v>7</v>
      </c>
      <c r="Y385" s="214"/>
      <c r="Z385" s="214">
        <v>1</v>
      </c>
      <c r="AA385" s="214" t="s">
        <v>122</v>
      </c>
      <c r="AB385" s="214" t="s">
        <v>365</v>
      </c>
      <c r="AC385" s="214">
        <v>2480</v>
      </c>
      <c r="AD385" s="214" t="s">
        <v>232</v>
      </c>
      <c r="AE385" s="214">
        <v>202</v>
      </c>
      <c r="AF385" s="214">
        <v>20.2</v>
      </c>
    </row>
    <row r="386" spans="1:32" x14ac:dyDescent="0.3">
      <c r="A386" s="216" t="s">
        <v>350</v>
      </c>
      <c r="B386" s="214" t="s">
        <v>285</v>
      </c>
      <c r="C386" s="214" t="s">
        <v>95</v>
      </c>
      <c r="D386" s="214" t="s">
        <v>310</v>
      </c>
      <c r="E386" s="214" t="s">
        <v>2263</v>
      </c>
      <c r="F386" s="15">
        <v>46254.596168981479</v>
      </c>
      <c r="G386" s="214" t="s">
        <v>406</v>
      </c>
      <c r="H386" s="214">
        <v>1</v>
      </c>
      <c r="I386" s="214" t="s">
        <v>2311</v>
      </c>
      <c r="J386" s="15">
        <v>46255.384722222225</v>
      </c>
      <c r="K386" s="15">
        <v>46261.505555555559</v>
      </c>
      <c r="L386" s="15"/>
      <c r="M386" s="214">
        <v>1</v>
      </c>
      <c r="N386" s="216"/>
      <c r="O386" s="214" t="s">
        <v>201</v>
      </c>
      <c r="P386" s="214" t="s">
        <v>513</v>
      </c>
      <c r="Q386" s="216"/>
      <c r="R386" s="216"/>
      <c r="S386" s="214" t="s">
        <v>365</v>
      </c>
      <c r="T386" s="214" t="s">
        <v>376</v>
      </c>
      <c r="U386" s="214" t="s">
        <v>240</v>
      </c>
      <c r="V386" s="214" t="s">
        <v>7</v>
      </c>
      <c r="W386" s="214" t="s">
        <v>7</v>
      </c>
      <c r="X386" s="214" t="s">
        <v>7</v>
      </c>
      <c r="Y386" s="214"/>
      <c r="Z386" s="214"/>
      <c r="AA386" s="214" t="s">
        <v>96</v>
      </c>
      <c r="AB386" s="214" t="s">
        <v>365</v>
      </c>
      <c r="AC386" s="214">
        <v>2480</v>
      </c>
      <c r="AD386" s="214" t="s">
        <v>220</v>
      </c>
      <c r="AE386" s="214">
        <v>1</v>
      </c>
      <c r="AF386" s="214">
        <v>1</v>
      </c>
    </row>
    <row r="387" spans="1:32" x14ac:dyDescent="0.3">
      <c r="A387" s="216" t="s">
        <v>350</v>
      </c>
      <c r="B387" s="214" t="s">
        <v>285</v>
      </c>
      <c r="C387" s="214" t="s">
        <v>95</v>
      </c>
      <c r="D387" s="214" t="s">
        <v>310</v>
      </c>
      <c r="E387" s="214" t="s">
        <v>2263</v>
      </c>
      <c r="F387" s="15">
        <v>46254.596168981479</v>
      </c>
      <c r="G387" s="214" t="s">
        <v>406</v>
      </c>
      <c r="H387" s="214">
        <v>1</v>
      </c>
      <c r="I387" s="214" t="s">
        <v>2311</v>
      </c>
      <c r="J387" s="15">
        <v>46255.384722222225</v>
      </c>
      <c r="K387" s="15">
        <v>46261.505555555559</v>
      </c>
      <c r="L387" s="15"/>
      <c r="M387" s="214">
        <v>1</v>
      </c>
      <c r="N387" s="216"/>
      <c r="O387" s="214" t="s">
        <v>511</v>
      </c>
      <c r="P387" s="214"/>
      <c r="Q387" s="216"/>
      <c r="R387" s="216"/>
      <c r="S387" s="214" t="s">
        <v>365</v>
      </c>
      <c r="T387" s="214" t="s">
        <v>376</v>
      </c>
      <c r="U387" s="214" t="s">
        <v>240</v>
      </c>
      <c r="V387" s="214" t="s">
        <v>7</v>
      </c>
      <c r="W387" s="214" t="s">
        <v>7</v>
      </c>
      <c r="X387" s="214" t="s">
        <v>7</v>
      </c>
      <c r="Y387" s="214"/>
      <c r="Z387" s="214"/>
      <c r="AA387" s="214" t="s">
        <v>96</v>
      </c>
      <c r="AB387" s="214" t="s">
        <v>365</v>
      </c>
      <c r="AC387" s="214">
        <v>2480</v>
      </c>
      <c r="AD387" s="214" t="s">
        <v>220</v>
      </c>
      <c r="AE387" s="214">
        <v>1</v>
      </c>
      <c r="AF387" s="214"/>
    </row>
    <row r="388" spans="1:32" x14ac:dyDescent="0.3">
      <c r="A388" s="216" t="s">
        <v>350</v>
      </c>
      <c r="B388" s="214" t="s">
        <v>285</v>
      </c>
      <c r="C388" s="214" t="s">
        <v>95</v>
      </c>
      <c r="D388" s="214" t="s">
        <v>310</v>
      </c>
      <c r="E388" s="214" t="s">
        <v>962</v>
      </c>
      <c r="F388" s="15">
        <v>46254.372256944444</v>
      </c>
      <c r="G388" s="214" t="s">
        <v>406</v>
      </c>
      <c r="H388" s="214">
        <v>1</v>
      </c>
      <c r="I388" s="214" t="s">
        <v>2315</v>
      </c>
      <c r="J388" s="15">
        <v>46258.352777777778</v>
      </c>
      <c r="K388" s="15">
        <v>46261.490277777775</v>
      </c>
      <c r="L388" s="15"/>
      <c r="M388" s="214">
        <v>1</v>
      </c>
      <c r="N388" s="216"/>
      <c r="O388" s="214" t="s">
        <v>201</v>
      </c>
      <c r="P388" s="214" t="s">
        <v>513</v>
      </c>
      <c r="Q388" s="216"/>
      <c r="R388" s="216"/>
      <c r="S388" s="214" t="s">
        <v>365</v>
      </c>
      <c r="T388" s="214" t="s">
        <v>376</v>
      </c>
      <c r="U388" s="214" t="s">
        <v>240</v>
      </c>
      <c r="V388" s="214" t="s">
        <v>7</v>
      </c>
      <c r="W388" s="214" t="s">
        <v>7</v>
      </c>
      <c r="X388" s="214" t="s">
        <v>7</v>
      </c>
      <c r="Y388" s="214"/>
      <c r="Z388" s="214"/>
      <c r="AA388" s="214" t="s">
        <v>96</v>
      </c>
      <c r="AB388" s="214" t="s">
        <v>365</v>
      </c>
      <c r="AC388" s="214">
        <v>2480</v>
      </c>
      <c r="AD388" s="214" t="s">
        <v>220</v>
      </c>
      <c r="AE388" s="214">
        <v>1</v>
      </c>
      <c r="AF388" s="214"/>
    </row>
    <row r="389" spans="1:32" x14ac:dyDescent="0.3">
      <c r="A389" s="216" t="s">
        <v>350</v>
      </c>
      <c r="B389" s="214" t="s">
        <v>285</v>
      </c>
      <c r="C389" s="214" t="s">
        <v>95</v>
      </c>
      <c r="D389" s="214" t="s">
        <v>310</v>
      </c>
      <c r="E389" s="214" t="s">
        <v>962</v>
      </c>
      <c r="F389" s="15">
        <v>46254.372256944444</v>
      </c>
      <c r="G389" s="214" t="s">
        <v>406</v>
      </c>
      <c r="H389" s="214">
        <v>1</v>
      </c>
      <c r="I389" s="214" t="s">
        <v>2315</v>
      </c>
      <c r="J389" s="15">
        <v>46258.352777777778</v>
      </c>
      <c r="K389" s="15">
        <v>46261.490277777775</v>
      </c>
      <c r="L389" s="15"/>
      <c r="M389" s="214">
        <v>1</v>
      </c>
      <c r="N389" s="216"/>
      <c r="O389" s="214" t="s">
        <v>511</v>
      </c>
      <c r="P389" s="214"/>
      <c r="Q389" s="216"/>
      <c r="R389" s="216"/>
      <c r="S389" s="214" t="s">
        <v>365</v>
      </c>
      <c r="T389" s="214" t="s">
        <v>376</v>
      </c>
      <c r="U389" s="214" t="s">
        <v>240</v>
      </c>
      <c r="V389" s="214" t="s">
        <v>7</v>
      </c>
      <c r="W389" s="214" t="s">
        <v>7</v>
      </c>
      <c r="X389" s="214" t="s">
        <v>7</v>
      </c>
      <c r="Y389" s="214"/>
      <c r="Z389" s="214"/>
      <c r="AA389" s="214" t="s">
        <v>96</v>
      </c>
      <c r="AB389" s="214" t="s">
        <v>365</v>
      </c>
      <c r="AC389" s="214">
        <v>2480</v>
      </c>
      <c r="AD389" s="214" t="s">
        <v>220</v>
      </c>
      <c r="AE389" s="214">
        <v>1</v>
      </c>
      <c r="AF389" s="214"/>
    </row>
    <row r="390" spans="1:32" x14ac:dyDescent="0.3">
      <c r="A390" s="216" t="s">
        <v>350</v>
      </c>
      <c r="B390" s="214" t="s">
        <v>285</v>
      </c>
      <c r="C390" s="214" t="s">
        <v>95</v>
      </c>
      <c r="D390" s="214" t="s">
        <v>310</v>
      </c>
      <c r="E390" s="214" t="s">
        <v>962</v>
      </c>
      <c r="F390" s="15">
        <v>46254.372256944444</v>
      </c>
      <c r="G390" s="214" t="s">
        <v>406</v>
      </c>
      <c r="H390" s="214">
        <v>1</v>
      </c>
      <c r="I390" s="214" t="s">
        <v>2315</v>
      </c>
      <c r="J390" s="15">
        <v>46258.352777777778</v>
      </c>
      <c r="K390" s="15">
        <v>46261.490277777775</v>
      </c>
      <c r="L390" s="15"/>
      <c r="M390" s="214">
        <v>1</v>
      </c>
      <c r="N390" s="216"/>
      <c r="O390" s="214" t="s">
        <v>511</v>
      </c>
      <c r="P390" s="214"/>
      <c r="Q390" s="216"/>
      <c r="R390" s="216"/>
      <c r="S390" s="214" t="s">
        <v>365</v>
      </c>
      <c r="T390" s="214" t="s">
        <v>376</v>
      </c>
      <c r="U390" s="214" t="s">
        <v>240</v>
      </c>
      <c r="V390" s="214" t="s">
        <v>7</v>
      </c>
      <c r="W390" s="214" t="s">
        <v>7</v>
      </c>
      <c r="X390" s="214" t="s">
        <v>7</v>
      </c>
      <c r="Y390" s="214"/>
      <c r="Z390" s="214"/>
      <c r="AA390" s="214" t="s">
        <v>96</v>
      </c>
      <c r="AB390" s="214" t="s">
        <v>365</v>
      </c>
      <c r="AC390" s="214">
        <v>2480</v>
      </c>
      <c r="AD390" s="214" t="s">
        <v>220</v>
      </c>
      <c r="AE390" s="214">
        <v>1</v>
      </c>
      <c r="AF390" s="214"/>
    </row>
    <row r="391" spans="1:32" x14ac:dyDescent="0.3">
      <c r="A391" s="216" t="s">
        <v>350</v>
      </c>
      <c r="B391" s="214" t="s">
        <v>285</v>
      </c>
      <c r="C391" s="214" t="s">
        <v>95</v>
      </c>
      <c r="D391" s="214" t="s">
        <v>310</v>
      </c>
      <c r="E391" s="214" t="s">
        <v>2320</v>
      </c>
      <c r="F391" s="15">
        <v>46253.626759259256</v>
      </c>
      <c r="G391" s="214" t="s">
        <v>406</v>
      </c>
      <c r="H391" s="214">
        <v>1</v>
      </c>
      <c r="I391" s="214" t="s">
        <v>2321</v>
      </c>
      <c r="J391" s="15">
        <v>46259.40625</v>
      </c>
      <c r="K391" s="15">
        <v>46265.595138888886</v>
      </c>
      <c r="L391" s="15"/>
      <c r="M391" s="214">
        <v>1</v>
      </c>
      <c r="N391" s="216"/>
      <c r="O391" s="214" t="s">
        <v>201</v>
      </c>
      <c r="P391" s="214" t="s">
        <v>513</v>
      </c>
      <c r="Q391" s="216"/>
      <c r="R391" s="216"/>
      <c r="S391" s="214" t="s">
        <v>365</v>
      </c>
      <c r="T391" s="214" t="s">
        <v>376</v>
      </c>
      <c r="U391" s="214" t="s">
        <v>240</v>
      </c>
      <c r="V391" s="214" t="s">
        <v>7</v>
      </c>
      <c r="W391" s="214" t="s">
        <v>7</v>
      </c>
      <c r="X391" s="214" t="s">
        <v>7</v>
      </c>
      <c r="Y391" s="214"/>
      <c r="Z391" s="214"/>
      <c r="AA391" s="214" t="s">
        <v>96</v>
      </c>
      <c r="AB391" s="214" t="s">
        <v>365</v>
      </c>
      <c r="AC391" s="214">
        <v>2480</v>
      </c>
      <c r="AD391" s="214" t="s">
        <v>220</v>
      </c>
      <c r="AE391" s="214">
        <v>1</v>
      </c>
      <c r="AF391" s="214">
        <v>1</v>
      </c>
    </row>
    <row r="392" spans="1:32" x14ac:dyDescent="0.3">
      <c r="A392" s="216" t="s">
        <v>350</v>
      </c>
      <c r="B392" s="214" t="s">
        <v>285</v>
      </c>
      <c r="C392" s="214" t="s">
        <v>95</v>
      </c>
      <c r="D392" s="214" t="s">
        <v>310</v>
      </c>
      <c r="E392" s="214" t="s">
        <v>1212</v>
      </c>
      <c r="F392" s="15">
        <v>46254.604224537034</v>
      </c>
      <c r="G392" s="214" t="s">
        <v>406</v>
      </c>
      <c r="H392" s="214">
        <v>1</v>
      </c>
      <c r="I392" s="214" t="s">
        <v>1213</v>
      </c>
      <c r="J392" s="15">
        <v>46255.40347222222</v>
      </c>
      <c r="K392" s="15">
        <v>46261.468055555553</v>
      </c>
      <c r="L392" s="15"/>
      <c r="M392" s="214">
        <v>1</v>
      </c>
      <c r="N392" s="216"/>
      <c r="O392" s="214" t="s">
        <v>201</v>
      </c>
      <c r="P392" s="214" t="s">
        <v>513</v>
      </c>
      <c r="Q392" s="216"/>
      <c r="R392" s="216"/>
      <c r="S392" s="214" t="s">
        <v>365</v>
      </c>
      <c r="T392" s="214" t="s">
        <v>376</v>
      </c>
      <c r="U392" s="214" t="s">
        <v>240</v>
      </c>
      <c r="V392" s="214" t="s">
        <v>7</v>
      </c>
      <c r="W392" s="214" t="s">
        <v>7</v>
      </c>
      <c r="X392" s="214" t="s">
        <v>7</v>
      </c>
      <c r="Y392" s="214"/>
      <c r="Z392" s="214"/>
      <c r="AA392" s="214" t="s">
        <v>96</v>
      </c>
      <c r="AB392" s="214" t="s">
        <v>365</v>
      </c>
      <c r="AC392" s="214">
        <v>2480</v>
      </c>
      <c r="AD392" s="214" t="s">
        <v>220</v>
      </c>
      <c r="AE392" s="214">
        <v>1</v>
      </c>
      <c r="AF392" s="214"/>
    </row>
    <row r="393" spans="1:32" x14ac:dyDescent="0.3">
      <c r="A393" s="216" t="s">
        <v>350</v>
      </c>
      <c r="B393" s="214" t="s">
        <v>285</v>
      </c>
      <c r="C393" s="214" t="s">
        <v>95</v>
      </c>
      <c r="D393" s="214" t="s">
        <v>310</v>
      </c>
      <c r="E393" s="214" t="s">
        <v>2325</v>
      </c>
      <c r="F393" s="15">
        <v>46255.36005787037</v>
      </c>
      <c r="G393" s="214" t="s">
        <v>406</v>
      </c>
      <c r="H393" s="214">
        <v>1</v>
      </c>
      <c r="I393" s="214" t="s">
        <v>2326</v>
      </c>
      <c r="J393" s="15">
        <v>46255.531944444447</v>
      </c>
      <c r="K393" s="15">
        <v>46261.515277777777</v>
      </c>
      <c r="L393" s="15"/>
      <c r="M393" s="214">
        <v>1</v>
      </c>
      <c r="N393" s="216"/>
      <c r="O393" s="214" t="s">
        <v>201</v>
      </c>
      <c r="P393" s="214" t="s">
        <v>513</v>
      </c>
      <c r="Q393" s="216"/>
      <c r="R393" s="216"/>
      <c r="S393" s="214" t="s">
        <v>365</v>
      </c>
      <c r="T393" s="214" t="s">
        <v>376</v>
      </c>
      <c r="U393" s="214" t="s">
        <v>240</v>
      </c>
      <c r="V393" s="214" t="s">
        <v>7</v>
      </c>
      <c r="W393" s="214" t="s">
        <v>7</v>
      </c>
      <c r="X393" s="214" t="s">
        <v>7</v>
      </c>
      <c r="Y393" s="214"/>
      <c r="Z393" s="214"/>
      <c r="AA393" s="214" t="s">
        <v>96</v>
      </c>
      <c r="AB393" s="214" t="s">
        <v>365</v>
      </c>
      <c r="AC393" s="214">
        <v>2480</v>
      </c>
      <c r="AD393" s="214" t="s">
        <v>220</v>
      </c>
      <c r="AE393" s="214">
        <v>1</v>
      </c>
      <c r="AF393" s="214"/>
    </row>
    <row r="394" spans="1:32" x14ac:dyDescent="0.3">
      <c r="A394" s="216" t="s">
        <v>351</v>
      </c>
      <c r="B394" s="214" t="s">
        <v>45</v>
      </c>
      <c r="C394" s="214" t="s">
        <v>68</v>
      </c>
      <c r="D394" s="214" t="s">
        <v>310</v>
      </c>
      <c r="E394" s="214" t="s">
        <v>1214</v>
      </c>
      <c r="F394" s="15">
        <v>46275.407488425924</v>
      </c>
      <c r="G394" s="214" t="s">
        <v>771</v>
      </c>
      <c r="H394" s="214">
        <v>17</v>
      </c>
      <c r="I394" s="214" t="s">
        <v>1215</v>
      </c>
      <c r="J394" s="15">
        <v>46276.539583333331</v>
      </c>
      <c r="K394" s="15">
        <v>46279.504166666666</v>
      </c>
      <c r="L394" s="15"/>
      <c r="M394" s="214">
        <v>17</v>
      </c>
      <c r="N394" s="216"/>
      <c r="O394" s="214" t="s">
        <v>201</v>
      </c>
      <c r="P394" s="214" t="s">
        <v>514</v>
      </c>
      <c r="Q394" s="216"/>
      <c r="R394" s="216"/>
      <c r="S394" s="214" t="s">
        <v>1216</v>
      </c>
      <c r="T394" s="214" t="s">
        <v>1217</v>
      </c>
      <c r="U394" s="214" t="s">
        <v>287</v>
      </c>
      <c r="V394" s="214" t="s">
        <v>351</v>
      </c>
      <c r="W394" s="214" t="s">
        <v>374</v>
      </c>
      <c r="X394" s="214" t="s">
        <v>239</v>
      </c>
      <c r="Y394" s="214">
        <v>329</v>
      </c>
      <c r="Z394" s="214"/>
      <c r="AA394" s="214" t="s">
        <v>67</v>
      </c>
      <c r="AB394" s="214" t="s">
        <v>1216</v>
      </c>
      <c r="AC394" s="214"/>
      <c r="AD394" s="214" t="s">
        <v>217</v>
      </c>
      <c r="AE394" s="214">
        <v>1.7</v>
      </c>
      <c r="AF394" s="214">
        <v>1</v>
      </c>
    </row>
    <row r="395" spans="1:32" x14ac:dyDescent="0.3">
      <c r="A395" s="216" t="s">
        <v>350</v>
      </c>
      <c r="B395" s="214" t="s">
        <v>285</v>
      </c>
      <c r="C395" s="214" t="s">
        <v>95</v>
      </c>
      <c r="D395" s="214" t="s">
        <v>310</v>
      </c>
      <c r="E395" s="214" t="s">
        <v>1218</v>
      </c>
      <c r="F395" s="15">
        <v>46280.576516203706</v>
      </c>
      <c r="G395" s="214" t="s">
        <v>1219</v>
      </c>
      <c r="H395" s="214">
        <v>1</v>
      </c>
      <c r="I395" s="214" t="s">
        <v>1220</v>
      </c>
      <c r="J395" s="15">
        <v>46281.364583333336</v>
      </c>
      <c r="K395" s="15">
        <v>46286.335416666669</v>
      </c>
      <c r="L395" s="15"/>
      <c r="M395" s="214">
        <v>1</v>
      </c>
      <c r="N395" s="216"/>
      <c r="O395" s="214" t="s">
        <v>201</v>
      </c>
      <c r="P395" s="214" t="s">
        <v>513</v>
      </c>
      <c r="Q395" s="216"/>
      <c r="R395" s="216"/>
      <c r="S395" s="214" t="s">
        <v>1221</v>
      </c>
      <c r="T395" s="214" t="s">
        <v>1222</v>
      </c>
      <c r="U395" s="214" t="s">
        <v>268</v>
      </c>
      <c r="V395" s="214" t="s">
        <v>7</v>
      </c>
      <c r="W395" s="214" t="s">
        <v>7</v>
      </c>
      <c r="X395" s="214" t="s">
        <v>7</v>
      </c>
      <c r="Y395" s="214"/>
      <c r="Z395" s="214"/>
      <c r="AA395" s="214" t="s">
        <v>96</v>
      </c>
      <c r="AB395" s="214" t="s">
        <v>1221</v>
      </c>
      <c r="AC395" s="214"/>
      <c r="AD395" s="214" t="s">
        <v>220</v>
      </c>
      <c r="AE395" s="214">
        <v>1</v>
      </c>
      <c r="AF395" s="214">
        <v>1</v>
      </c>
    </row>
    <row r="396" spans="1:32" x14ac:dyDescent="0.3">
      <c r="A396" s="216" t="s">
        <v>350</v>
      </c>
      <c r="B396" s="214" t="s">
        <v>285</v>
      </c>
      <c r="C396" s="214" t="s">
        <v>95</v>
      </c>
      <c r="D396" s="214" t="s">
        <v>310</v>
      </c>
      <c r="E396" s="214" t="s">
        <v>1218</v>
      </c>
      <c r="F396" s="15">
        <v>46280.576516203706</v>
      </c>
      <c r="G396" s="214" t="s">
        <v>1219</v>
      </c>
      <c r="H396" s="214">
        <v>1</v>
      </c>
      <c r="I396" s="214" t="s">
        <v>1220</v>
      </c>
      <c r="J396" s="15">
        <v>46281.364583333336</v>
      </c>
      <c r="K396" s="15">
        <v>46286.335416666669</v>
      </c>
      <c r="L396" s="15"/>
      <c r="M396" s="214">
        <v>1</v>
      </c>
      <c r="N396" s="216"/>
      <c r="O396" s="214" t="s">
        <v>511</v>
      </c>
      <c r="P396" s="214"/>
      <c r="Q396" s="216"/>
      <c r="R396" s="216"/>
      <c r="S396" s="214" t="s">
        <v>1221</v>
      </c>
      <c r="T396" s="214" t="s">
        <v>1222</v>
      </c>
      <c r="U396" s="214" t="s">
        <v>268</v>
      </c>
      <c r="V396" s="214" t="s">
        <v>7</v>
      </c>
      <c r="W396" s="214" t="s">
        <v>7</v>
      </c>
      <c r="X396" s="214" t="s">
        <v>7</v>
      </c>
      <c r="Y396" s="214"/>
      <c r="Z396" s="214"/>
      <c r="AA396" s="214" t="s">
        <v>96</v>
      </c>
      <c r="AB396" s="214" t="s">
        <v>1221</v>
      </c>
      <c r="AC396" s="214"/>
      <c r="AD396" s="214" t="s">
        <v>220</v>
      </c>
      <c r="AE396" s="214">
        <v>1</v>
      </c>
      <c r="AF396" s="214"/>
    </row>
    <row r="397" spans="1:32" x14ac:dyDescent="0.3">
      <c r="A397" s="216" t="s">
        <v>351</v>
      </c>
      <c r="B397" s="214" t="s">
        <v>48</v>
      </c>
      <c r="C397" s="214" t="s">
        <v>68</v>
      </c>
      <c r="D397" s="214" t="s">
        <v>310</v>
      </c>
      <c r="E397" s="214" t="s">
        <v>1022</v>
      </c>
      <c r="F397" s="15">
        <v>46269.621493055558</v>
      </c>
      <c r="G397" s="214" t="s">
        <v>407</v>
      </c>
      <c r="H397" s="214">
        <v>1</v>
      </c>
      <c r="I397" s="214" t="s">
        <v>1223</v>
      </c>
      <c r="J397" s="15">
        <v>46269.708333333336</v>
      </c>
      <c r="K397" s="15">
        <v>46274.413194444445</v>
      </c>
      <c r="L397" s="15"/>
      <c r="M397" s="214">
        <v>1</v>
      </c>
      <c r="N397" s="216"/>
      <c r="O397" s="214"/>
      <c r="P397" s="214"/>
      <c r="Q397" s="216"/>
      <c r="R397" s="216"/>
      <c r="S397" s="214" t="s">
        <v>360</v>
      </c>
      <c r="T397" s="214" t="s">
        <v>374</v>
      </c>
      <c r="U397" s="214" t="s">
        <v>239</v>
      </c>
      <c r="V397" s="214" t="s">
        <v>351</v>
      </c>
      <c r="W397" s="214" t="s">
        <v>374</v>
      </c>
      <c r="X397" s="214" t="s">
        <v>239</v>
      </c>
      <c r="Y397" s="214">
        <v>0</v>
      </c>
      <c r="Z397" s="214"/>
      <c r="AA397" s="214" t="s">
        <v>90</v>
      </c>
      <c r="AB397" s="214" t="s">
        <v>360</v>
      </c>
      <c r="AC397" s="214">
        <v>2200</v>
      </c>
      <c r="AD397" s="214" t="s">
        <v>217</v>
      </c>
      <c r="AE397" s="214">
        <v>1</v>
      </c>
      <c r="AF397" s="214"/>
    </row>
    <row r="398" spans="1:32" x14ac:dyDescent="0.3">
      <c r="A398" s="216" t="s">
        <v>351</v>
      </c>
      <c r="B398" s="214" t="s">
        <v>48</v>
      </c>
      <c r="C398" s="214" t="s">
        <v>68</v>
      </c>
      <c r="D398" s="214" t="s">
        <v>310</v>
      </c>
      <c r="E398" s="214" t="s">
        <v>1224</v>
      </c>
      <c r="F398" s="15">
        <v>46268.556805555556</v>
      </c>
      <c r="G398" s="214" t="s">
        <v>406</v>
      </c>
      <c r="H398" s="214">
        <v>1</v>
      </c>
      <c r="I398" s="214" t="s">
        <v>1225</v>
      </c>
      <c r="J398" s="15">
        <v>46268.646527777775</v>
      </c>
      <c r="K398" s="15">
        <v>46275.390277777777</v>
      </c>
      <c r="L398" s="15"/>
      <c r="M398" s="214">
        <v>1</v>
      </c>
      <c r="N398" s="216"/>
      <c r="O398" s="214" t="s">
        <v>201</v>
      </c>
      <c r="P398" s="214" t="s">
        <v>513</v>
      </c>
      <c r="Q398" s="216"/>
      <c r="R398" s="216"/>
      <c r="S398" s="214" t="s">
        <v>362</v>
      </c>
      <c r="T398" s="214" t="s">
        <v>374</v>
      </c>
      <c r="U398" s="214" t="s">
        <v>239</v>
      </c>
      <c r="V398" s="214" t="s">
        <v>351</v>
      </c>
      <c r="W398" s="214" t="s">
        <v>374</v>
      </c>
      <c r="X398" s="214" t="s">
        <v>239</v>
      </c>
      <c r="Y398" s="214">
        <v>0</v>
      </c>
      <c r="Z398" s="214"/>
      <c r="AA398" s="214" t="s">
        <v>90</v>
      </c>
      <c r="AB398" s="214" t="s">
        <v>362</v>
      </c>
      <c r="AC398" s="214">
        <v>101</v>
      </c>
      <c r="AD398" s="214" t="s">
        <v>217</v>
      </c>
      <c r="AE398" s="214">
        <v>1</v>
      </c>
      <c r="AF398" s="214">
        <v>1</v>
      </c>
    </row>
    <row r="399" spans="1:32" x14ac:dyDescent="0.3">
      <c r="A399" s="216" t="s">
        <v>351</v>
      </c>
      <c r="B399" s="214" t="s">
        <v>285</v>
      </c>
      <c r="C399" s="214" t="s">
        <v>95</v>
      </c>
      <c r="D399" s="214" t="s">
        <v>310</v>
      </c>
      <c r="E399" s="214" t="s">
        <v>1226</v>
      </c>
      <c r="F399" s="15">
        <v>46267.679398148146</v>
      </c>
      <c r="G399" s="214" t="s">
        <v>404</v>
      </c>
      <c r="H399" s="214">
        <v>1</v>
      </c>
      <c r="I399" s="214" t="s">
        <v>1227</v>
      </c>
      <c r="J399" s="15">
        <v>46267.697222222225</v>
      </c>
      <c r="K399" s="15">
        <v>46275.334722222222</v>
      </c>
      <c r="L399" s="15"/>
      <c r="M399" s="214">
        <v>1</v>
      </c>
      <c r="N399" s="216"/>
      <c r="O399" s="214" t="s">
        <v>201</v>
      </c>
      <c r="P399" s="214" t="s">
        <v>513</v>
      </c>
      <c r="Q399" s="216"/>
      <c r="R399" s="216"/>
      <c r="S399" s="214" t="s">
        <v>358</v>
      </c>
      <c r="T399" s="214" t="s">
        <v>373</v>
      </c>
      <c r="U399" s="214" t="s">
        <v>239</v>
      </c>
      <c r="V399" s="214" t="s">
        <v>7</v>
      </c>
      <c r="W399" s="214" t="s">
        <v>7</v>
      </c>
      <c r="X399" s="214" t="s">
        <v>7</v>
      </c>
      <c r="Y399" s="214"/>
      <c r="Z399" s="214"/>
      <c r="AA399" s="214" t="s">
        <v>96</v>
      </c>
      <c r="AB399" s="214" t="s">
        <v>358</v>
      </c>
      <c r="AC399" s="214">
        <v>2100</v>
      </c>
      <c r="AD399" s="214" t="s">
        <v>220</v>
      </c>
      <c r="AE399" s="214">
        <v>1</v>
      </c>
      <c r="AF399" s="214"/>
    </row>
    <row r="400" spans="1:32" x14ac:dyDescent="0.3">
      <c r="A400" s="216" t="s">
        <v>351</v>
      </c>
      <c r="B400" s="214" t="s">
        <v>48</v>
      </c>
      <c r="C400" s="214" t="s">
        <v>68</v>
      </c>
      <c r="D400" s="214" t="s">
        <v>310</v>
      </c>
      <c r="E400" s="214" t="s">
        <v>758</v>
      </c>
      <c r="F400" s="15">
        <v>46251.60728009259</v>
      </c>
      <c r="G400" s="214" t="s">
        <v>407</v>
      </c>
      <c r="H400" s="214">
        <v>2</v>
      </c>
      <c r="I400" s="214" t="s">
        <v>1228</v>
      </c>
      <c r="J400" s="15">
        <v>46258.670138888891</v>
      </c>
      <c r="K400" s="15">
        <v>46260.477777777778</v>
      </c>
      <c r="L400" s="15"/>
      <c r="M400" s="214">
        <v>2</v>
      </c>
      <c r="N400" s="216"/>
      <c r="O400" s="214" t="s">
        <v>201</v>
      </c>
      <c r="P400" s="214" t="s">
        <v>513</v>
      </c>
      <c r="Q400" s="216"/>
      <c r="R400" s="216"/>
      <c r="S400" s="214" t="s">
        <v>359</v>
      </c>
      <c r="T400" s="214" t="s">
        <v>374</v>
      </c>
      <c r="U400" s="214" t="s">
        <v>239</v>
      </c>
      <c r="V400" s="214" t="s">
        <v>351</v>
      </c>
      <c r="W400" s="214" t="s">
        <v>374</v>
      </c>
      <c r="X400" s="214" t="s">
        <v>239</v>
      </c>
      <c r="Y400" s="214"/>
      <c r="Z400" s="214"/>
      <c r="AA400" s="214" t="s">
        <v>90</v>
      </c>
      <c r="AB400" s="214" t="s">
        <v>359</v>
      </c>
      <c r="AC400" s="214">
        <v>50</v>
      </c>
      <c r="AD400" s="214" t="s">
        <v>217</v>
      </c>
      <c r="AE400" s="214">
        <v>1</v>
      </c>
      <c r="AF400" s="214">
        <v>1</v>
      </c>
    </row>
    <row r="401" spans="1:32" x14ac:dyDescent="0.3">
      <c r="A401" s="216" t="s">
        <v>351</v>
      </c>
      <c r="B401" s="214" t="s">
        <v>57</v>
      </c>
      <c r="C401" s="214" t="s">
        <v>117</v>
      </c>
      <c r="D401" s="214" t="s">
        <v>310</v>
      </c>
      <c r="E401" s="214" t="s">
        <v>1226</v>
      </c>
      <c r="F401" s="15">
        <v>46267.679398148146</v>
      </c>
      <c r="G401" s="214" t="s">
        <v>404</v>
      </c>
      <c r="H401" s="214">
        <v>1</v>
      </c>
      <c r="I401" s="214" t="s">
        <v>1227</v>
      </c>
      <c r="J401" s="15">
        <v>46267.697222222225</v>
      </c>
      <c r="K401" s="15">
        <v>46275.334722222222</v>
      </c>
      <c r="L401" s="15">
        <v>46275.334722222222</v>
      </c>
      <c r="M401" s="214">
        <v>1</v>
      </c>
      <c r="N401" s="216"/>
      <c r="O401" s="214" t="s">
        <v>201</v>
      </c>
      <c r="P401" s="214" t="s">
        <v>514</v>
      </c>
      <c r="Q401" s="216"/>
      <c r="R401" s="216"/>
      <c r="S401" s="214" t="s">
        <v>358</v>
      </c>
      <c r="T401" s="214" t="s">
        <v>373</v>
      </c>
      <c r="U401" s="214" t="s">
        <v>239</v>
      </c>
      <c r="V401" s="214" t="s">
        <v>7</v>
      </c>
      <c r="W401" s="214" t="s">
        <v>7</v>
      </c>
      <c r="X401" s="214" t="s">
        <v>7</v>
      </c>
      <c r="Y401" s="214"/>
      <c r="Z401" s="214"/>
      <c r="AA401" s="214" t="s">
        <v>127</v>
      </c>
      <c r="AB401" s="214" t="s">
        <v>358</v>
      </c>
      <c r="AC401" s="214">
        <v>2100</v>
      </c>
      <c r="AD401" s="214" t="s">
        <v>233</v>
      </c>
      <c r="AE401" s="214">
        <v>1</v>
      </c>
      <c r="AF401" s="214"/>
    </row>
    <row r="402" spans="1:32" x14ac:dyDescent="0.3">
      <c r="A402" s="216" t="s">
        <v>351</v>
      </c>
      <c r="B402" s="214" t="s">
        <v>43</v>
      </c>
      <c r="C402" s="214" t="s">
        <v>105</v>
      </c>
      <c r="D402" s="214" t="s">
        <v>310</v>
      </c>
      <c r="E402" s="214" t="s">
        <v>1229</v>
      </c>
      <c r="F402" s="15">
        <v>46267.421261574076</v>
      </c>
      <c r="G402" s="214" t="s">
        <v>407</v>
      </c>
      <c r="H402" s="214">
        <v>5</v>
      </c>
      <c r="I402" s="214" t="s">
        <v>1230</v>
      </c>
      <c r="J402" s="15">
        <v>46269.450694444444</v>
      </c>
      <c r="K402" s="15">
        <v>46273.685416666667</v>
      </c>
      <c r="L402" s="15"/>
      <c r="M402" s="214">
        <v>5</v>
      </c>
      <c r="N402" s="216"/>
      <c r="O402" s="214"/>
      <c r="P402" s="214"/>
      <c r="Q402" s="216"/>
      <c r="R402" s="216"/>
      <c r="S402" s="214" t="s">
        <v>360</v>
      </c>
      <c r="T402" s="214" t="s">
        <v>374</v>
      </c>
      <c r="U402" s="214" t="s">
        <v>239</v>
      </c>
      <c r="V402" s="214" t="s">
        <v>351</v>
      </c>
      <c r="W402" s="214" t="s">
        <v>374</v>
      </c>
      <c r="X402" s="214" t="s">
        <v>239</v>
      </c>
      <c r="Y402" s="214"/>
      <c r="Z402" s="214"/>
      <c r="AA402" s="214" t="s">
        <v>67</v>
      </c>
      <c r="AB402" s="214" t="s">
        <v>360</v>
      </c>
      <c r="AC402" s="214">
        <v>2200</v>
      </c>
      <c r="AD402" s="214" t="s">
        <v>217</v>
      </c>
      <c r="AE402" s="214">
        <v>1</v>
      </c>
      <c r="AF402" s="214"/>
    </row>
    <row r="403" spans="1:32" x14ac:dyDescent="0.3">
      <c r="A403" s="216" t="s">
        <v>351</v>
      </c>
      <c r="B403" s="214" t="s">
        <v>285</v>
      </c>
      <c r="C403" s="214" t="s">
        <v>95</v>
      </c>
      <c r="D403" s="214" t="s">
        <v>310</v>
      </c>
      <c r="E403" s="214" t="s">
        <v>1231</v>
      </c>
      <c r="F403" s="15">
        <v>46267.333148148151</v>
      </c>
      <c r="G403" s="214" t="s">
        <v>404</v>
      </c>
      <c r="H403" s="214">
        <v>1</v>
      </c>
      <c r="I403" s="214" t="s">
        <v>1232</v>
      </c>
      <c r="J403" s="15">
        <v>46267.630555555559</v>
      </c>
      <c r="K403" s="15">
        <v>46275.334722222222</v>
      </c>
      <c r="L403" s="15"/>
      <c r="M403" s="214">
        <v>1</v>
      </c>
      <c r="N403" s="216"/>
      <c r="O403" s="214" t="s">
        <v>201</v>
      </c>
      <c r="P403" s="214" t="s">
        <v>513</v>
      </c>
      <c r="Q403" s="216"/>
      <c r="R403" s="216"/>
      <c r="S403" s="214" t="s">
        <v>359</v>
      </c>
      <c r="T403" s="214" t="s">
        <v>374</v>
      </c>
      <c r="U403" s="214" t="s">
        <v>239</v>
      </c>
      <c r="V403" s="214" t="s">
        <v>7</v>
      </c>
      <c r="W403" s="214" t="s">
        <v>7</v>
      </c>
      <c r="X403" s="214" t="s">
        <v>7</v>
      </c>
      <c r="Y403" s="214"/>
      <c r="Z403" s="214"/>
      <c r="AA403" s="214" t="s">
        <v>96</v>
      </c>
      <c r="AB403" s="214" t="s">
        <v>359</v>
      </c>
      <c r="AC403" s="214">
        <v>50</v>
      </c>
      <c r="AD403" s="214" t="s">
        <v>220</v>
      </c>
      <c r="AE403" s="214">
        <v>1</v>
      </c>
      <c r="AF403" s="214"/>
    </row>
    <row r="404" spans="1:32" x14ac:dyDescent="0.3">
      <c r="A404" s="216" t="s">
        <v>351</v>
      </c>
      <c r="B404" s="214" t="s">
        <v>57</v>
      </c>
      <c r="C404" s="214" t="s">
        <v>117</v>
      </c>
      <c r="D404" s="214" t="s">
        <v>310</v>
      </c>
      <c r="E404" s="214" t="s">
        <v>1231</v>
      </c>
      <c r="F404" s="15">
        <v>46267.333148148151</v>
      </c>
      <c r="G404" s="214" t="s">
        <v>404</v>
      </c>
      <c r="H404" s="214">
        <v>1</v>
      </c>
      <c r="I404" s="214" t="s">
        <v>1232</v>
      </c>
      <c r="J404" s="15">
        <v>46267.630555555559</v>
      </c>
      <c r="K404" s="15">
        <v>46275.334722222222</v>
      </c>
      <c r="L404" s="15">
        <v>46275.334722222222</v>
      </c>
      <c r="M404" s="214">
        <v>1</v>
      </c>
      <c r="N404" s="216"/>
      <c r="O404" s="214" t="s">
        <v>201</v>
      </c>
      <c r="P404" s="214" t="s">
        <v>514</v>
      </c>
      <c r="Q404" s="216"/>
      <c r="R404" s="216"/>
      <c r="S404" s="214" t="s">
        <v>359</v>
      </c>
      <c r="T404" s="214" t="s">
        <v>374</v>
      </c>
      <c r="U404" s="214" t="s">
        <v>239</v>
      </c>
      <c r="V404" s="214" t="s">
        <v>7</v>
      </c>
      <c r="W404" s="214" t="s">
        <v>7</v>
      </c>
      <c r="X404" s="214" t="s">
        <v>7</v>
      </c>
      <c r="Y404" s="214"/>
      <c r="Z404" s="214"/>
      <c r="AA404" s="214" t="s">
        <v>127</v>
      </c>
      <c r="AB404" s="214" t="s">
        <v>359</v>
      </c>
      <c r="AC404" s="214">
        <v>50</v>
      </c>
      <c r="AD404" s="214" t="s">
        <v>233</v>
      </c>
      <c r="AE404" s="214">
        <v>1</v>
      </c>
      <c r="AF404" s="214"/>
    </row>
    <row r="405" spans="1:32" x14ac:dyDescent="0.3">
      <c r="A405" s="216" t="s">
        <v>351</v>
      </c>
      <c r="B405" s="214" t="s">
        <v>279</v>
      </c>
      <c r="C405" s="214" t="s">
        <v>192</v>
      </c>
      <c r="D405" s="214" t="s">
        <v>310</v>
      </c>
      <c r="E405" s="214" t="s">
        <v>1231</v>
      </c>
      <c r="F405" s="15">
        <v>46267.333148148151</v>
      </c>
      <c r="G405" s="214" t="s">
        <v>404</v>
      </c>
      <c r="H405" s="214">
        <v>411</v>
      </c>
      <c r="I405" s="214" t="s">
        <v>1232</v>
      </c>
      <c r="J405" s="15">
        <v>46267.630555555559</v>
      </c>
      <c r="K405" s="15">
        <v>46275.334722222222</v>
      </c>
      <c r="L405" s="15"/>
      <c r="M405" s="214">
        <v>411</v>
      </c>
      <c r="N405" s="216"/>
      <c r="O405" s="214"/>
      <c r="P405" s="214"/>
      <c r="Q405" s="216"/>
      <c r="R405" s="216"/>
      <c r="S405" s="214" t="s">
        <v>359</v>
      </c>
      <c r="T405" s="214" t="s">
        <v>374</v>
      </c>
      <c r="U405" s="214" t="s">
        <v>239</v>
      </c>
      <c r="V405" s="214" t="s">
        <v>7</v>
      </c>
      <c r="W405" s="214" t="s">
        <v>7</v>
      </c>
      <c r="X405" s="214" t="s">
        <v>7</v>
      </c>
      <c r="Y405" s="214"/>
      <c r="Z405" s="214">
        <v>1</v>
      </c>
      <c r="AA405" s="214" t="s">
        <v>122</v>
      </c>
      <c r="AB405" s="214" t="s">
        <v>359</v>
      </c>
      <c r="AC405" s="214">
        <v>50</v>
      </c>
      <c r="AD405" s="214" t="s">
        <v>232</v>
      </c>
      <c r="AE405" s="214">
        <v>411</v>
      </c>
      <c r="AF405" s="214"/>
    </row>
    <row r="406" spans="1:32" x14ac:dyDescent="0.3">
      <c r="A406" s="216" t="s">
        <v>351</v>
      </c>
      <c r="B406" s="214" t="s">
        <v>43</v>
      </c>
      <c r="C406" s="214" t="s">
        <v>105</v>
      </c>
      <c r="D406" s="214" t="s">
        <v>310</v>
      </c>
      <c r="E406" s="214" t="s">
        <v>1233</v>
      </c>
      <c r="F406" s="15">
        <v>46266.665439814817</v>
      </c>
      <c r="G406" s="214" t="s">
        <v>407</v>
      </c>
      <c r="H406" s="214">
        <v>5</v>
      </c>
      <c r="I406" s="214" t="s">
        <v>1234</v>
      </c>
      <c r="J406" s="15">
        <v>46267.401388888888</v>
      </c>
      <c r="K406" s="15">
        <v>46268.379166666666</v>
      </c>
      <c r="L406" s="15"/>
      <c r="M406" s="214">
        <v>5</v>
      </c>
      <c r="N406" s="216"/>
      <c r="O406" s="214" t="s">
        <v>201</v>
      </c>
      <c r="P406" s="214" t="s">
        <v>514</v>
      </c>
      <c r="Q406" s="216"/>
      <c r="R406" s="216"/>
      <c r="S406" s="214" t="s">
        <v>359</v>
      </c>
      <c r="T406" s="214" t="s">
        <v>374</v>
      </c>
      <c r="U406" s="214" t="s">
        <v>239</v>
      </c>
      <c r="V406" s="214" t="s">
        <v>351</v>
      </c>
      <c r="W406" s="214" t="s">
        <v>374</v>
      </c>
      <c r="X406" s="214" t="s">
        <v>239</v>
      </c>
      <c r="Y406" s="214">
        <v>0</v>
      </c>
      <c r="Z406" s="214"/>
      <c r="AA406" s="214" t="s">
        <v>67</v>
      </c>
      <c r="AB406" s="214" t="s">
        <v>359</v>
      </c>
      <c r="AC406" s="214">
        <v>50</v>
      </c>
      <c r="AD406" s="214" t="s">
        <v>217</v>
      </c>
      <c r="AE406" s="214">
        <v>1</v>
      </c>
      <c r="AF406" s="214"/>
    </row>
    <row r="407" spans="1:32" x14ac:dyDescent="0.3">
      <c r="A407" s="216" t="s">
        <v>351</v>
      </c>
      <c r="B407" s="214" t="s">
        <v>43</v>
      </c>
      <c r="C407" s="214" t="s">
        <v>105</v>
      </c>
      <c r="D407" s="214" t="s">
        <v>310</v>
      </c>
      <c r="E407" s="214" t="s">
        <v>1235</v>
      </c>
      <c r="F407" s="15">
        <v>46266.59578703704</v>
      </c>
      <c r="G407" s="214" t="s">
        <v>406</v>
      </c>
      <c r="H407" s="214">
        <v>16</v>
      </c>
      <c r="I407" s="214" t="s">
        <v>1236</v>
      </c>
      <c r="J407" s="15">
        <v>46269.445833333331</v>
      </c>
      <c r="K407" s="15">
        <v>46273.418749999997</v>
      </c>
      <c r="L407" s="15"/>
      <c r="M407" s="214">
        <v>16</v>
      </c>
      <c r="N407" s="216"/>
      <c r="O407" s="214"/>
      <c r="P407" s="214"/>
      <c r="Q407" s="216"/>
      <c r="R407" s="216"/>
      <c r="S407" s="214" t="s">
        <v>362</v>
      </c>
      <c r="T407" s="214" t="s">
        <v>374</v>
      </c>
      <c r="U407" s="214" t="s">
        <v>239</v>
      </c>
      <c r="V407" s="214" t="s">
        <v>351</v>
      </c>
      <c r="W407" s="214" t="s">
        <v>374</v>
      </c>
      <c r="X407" s="214" t="s">
        <v>239</v>
      </c>
      <c r="Y407" s="214">
        <v>0</v>
      </c>
      <c r="Z407" s="214"/>
      <c r="AA407" s="214" t="s">
        <v>67</v>
      </c>
      <c r="AB407" s="214" t="s">
        <v>362</v>
      </c>
      <c r="AC407" s="214">
        <v>101</v>
      </c>
      <c r="AD407" s="214" t="s">
        <v>217</v>
      </c>
      <c r="AE407" s="214">
        <v>1.6</v>
      </c>
      <c r="AF407" s="214">
        <v>1</v>
      </c>
    </row>
    <row r="408" spans="1:32" x14ac:dyDescent="0.3">
      <c r="A408" s="216" t="s">
        <v>351</v>
      </c>
      <c r="B408" s="214" t="s">
        <v>279</v>
      </c>
      <c r="C408" s="214" t="s">
        <v>192</v>
      </c>
      <c r="D408" s="214" t="s">
        <v>310</v>
      </c>
      <c r="E408" s="214" t="s">
        <v>1226</v>
      </c>
      <c r="F408" s="15">
        <v>46267.679398148146</v>
      </c>
      <c r="G408" s="214" t="s">
        <v>404</v>
      </c>
      <c r="H408" s="214">
        <v>796</v>
      </c>
      <c r="I408" s="214" t="s">
        <v>1227</v>
      </c>
      <c r="J408" s="15">
        <v>46267.697222222225</v>
      </c>
      <c r="K408" s="15">
        <v>46275.334722222222</v>
      </c>
      <c r="L408" s="15"/>
      <c r="M408" s="214">
        <v>796</v>
      </c>
      <c r="N408" s="216"/>
      <c r="O408" s="214"/>
      <c r="P408" s="214"/>
      <c r="Q408" s="216"/>
      <c r="R408" s="216"/>
      <c r="S408" s="214" t="s">
        <v>358</v>
      </c>
      <c r="T408" s="214" t="s">
        <v>373</v>
      </c>
      <c r="U408" s="214" t="s">
        <v>239</v>
      </c>
      <c r="V408" s="214" t="s">
        <v>7</v>
      </c>
      <c r="W408" s="214" t="s">
        <v>7</v>
      </c>
      <c r="X408" s="214" t="s">
        <v>7</v>
      </c>
      <c r="Y408" s="214"/>
      <c r="Z408" s="214">
        <v>1</v>
      </c>
      <c r="AA408" s="214" t="s">
        <v>122</v>
      </c>
      <c r="AB408" s="214" t="s">
        <v>358</v>
      </c>
      <c r="AC408" s="214">
        <v>2100</v>
      </c>
      <c r="AD408" s="214" t="s">
        <v>232</v>
      </c>
      <c r="AE408" s="214">
        <v>796</v>
      </c>
      <c r="AF408" s="214"/>
    </row>
    <row r="409" spans="1:32" x14ac:dyDescent="0.3">
      <c r="A409" s="216" t="s">
        <v>351</v>
      </c>
      <c r="B409" s="214" t="s">
        <v>279</v>
      </c>
      <c r="C409" s="214" t="s">
        <v>198</v>
      </c>
      <c r="D409" s="214" t="s">
        <v>310</v>
      </c>
      <c r="E409" s="214" t="s">
        <v>1237</v>
      </c>
      <c r="F409" s="15">
        <v>46273.649363425924</v>
      </c>
      <c r="G409" s="214" t="s">
        <v>407</v>
      </c>
      <c r="H409" s="214">
        <v>8</v>
      </c>
      <c r="I409" s="214" t="s">
        <v>1238</v>
      </c>
      <c r="J409" s="15">
        <v>46274.363194444442</v>
      </c>
      <c r="K409" s="15">
        <v>46279.402777777781</v>
      </c>
      <c r="L409" s="15"/>
      <c r="M409" s="214">
        <v>8</v>
      </c>
      <c r="N409" s="216"/>
      <c r="O409" s="214" t="s">
        <v>201</v>
      </c>
      <c r="P409" s="214" t="s">
        <v>513</v>
      </c>
      <c r="Q409" s="216"/>
      <c r="R409" s="216"/>
      <c r="S409" s="214" t="s">
        <v>358</v>
      </c>
      <c r="T409" s="214" t="s">
        <v>373</v>
      </c>
      <c r="U409" s="214" t="s">
        <v>239</v>
      </c>
      <c r="V409" s="214" t="s">
        <v>7</v>
      </c>
      <c r="W409" s="214" t="s">
        <v>7</v>
      </c>
      <c r="X409" s="214" t="s">
        <v>7</v>
      </c>
      <c r="Y409" s="214"/>
      <c r="Z409" s="214">
        <v>13.45</v>
      </c>
      <c r="AA409" s="214" t="s">
        <v>122</v>
      </c>
      <c r="AB409" s="214" t="s">
        <v>358</v>
      </c>
      <c r="AC409" s="214">
        <v>2100</v>
      </c>
      <c r="AD409" s="214" t="s">
        <v>232</v>
      </c>
      <c r="AE409" s="214">
        <v>107.6</v>
      </c>
      <c r="AF409" s="214">
        <v>10.76</v>
      </c>
    </row>
    <row r="410" spans="1:32" x14ac:dyDescent="0.3">
      <c r="A410" s="216" t="s">
        <v>351</v>
      </c>
      <c r="B410" s="214" t="s">
        <v>48</v>
      </c>
      <c r="C410" s="214" t="s">
        <v>68</v>
      </c>
      <c r="D410" s="214" t="s">
        <v>310</v>
      </c>
      <c r="E410" s="214" t="s">
        <v>759</v>
      </c>
      <c r="F410" s="15">
        <v>46252.576365740744</v>
      </c>
      <c r="G410" s="214" t="s">
        <v>754</v>
      </c>
      <c r="H410" s="214">
        <v>1</v>
      </c>
      <c r="I410" s="214" t="s">
        <v>1239</v>
      </c>
      <c r="J410" s="15">
        <v>46255.648611111108</v>
      </c>
      <c r="K410" s="15">
        <v>46259.454861111109</v>
      </c>
      <c r="L410" s="15"/>
      <c r="M410" s="214">
        <v>1</v>
      </c>
      <c r="N410" s="216"/>
      <c r="O410" s="214" t="s">
        <v>201</v>
      </c>
      <c r="P410" s="214" t="s">
        <v>513</v>
      </c>
      <c r="Q410" s="216"/>
      <c r="R410" s="216"/>
      <c r="S410" s="214" t="s">
        <v>361</v>
      </c>
      <c r="T410" s="214" t="s">
        <v>374</v>
      </c>
      <c r="U410" s="214" t="s">
        <v>239</v>
      </c>
      <c r="V410" s="214" t="s">
        <v>351</v>
      </c>
      <c r="W410" s="214" t="s">
        <v>374</v>
      </c>
      <c r="X410" s="214" t="s">
        <v>239</v>
      </c>
      <c r="Y410" s="214"/>
      <c r="Z410" s="214"/>
      <c r="AA410" s="214" t="s">
        <v>90</v>
      </c>
      <c r="AB410" s="214" t="s">
        <v>361</v>
      </c>
      <c r="AC410" s="214">
        <v>109</v>
      </c>
      <c r="AD410" s="214" t="s">
        <v>217</v>
      </c>
      <c r="AE410" s="214">
        <v>1</v>
      </c>
      <c r="AF410" s="214">
        <v>1</v>
      </c>
    </row>
    <row r="411" spans="1:32" x14ac:dyDescent="0.3">
      <c r="A411" s="216" t="s">
        <v>351</v>
      </c>
      <c r="B411" s="214" t="s">
        <v>285</v>
      </c>
      <c r="C411" s="214" t="s">
        <v>95</v>
      </c>
      <c r="D411" s="214" t="s">
        <v>310</v>
      </c>
      <c r="E411" s="214" t="s">
        <v>1237</v>
      </c>
      <c r="F411" s="15">
        <v>46273.649363425924</v>
      </c>
      <c r="G411" s="214" t="s">
        <v>407</v>
      </c>
      <c r="H411" s="214">
        <v>8</v>
      </c>
      <c r="I411" s="214" t="s">
        <v>1238</v>
      </c>
      <c r="J411" s="15">
        <v>46274.363194444442</v>
      </c>
      <c r="K411" s="15">
        <v>46279.402777777781</v>
      </c>
      <c r="L411" s="15"/>
      <c r="M411" s="214">
        <v>8</v>
      </c>
      <c r="N411" s="216"/>
      <c r="O411" s="214" t="s">
        <v>201</v>
      </c>
      <c r="P411" s="214" t="s">
        <v>513</v>
      </c>
      <c r="Q411" s="216"/>
      <c r="R411" s="216"/>
      <c r="S411" s="214" t="s">
        <v>358</v>
      </c>
      <c r="T411" s="214" t="s">
        <v>373</v>
      </c>
      <c r="U411" s="214" t="s">
        <v>239</v>
      </c>
      <c r="V411" s="214" t="s">
        <v>7</v>
      </c>
      <c r="W411" s="214" t="s">
        <v>7</v>
      </c>
      <c r="X411" s="214" t="s">
        <v>7</v>
      </c>
      <c r="Y411" s="214"/>
      <c r="Z411" s="214"/>
      <c r="AA411" s="214" t="s">
        <v>96</v>
      </c>
      <c r="AB411" s="214" t="s">
        <v>358</v>
      </c>
      <c r="AC411" s="214">
        <v>2100</v>
      </c>
      <c r="AD411" s="214" t="s">
        <v>220</v>
      </c>
      <c r="AE411" s="214">
        <v>8</v>
      </c>
      <c r="AF411" s="214">
        <v>1</v>
      </c>
    </row>
    <row r="412" spans="1:32" x14ac:dyDescent="0.3">
      <c r="A412" s="216" t="s">
        <v>351</v>
      </c>
      <c r="B412" s="214" t="s">
        <v>285</v>
      </c>
      <c r="C412" s="214" t="s">
        <v>95</v>
      </c>
      <c r="D412" s="214" t="s">
        <v>310</v>
      </c>
      <c r="E412" s="214" t="s">
        <v>753</v>
      </c>
      <c r="F412" s="15">
        <v>46248.437847222223</v>
      </c>
      <c r="G412" s="214" t="s">
        <v>406</v>
      </c>
      <c r="H412" s="214">
        <v>1</v>
      </c>
      <c r="I412" s="214" t="s">
        <v>2332</v>
      </c>
      <c r="J412" s="15">
        <v>46265.670138888891</v>
      </c>
      <c r="K412" s="15">
        <v>46269.378472222219</v>
      </c>
      <c r="L412" s="15"/>
      <c r="M412" s="214">
        <v>1</v>
      </c>
      <c r="N412" s="216"/>
      <c r="O412" s="214" t="s">
        <v>201</v>
      </c>
      <c r="P412" s="214" t="s">
        <v>513</v>
      </c>
      <c r="Q412" s="216"/>
      <c r="R412" s="216"/>
      <c r="S412" s="214" t="s">
        <v>362</v>
      </c>
      <c r="T412" s="214" t="s">
        <v>374</v>
      </c>
      <c r="U412" s="214" t="s">
        <v>239</v>
      </c>
      <c r="V412" s="214" t="s">
        <v>7</v>
      </c>
      <c r="W412" s="214" t="s">
        <v>7</v>
      </c>
      <c r="X412" s="214" t="s">
        <v>7</v>
      </c>
      <c r="Y412" s="214"/>
      <c r="Z412" s="214"/>
      <c r="AA412" s="214" t="s">
        <v>96</v>
      </c>
      <c r="AB412" s="214" t="s">
        <v>362</v>
      </c>
      <c r="AC412" s="214">
        <v>101</v>
      </c>
      <c r="AD412" s="214" t="s">
        <v>220</v>
      </c>
      <c r="AE412" s="214">
        <v>1</v>
      </c>
      <c r="AF412" s="214"/>
    </row>
    <row r="413" spans="1:32" x14ac:dyDescent="0.3">
      <c r="A413" s="216" t="s">
        <v>351</v>
      </c>
      <c r="B413" s="214" t="s">
        <v>57</v>
      </c>
      <c r="C413" s="214" t="s">
        <v>117</v>
      </c>
      <c r="D413" s="214" t="s">
        <v>310</v>
      </c>
      <c r="E413" s="214" t="s">
        <v>1237</v>
      </c>
      <c r="F413" s="15">
        <v>46273.649363425924</v>
      </c>
      <c r="G413" s="214" t="s">
        <v>407</v>
      </c>
      <c r="H413" s="214">
        <v>8</v>
      </c>
      <c r="I413" s="214" t="s">
        <v>1238</v>
      </c>
      <c r="J413" s="15">
        <v>46274.363194444442</v>
      </c>
      <c r="K413" s="15">
        <v>46279.402777777781</v>
      </c>
      <c r="L413" s="15">
        <v>46279.402777777781</v>
      </c>
      <c r="M413" s="214">
        <v>8</v>
      </c>
      <c r="N413" s="216"/>
      <c r="O413" s="214" t="s">
        <v>201</v>
      </c>
      <c r="P413" s="214" t="s">
        <v>514</v>
      </c>
      <c r="Q413" s="216"/>
      <c r="R413" s="216"/>
      <c r="S413" s="214" t="s">
        <v>358</v>
      </c>
      <c r="T413" s="214" t="s">
        <v>373</v>
      </c>
      <c r="U413" s="214" t="s">
        <v>239</v>
      </c>
      <c r="V413" s="214" t="s">
        <v>7</v>
      </c>
      <c r="W413" s="214" t="s">
        <v>7</v>
      </c>
      <c r="X413" s="214" t="s">
        <v>7</v>
      </c>
      <c r="Y413" s="214"/>
      <c r="Z413" s="214"/>
      <c r="AA413" s="214" t="s">
        <v>127</v>
      </c>
      <c r="AB413" s="214" t="s">
        <v>358</v>
      </c>
      <c r="AC413" s="214">
        <v>2100</v>
      </c>
      <c r="AD413" s="214" t="s">
        <v>233</v>
      </c>
      <c r="AE413" s="214">
        <v>1</v>
      </c>
      <c r="AF413" s="214">
        <v>1</v>
      </c>
    </row>
    <row r="414" spans="1:32" x14ac:dyDescent="0.3">
      <c r="A414" s="216" t="s">
        <v>351</v>
      </c>
      <c r="B414" s="214" t="s">
        <v>279</v>
      </c>
      <c r="C414" s="214" t="s">
        <v>192</v>
      </c>
      <c r="D414" s="214" t="s">
        <v>310</v>
      </c>
      <c r="E414" s="214" t="s">
        <v>1171</v>
      </c>
      <c r="F414" s="15">
        <v>46275.643576388888</v>
      </c>
      <c r="G414" s="214" t="s">
        <v>1172</v>
      </c>
      <c r="H414" s="214">
        <v>158</v>
      </c>
      <c r="I414" s="214" t="s">
        <v>1173</v>
      </c>
      <c r="J414" s="15">
        <v>46275.699305555558</v>
      </c>
      <c r="K414" s="15">
        <v>46280.45208333333</v>
      </c>
      <c r="L414" s="15"/>
      <c r="M414" s="214">
        <v>158</v>
      </c>
      <c r="N414" s="216"/>
      <c r="O414" s="214" t="s">
        <v>201</v>
      </c>
      <c r="P414" s="214" t="s">
        <v>514</v>
      </c>
      <c r="Q414" s="216"/>
      <c r="R414" s="216"/>
      <c r="S414" s="214" t="s">
        <v>358</v>
      </c>
      <c r="T414" s="214" t="s">
        <v>373</v>
      </c>
      <c r="U414" s="214" t="s">
        <v>239</v>
      </c>
      <c r="V414" s="214" t="s">
        <v>7</v>
      </c>
      <c r="W414" s="214" t="s">
        <v>7</v>
      </c>
      <c r="X414" s="214" t="s">
        <v>7</v>
      </c>
      <c r="Y414" s="214"/>
      <c r="Z414" s="214">
        <v>1</v>
      </c>
      <c r="AA414" s="214" t="s">
        <v>122</v>
      </c>
      <c r="AB414" s="214" t="s">
        <v>358</v>
      </c>
      <c r="AC414" s="214">
        <v>2100</v>
      </c>
      <c r="AD414" s="214" t="s">
        <v>232</v>
      </c>
      <c r="AE414" s="214">
        <v>158</v>
      </c>
      <c r="AF414" s="214"/>
    </row>
    <row r="415" spans="1:32" x14ac:dyDescent="0.3">
      <c r="A415" s="216" t="s">
        <v>351</v>
      </c>
      <c r="B415" s="214" t="s">
        <v>285</v>
      </c>
      <c r="C415" s="214" t="s">
        <v>95</v>
      </c>
      <c r="D415" s="214" t="s">
        <v>310</v>
      </c>
      <c r="E415" s="214" t="s">
        <v>1240</v>
      </c>
      <c r="F415" s="15">
        <v>46275.567615740743</v>
      </c>
      <c r="G415" s="214" t="s">
        <v>410</v>
      </c>
      <c r="H415" s="214">
        <v>1</v>
      </c>
      <c r="I415" s="214" t="s">
        <v>1241</v>
      </c>
      <c r="J415" s="15">
        <v>46275.690972222219</v>
      </c>
      <c r="K415" s="15">
        <v>46280.446527777778</v>
      </c>
      <c r="L415" s="15"/>
      <c r="M415" s="214">
        <v>1</v>
      </c>
      <c r="N415" s="216"/>
      <c r="O415" s="214" t="s">
        <v>201</v>
      </c>
      <c r="P415" s="214" t="s">
        <v>513</v>
      </c>
      <c r="Q415" s="216"/>
      <c r="R415" s="216"/>
      <c r="S415" s="214" t="s">
        <v>361</v>
      </c>
      <c r="T415" s="214" t="s">
        <v>374</v>
      </c>
      <c r="U415" s="214" t="s">
        <v>239</v>
      </c>
      <c r="V415" s="214" t="s">
        <v>7</v>
      </c>
      <c r="W415" s="214" t="s">
        <v>7</v>
      </c>
      <c r="X415" s="214" t="s">
        <v>7</v>
      </c>
      <c r="Y415" s="214"/>
      <c r="Z415" s="214"/>
      <c r="AA415" s="214" t="s">
        <v>96</v>
      </c>
      <c r="AB415" s="214" t="s">
        <v>361</v>
      </c>
      <c r="AC415" s="214">
        <v>109</v>
      </c>
      <c r="AD415" s="214" t="s">
        <v>220</v>
      </c>
      <c r="AE415" s="214">
        <v>1</v>
      </c>
      <c r="AF415" s="214">
        <v>1</v>
      </c>
    </row>
    <row r="416" spans="1:32" x14ac:dyDescent="0.3">
      <c r="A416" s="216" t="s">
        <v>351</v>
      </c>
      <c r="B416" s="214" t="s">
        <v>57</v>
      </c>
      <c r="C416" s="214" t="s">
        <v>117</v>
      </c>
      <c r="D416" s="214" t="s">
        <v>310</v>
      </c>
      <c r="E416" s="214" t="s">
        <v>1240</v>
      </c>
      <c r="F416" s="15">
        <v>46275.567615740743</v>
      </c>
      <c r="G416" s="214" t="s">
        <v>410</v>
      </c>
      <c r="H416" s="214">
        <v>1</v>
      </c>
      <c r="I416" s="214" t="s">
        <v>1241</v>
      </c>
      <c r="J416" s="15">
        <v>46275.690972222219</v>
      </c>
      <c r="K416" s="15">
        <v>46280.446527777778</v>
      </c>
      <c r="L416" s="15">
        <v>46280.446527777778</v>
      </c>
      <c r="M416" s="214">
        <v>1</v>
      </c>
      <c r="N416" s="216"/>
      <c r="O416" s="214" t="s">
        <v>201</v>
      </c>
      <c r="P416" s="214" t="s">
        <v>514</v>
      </c>
      <c r="Q416" s="216"/>
      <c r="R416" s="216"/>
      <c r="S416" s="214" t="s">
        <v>361</v>
      </c>
      <c r="T416" s="214" t="s">
        <v>374</v>
      </c>
      <c r="U416" s="214" t="s">
        <v>239</v>
      </c>
      <c r="V416" s="214" t="s">
        <v>7</v>
      </c>
      <c r="W416" s="214" t="s">
        <v>7</v>
      </c>
      <c r="X416" s="214" t="s">
        <v>7</v>
      </c>
      <c r="Y416" s="214"/>
      <c r="Z416" s="214"/>
      <c r="AA416" s="214" t="s">
        <v>127</v>
      </c>
      <c r="AB416" s="214" t="s">
        <v>361</v>
      </c>
      <c r="AC416" s="214">
        <v>109</v>
      </c>
      <c r="AD416" s="214" t="s">
        <v>233</v>
      </c>
      <c r="AE416" s="214">
        <v>1</v>
      </c>
      <c r="AF416" s="214">
        <v>1</v>
      </c>
    </row>
    <row r="417" spans="1:32" x14ac:dyDescent="0.3">
      <c r="A417" s="216" t="s">
        <v>351</v>
      </c>
      <c r="B417" s="214" t="s">
        <v>279</v>
      </c>
      <c r="C417" s="214" t="s">
        <v>192</v>
      </c>
      <c r="D417" s="214" t="s">
        <v>310</v>
      </c>
      <c r="E417" s="214" t="s">
        <v>1240</v>
      </c>
      <c r="F417" s="15">
        <v>46275.567615740743</v>
      </c>
      <c r="G417" s="214" t="s">
        <v>410</v>
      </c>
      <c r="H417" s="214">
        <v>317</v>
      </c>
      <c r="I417" s="214" t="s">
        <v>1241</v>
      </c>
      <c r="J417" s="15">
        <v>46275.690972222219</v>
      </c>
      <c r="K417" s="15">
        <v>46280.446527777778</v>
      </c>
      <c r="L417" s="15"/>
      <c r="M417" s="214">
        <v>317</v>
      </c>
      <c r="N417" s="216"/>
      <c r="O417" s="214" t="s">
        <v>201</v>
      </c>
      <c r="P417" s="214" t="s">
        <v>514</v>
      </c>
      <c r="Q417" s="216"/>
      <c r="R417" s="216"/>
      <c r="S417" s="214" t="s">
        <v>361</v>
      </c>
      <c r="T417" s="214" t="s">
        <v>374</v>
      </c>
      <c r="U417" s="214" t="s">
        <v>239</v>
      </c>
      <c r="V417" s="214" t="s">
        <v>7</v>
      </c>
      <c r="W417" s="214" t="s">
        <v>7</v>
      </c>
      <c r="X417" s="214" t="s">
        <v>7</v>
      </c>
      <c r="Y417" s="214"/>
      <c r="Z417" s="214">
        <v>1</v>
      </c>
      <c r="AA417" s="214" t="s">
        <v>122</v>
      </c>
      <c r="AB417" s="214" t="s">
        <v>361</v>
      </c>
      <c r="AC417" s="214">
        <v>109</v>
      </c>
      <c r="AD417" s="214" t="s">
        <v>232</v>
      </c>
      <c r="AE417" s="214">
        <v>317</v>
      </c>
      <c r="AF417" s="214">
        <v>31.7</v>
      </c>
    </row>
    <row r="418" spans="1:32" x14ac:dyDescent="0.3">
      <c r="A418" s="216" t="s">
        <v>351</v>
      </c>
      <c r="B418" s="214" t="s">
        <v>43</v>
      </c>
      <c r="C418" s="214" t="s">
        <v>105</v>
      </c>
      <c r="D418" s="214" t="s">
        <v>310</v>
      </c>
      <c r="E418" s="214" t="s">
        <v>1242</v>
      </c>
      <c r="F418" s="15">
        <v>46275.423680555556</v>
      </c>
      <c r="G418" s="214" t="s">
        <v>406</v>
      </c>
      <c r="H418" s="214">
        <v>4</v>
      </c>
      <c r="I418" s="214" t="s">
        <v>1243</v>
      </c>
      <c r="J418" s="15">
        <v>46276.354166666664</v>
      </c>
      <c r="K418" s="15">
        <v>46279.618055555555</v>
      </c>
      <c r="L418" s="15"/>
      <c r="M418" s="214">
        <v>4</v>
      </c>
      <c r="N418" s="216"/>
      <c r="O418" s="214" t="s">
        <v>201</v>
      </c>
      <c r="P418" s="214" t="s">
        <v>514</v>
      </c>
      <c r="Q418" s="216"/>
      <c r="R418" s="216"/>
      <c r="S418" s="214" t="s">
        <v>362</v>
      </c>
      <c r="T418" s="214" t="s">
        <v>374</v>
      </c>
      <c r="U418" s="214" t="s">
        <v>239</v>
      </c>
      <c r="V418" s="214" t="s">
        <v>351</v>
      </c>
      <c r="W418" s="214" t="s">
        <v>374</v>
      </c>
      <c r="X418" s="214" t="s">
        <v>239</v>
      </c>
      <c r="Y418" s="214">
        <v>0</v>
      </c>
      <c r="Z418" s="214"/>
      <c r="AA418" s="214" t="s">
        <v>67</v>
      </c>
      <c r="AB418" s="214" t="s">
        <v>362</v>
      </c>
      <c r="AC418" s="214">
        <v>101</v>
      </c>
      <c r="AD418" s="214" t="s">
        <v>217</v>
      </c>
      <c r="AE418" s="214">
        <v>1</v>
      </c>
      <c r="AF418" s="214">
        <v>1</v>
      </c>
    </row>
    <row r="419" spans="1:32" x14ac:dyDescent="0.3">
      <c r="A419" s="216" t="s">
        <v>351</v>
      </c>
      <c r="B419" s="214" t="s">
        <v>285</v>
      </c>
      <c r="C419" s="214" t="s">
        <v>95</v>
      </c>
      <c r="D419" s="214" t="s">
        <v>310</v>
      </c>
      <c r="E419" s="214" t="s">
        <v>1244</v>
      </c>
      <c r="F419" s="15">
        <v>46274.454826388886</v>
      </c>
      <c r="G419" s="214" t="s">
        <v>404</v>
      </c>
      <c r="H419" s="214">
        <v>1</v>
      </c>
      <c r="I419" s="214" t="s">
        <v>1245</v>
      </c>
      <c r="J419" s="15">
        <v>46274.526388888888</v>
      </c>
      <c r="K419" s="15">
        <v>46282.334027777775</v>
      </c>
      <c r="L419" s="15"/>
      <c r="M419" s="214">
        <v>1</v>
      </c>
      <c r="N419" s="216"/>
      <c r="O419" s="214" t="s">
        <v>201</v>
      </c>
      <c r="P419" s="214" t="s">
        <v>513</v>
      </c>
      <c r="Q419" s="216"/>
      <c r="R419" s="216"/>
      <c r="S419" s="214" t="s">
        <v>358</v>
      </c>
      <c r="T419" s="214" t="s">
        <v>373</v>
      </c>
      <c r="U419" s="214" t="s">
        <v>239</v>
      </c>
      <c r="V419" s="214" t="s">
        <v>7</v>
      </c>
      <c r="W419" s="214" t="s">
        <v>7</v>
      </c>
      <c r="X419" s="214" t="s">
        <v>7</v>
      </c>
      <c r="Y419" s="214"/>
      <c r="Z419" s="214"/>
      <c r="AA419" s="214" t="s">
        <v>96</v>
      </c>
      <c r="AB419" s="214" t="s">
        <v>358</v>
      </c>
      <c r="AC419" s="214">
        <v>2100</v>
      </c>
      <c r="AD419" s="214" t="s">
        <v>220</v>
      </c>
      <c r="AE419" s="214">
        <v>1</v>
      </c>
      <c r="AF419" s="214"/>
    </row>
    <row r="420" spans="1:32" x14ac:dyDescent="0.3">
      <c r="A420" s="216" t="s">
        <v>351</v>
      </c>
      <c r="B420" s="214" t="s">
        <v>57</v>
      </c>
      <c r="C420" s="214" t="s">
        <v>117</v>
      </c>
      <c r="D420" s="214" t="s">
        <v>310</v>
      </c>
      <c r="E420" s="214" t="s">
        <v>1244</v>
      </c>
      <c r="F420" s="15">
        <v>46274.454826388886</v>
      </c>
      <c r="G420" s="214" t="s">
        <v>404</v>
      </c>
      <c r="H420" s="214">
        <v>1</v>
      </c>
      <c r="I420" s="214" t="s">
        <v>1245</v>
      </c>
      <c r="J420" s="15">
        <v>46274.526388888888</v>
      </c>
      <c r="K420" s="15">
        <v>46282.334027777775</v>
      </c>
      <c r="L420" s="15">
        <v>46282.334027777775</v>
      </c>
      <c r="M420" s="214">
        <v>1</v>
      </c>
      <c r="N420" s="216"/>
      <c r="O420" s="214" t="s">
        <v>201</v>
      </c>
      <c r="P420" s="214" t="s">
        <v>514</v>
      </c>
      <c r="Q420" s="216"/>
      <c r="R420" s="216"/>
      <c r="S420" s="214" t="s">
        <v>358</v>
      </c>
      <c r="T420" s="214" t="s">
        <v>373</v>
      </c>
      <c r="U420" s="214" t="s">
        <v>239</v>
      </c>
      <c r="V420" s="214" t="s">
        <v>7</v>
      </c>
      <c r="W420" s="214" t="s">
        <v>7</v>
      </c>
      <c r="X420" s="214" t="s">
        <v>7</v>
      </c>
      <c r="Y420" s="214"/>
      <c r="Z420" s="214"/>
      <c r="AA420" s="214" t="s">
        <v>127</v>
      </c>
      <c r="AB420" s="214" t="s">
        <v>358</v>
      </c>
      <c r="AC420" s="214">
        <v>2100</v>
      </c>
      <c r="AD420" s="214" t="s">
        <v>233</v>
      </c>
      <c r="AE420" s="214">
        <v>1</v>
      </c>
      <c r="AF420" s="214"/>
    </row>
    <row r="421" spans="1:32" x14ac:dyDescent="0.3">
      <c r="A421" s="216" t="s">
        <v>351</v>
      </c>
      <c r="B421" s="214" t="s">
        <v>279</v>
      </c>
      <c r="C421" s="214" t="s">
        <v>192</v>
      </c>
      <c r="D421" s="214" t="s">
        <v>310</v>
      </c>
      <c r="E421" s="214" t="s">
        <v>752</v>
      </c>
      <c r="F421" s="15">
        <v>46253.600624999999</v>
      </c>
      <c r="G421" s="214" t="s">
        <v>406</v>
      </c>
      <c r="H421" s="214">
        <v>1</v>
      </c>
      <c r="I421" s="214" t="s">
        <v>964</v>
      </c>
      <c r="J421" s="15">
        <v>46258.65625</v>
      </c>
      <c r="K421" s="15">
        <v>46261.456944444442</v>
      </c>
      <c r="L421" s="15"/>
      <c r="M421" s="214">
        <v>1</v>
      </c>
      <c r="N421" s="216"/>
      <c r="O421" s="214" t="s">
        <v>201</v>
      </c>
      <c r="P421" s="214" t="s">
        <v>514</v>
      </c>
      <c r="Q421" s="216"/>
      <c r="R421" s="216"/>
      <c r="S421" s="214" t="s">
        <v>362</v>
      </c>
      <c r="T421" s="214" t="s">
        <v>374</v>
      </c>
      <c r="U421" s="214" t="s">
        <v>239</v>
      </c>
      <c r="V421" s="214" t="s">
        <v>7</v>
      </c>
      <c r="W421" s="214" t="s">
        <v>7</v>
      </c>
      <c r="X421" s="214" t="s">
        <v>7</v>
      </c>
      <c r="Y421" s="214"/>
      <c r="Z421" s="214">
        <v>1</v>
      </c>
      <c r="AA421" s="214" t="s">
        <v>122</v>
      </c>
      <c r="AB421" s="214" t="s">
        <v>362</v>
      </c>
      <c r="AC421" s="214">
        <v>101</v>
      </c>
      <c r="AD421" s="214" t="s">
        <v>232</v>
      </c>
      <c r="AE421" s="214">
        <v>1</v>
      </c>
      <c r="AF421" s="214"/>
    </row>
    <row r="422" spans="1:32" x14ac:dyDescent="0.3">
      <c r="A422" s="216" t="s">
        <v>351</v>
      </c>
      <c r="B422" s="214" t="s">
        <v>279</v>
      </c>
      <c r="C422" s="214" t="s">
        <v>192</v>
      </c>
      <c r="D422" s="214" t="s">
        <v>310</v>
      </c>
      <c r="E422" s="214" t="s">
        <v>1244</v>
      </c>
      <c r="F422" s="15">
        <v>46274.454826388886</v>
      </c>
      <c r="G422" s="214" t="s">
        <v>404</v>
      </c>
      <c r="H422" s="214">
        <v>739</v>
      </c>
      <c r="I422" s="214" t="s">
        <v>1245</v>
      </c>
      <c r="J422" s="15">
        <v>46274.526388888888</v>
      </c>
      <c r="K422" s="15">
        <v>46282.334027777775</v>
      </c>
      <c r="L422" s="15"/>
      <c r="M422" s="214">
        <v>739</v>
      </c>
      <c r="N422" s="216"/>
      <c r="O422" s="214" t="s">
        <v>201</v>
      </c>
      <c r="P422" s="214" t="s">
        <v>513</v>
      </c>
      <c r="Q422" s="216"/>
      <c r="R422" s="216"/>
      <c r="S422" s="214" t="s">
        <v>358</v>
      </c>
      <c r="T422" s="214" t="s">
        <v>373</v>
      </c>
      <c r="U422" s="214" t="s">
        <v>239</v>
      </c>
      <c r="V422" s="214" t="s">
        <v>7</v>
      </c>
      <c r="W422" s="214" t="s">
        <v>7</v>
      </c>
      <c r="X422" s="214" t="s">
        <v>7</v>
      </c>
      <c r="Y422" s="214"/>
      <c r="Z422" s="214">
        <v>1</v>
      </c>
      <c r="AA422" s="214" t="s">
        <v>122</v>
      </c>
      <c r="AB422" s="214" t="s">
        <v>358</v>
      </c>
      <c r="AC422" s="214">
        <v>2100</v>
      </c>
      <c r="AD422" s="214" t="s">
        <v>232</v>
      </c>
      <c r="AE422" s="214">
        <v>739</v>
      </c>
      <c r="AF422" s="214"/>
    </row>
    <row r="423" spans="1:32" x14ac:dyDescent="0.3">
      <c r="A423" s="216" t="s">
        <v>353</v>
      </c>
      <c r="B423" s="214" t="s">
        <v>279</v>
      </c>
      <c r="C423" s="214" t="s">
        <v>192</v>
      </c>
      <c r="D423" s="214" t="s">
        <v>310</v>
      </c>
      <c r="E423" s="214" t="s">
        <v>1246</v>
      </c>
      <c r="F423" s="15">
        <v>46147.441388888888</v>
      </c>
      <c r="G423" s="214" t="s">
        <v>1247</v>
      </c>
      <c r="H423" s="214">
        <v>24</v>
      </c>
      <c r="I423" s="214" t="s">
        <v>1248</v>
      </c>
      <c r="J423" s="15">
        <v>46146.748611111114</v>
      </c>
      <c r="K423" s="15">
        <v>46147.618750000001</v>
      </c>
      <c r="L423" s="15"/>
      <c r="M423" s="214">
        <v>24</v>
      </c>
      <c r="N423" s="216"/>
      <c r="O423" s="214" t="s">
        <v>201</v>
      </c>
      <c r="P423" s="214" t="s">
        <v>514</v>
      </c>
      <c r="Q423" s="216"/>
      <c r="R423" s="216"/>
      <c r="S423" s="214" t="s">
        <v>370</v>
      </c>
      <c r="T423" s="214" t="s">
        <v>382</v>
      </c>
      <c r="U423" s="214" t="s">
        <v>293</v>
      </c>
      <c r="V423" s="214" t="s">
        <v>7</v>
      </c>
      <c r="W423" s="214" t="s">
        <v>7</v>
      </c>
      <c r="X423" s="214" t="s">
        <v>7</v>
      </c>
      <c r="Y423" s="214"/>
      <c r="Z423" s="214">
        <v>1</v>
      </c>
      <c r="AA423" s="214" t="s">
        <v>122</v>
      </c>
      <c r="AB423" s="214" t="s">
        <v>402</v>
      </c>
      <c r="AC423" s="214">
        <v>2940</v>
      </c>
      <c r="AD423" s="214" t="s">
        <v>232</v>
      </c>
      <c r="AE423" s="214">
        <v>24</v>
      </c>
      <c r="AF423" s="214">
        <v>2.4</v>
      </c>
    </row>
    <row r="424" spans="1:32" x14ac:dyDescent="0.3">
      <c r="A424" s="216" t="s">
        <v>353</v>
      </c>
      <c r="B424" s="214" t="s">
        <v>57</v>
      </c>
      <c r="C424" s="214" t="s">
        <v>117</v>
      </c>
      <c r="D424" s="214" t="s">
        <v>310</v>
      </c>
      <c r="E424" s="214" t="s">
        <v>1249</v>
      </c>
      <c r="F424" s="15">
        <v>46274.399525462963</v>
      </c>
      <c r="G424" s="214" t="s">
        <v>406</v>
      </c>
      <c r="H424" s="214">
        <v>1</v>
      </c>
      <c r="I424" s="214" t="s">
        <v>1250</v>
      </c>
      <c r="J424" s="15">
        <v>46274.612175925926</v>
      </c>
      <c r="K424" s="15">
        <v>46275.438888888886</v>
      </c>
      <c r="L424" s="15">
        <v>46275.438888888886</v>
      </c>
      <c r="M424" s="214">
        <v>1</v>
      </c>
      <c r="N424" s="216"/>
      <c r="O424" s="214" t="s">
        <v>201</v>
      </c>
      <c r="P424" s="214" t="s">
        <v>514</v>
      </c>
      <c r="Q424" s="216"/>
      <c r="R424" s="216"/>
      <c r="S424" s="214" t="s">
        <v>368</v>
      </c>
      <c r="T424" s="214" t="s">
        <v>357</v>
      </c>
      <c r="U424" s="214" t="s">
        <v>262</v>
      </c>
      <c r="V424" s="214" t="s">
        <v>7</v>
      </c>
      <c r="W424" s="214" t="s">
        <v>7</v>
      </c>
      <c r="X424" s="214" t="s">
        <v>7</v>
      </c>
      <c r="Y424" s="214"/>
      <c r="Z424" s="214"/>
      <c r="AA424" s="214" t="s">
        <v>127</v>
      </c>
      <c r="AB424" s="214" t="s">
        <v>401</v>
      </c>
      <c r="AC424" s="214">
        <v>2011</v>
      </c>
      <c r="AD424" s="214" t="s">
        <v>233</v>
      </c>
      <c r="AE424" s="214">
        <v>1</v>
      </c>
      <c r="AF424" s="214">
        <v>1</v>
      </c>
    </row>
    <row r="425" spans="1:32" x14ac:dyDescent="0.3">
      <c r="A425" s="216" t="s">
        <v>353</v>
      </c>
      <c r="B425" s="214" t="s">
        <v>285</v>
      </c>
      <c r="C425" s="214" t="s">
        <v>95</v>
      </c>
      <c r="D425" s="214" t="s">
        <v>310</v>
      </c>
      <c r="E425" s="214" t="s">
        <v>1249</v>
      </c>
      <c r="F425" s="15">
        <v>46274.399525462963</v>
      </c>
      <c r="G425" s="214" t="s">
        <v>406</v>
      </c>
      <c r="H425" s="214">
        <v>1</v>
      </c>
      <c r="I425" s="214" t="s">
        <v>1250</v>
      </c>
      <c r="J425" s="15">
        <v>46274.612175925926</v>
      </c>
      <c r="K425" s="15">
        <v>46275.438888888886</v>
      </c>
      <c r="L425" s="15"/>
      <c r="M425" s="214">
        <v>1</v>
      </c>
      <c r="N425" s="216"/>
      <c r="O425" s="214" t="s">
        <v>201</v>
      </c>
      <c r="P425" s="214" t="s">
        <v>514</v>
      </c>
      <c r="Q425" s="216"/>
      <c r="R425" s="216"/>
      <c r="S425" s="214" t="s">
        <v>368</v>
      </c>
      <c r="T425" s="214" t="s">
        <v>357</v>
      </c>
      <c r="U425" s="214" t="s">
        <v>262</v>
      </c>
      <c r="V425" s="214" t="s">
        <v>7</v>
      </c>
      <c r="W425" s="214" t="s">
        <v>7</v>
      </c>
      <c r="X425" s="214" t="s">
        <v>7</v>
      </c>
      <c r="Y425" s="214"/>
      <c r="Z425" s="214"/>
      <c r="AA425" s="214" t="s">
        <v>96</v>
      </c>
      <c r="AB425" s="214" t="s">
        <v>401</v>
      </c>
      <c r="AC425" s="214">
        <v>2011</v>
      </c>
      <c r="AD425" s="214" t="s">
        <v>220</v>
      </c>
      <c r="AE425" s="214">
        <v>1</v>
      </c>
      <c r="AF425" s="214">
        <v>1</v>
      </c>
    </row>
    <row r="426" spans="1:32" x14ac:dyDescent="0.3">
      <c r="A426" s="216" t="s">
        <v>353</v>
      </c>
      <c r="B426" s="214" t="s">
        <v>51</v>
      </c>
      <c r="C426" s="214" t="s">
        <v>258</v>
      </c>
      <c r="D426" s="214" t="s">
        <v>310</v>
      </c>
      <c r="E426" s="214" t="s">
        <v>1251</v>
      </c>
      <c r="F426" s="15">
        <v>46122.478761574072</v>
      </c>
      <c r="G426" s="214" t="s">
        <v>404</v>
      </c>
      <c r="H426" s="214">
        <v>15</v>
      </c>
      <c r="I426" s="214" t="s">
        <v>1252</v>
      </c>
      <c r="J426" s="15">
        <v>46128.366226851853</v>
      </c>
      <c r="K426" s="15">
        <v>46130.386805555558</v>
      </c>
      <c r="L426" s="15"/>
      <c r="M426" s="214">
        <v>15</v>
      </c>
      <c r="N426" s="216"/>
      <c r="O426" s="214"/>
      <c r="P426" s="214"/>
      <c r="Q426" s="216"/>
      <c r="R426" s="216"/>
      <c r="S426" s="214" t="s">
        <v>1253</v>
      </c>
      <c r="T426" s="214" t="s">
        <v>1254</v>
      </c>
      <c r="U426" s="214" t="s">
        <v>264</v>
      </c>
      <c r="V426" s="214" t="s">
        <v>7</v>
      </c>
      <c r="W426" s="214" t="s">
        <v>7</v>
      </c>
      <c r="X426" s="214" t="s">
        <v>7</v>
      </c>
      <c r="Y426" s="214"/>
      <c r="Z426" s="214"/>
      <c r="AA426" s="214" t="s">
        <v>238</v>
      </c>
      <c r="AB426" s="214" t="s">
        <v>1255</v>
      </c>
      <c r="AC426" s="214">
        <v>2800</v>
      </c>
      <c r="AD426" s="214" t="s">
        <v>7</v>
      </c>
      <c r="AE426" s="214"/>
      <c r="AF426" s="214">
        <v>0</v>
      </c>
    </row>
    <row r="427" spans="1:32" x14ac:dyDescent="0.3">
      <c r="A427" s="216" t="s">
        <v>353</v>
      </c>
      <c r="B427" s="214" t="s">
        <v>51</v>
      </c>
      <c r="C427" s="214" t="s">
        <v>258</v>
      </c>
      <c r="D427" s="214" t="s">
        <v>310</v>
      </c>
      <c r="E427" s="214" t="s">
        <v>1256</v>
      </c>
      <c r="F427" s="15">
        <v>46156.573981481481</v>
      </c>
      <c r="G427" s="214" t="s">
        <v>423</v>
      </c>
      <c r="H427" s="214">
        <v>50</v>
      </c>
      <c r="I427" s="214" t="s">
        <v>1257</v>
      </c>
      <c r="J427" s="15">
        <v>46160.430034722223</v>
      </c>
      <c r="K427" s="15">
        <v>46170.450694444444</v>
      </c>
      <c r="L427" s="15"/>
      <c r="M427" s="214">
        <v>50</v>
      </c>
      <c r="N427" s="216"/>
      <c r="O427" s="214" t="s">
        <v>201</v>
      </c>
      <c r="P427" s="214" t="s">
        <v>513</v>
      </c>
      <c r="Q427" s="216"/>
      <c r="R427" s="216"/>
      <c r="S427" s="214" t="s">
        <v>368</v>
      </c>
      <c r="T427" s="214" t="s">
        <v>357</v>
      </c>
      <c r="U427" s="214" t="s">
        <v>262</v>
      </c>
      <c r="V427" s="214" t="s">
        <v>7</v>
      </c>
      <c r="W427" s="214" t="s">
        <v>7</v>
      </c>
      <c r="X427" s="214" t="s">
        <v>7</v>
      </c>
      <c r="Y427" s="214"/>
      <c r="Z427" s="214"/>
      <c r="AA427" s="214" t="s">
        <v>238</v>
      </c>
      <c r="AB427" s="214" t="s">
        <v>401</v>
      </c>
      <c r="AC427" s="214">
        <v>2011</v>
      </c>
      <c r="AD427" s="214" t="s">
        <v>7</v>
      </c>
      <c r="AE427" s="214"/>
      <c r="AF427" s="214">
        <v>0</v>
      </c>
    </row>
    <row r="428" spans="1:32" x14ac:dyDescent="0.3">
      <c r="A428" s="216" t="s">
        <v>353</v>
      </c>
      <c r="B428" s="214" t="s">
        <v>45</v>
      </c>
      <c r="C428" s="214" t="s">
        <v>68</v>
      </c>
      <c r="D428" s="214" t="s">
        <v>310</v>
      </c>
      <c r="E428" s="214" t="s">
        <v>1258</v>
      </c>
      <c r="F428" s="15">
        <v>46150.614675925928</v>
      </c>
      <c r="G428" s="214" t="s">
        <v>1259</v>
      </c>
      <c r="H428" s="214">
        <v>1</v>
      </c>
      <c r="I428" s="214" t="s">
        <v>1260</v>
      </c>
      <c r="J428" s="15">
        <v>46153.402083333334</v>
      </c>
      <c r="K428" s="15">
        <v>46154.5</v>
      </c>
      <c r="L428" s="15"/>
      <c r="M428" s="214">
        <v>1</v>
      </c>
      <c r="N428" s="216"/>
      <c r="O428" s="214" t="s">
        <v>201</v>
      </c>
      <c r="P428" s="214" t="s">
        <v>514</v>
      </c>
      <c r="Q428" s="216"/>
      <c r="R428" s="216"/>
      <c r="S428" s="214" t="s">
        <v>368</v>
      </c>
      <c r="T428" s="214" t="s">
        <v>357</v>
      </c>
      <c r="U428" s="214" t="s">
        <v>262</v>
      </c>
      <c r="V428" s="214" t="s">
        <v>353</v>
      </c>
      <c r="W428" s="214" t="s">
        <v>379</v>
      </c>
      <c r="X428" s="214" t="s">
        <v>262</v>
      </c>
      <c r="Y428" s="214">
        <v>0</v>
      </c>
      <c r="Z428" s="214"/>
      <c r="AA428" s="214" t="s">
        <v>67</v>
      </c>
      <c r="AB428" s="214" t="s">
        <v>401</v>
      </c>
      <c r="AC428" s="214">
        <v>2011</v>
      </c>
      <c r="AD428" s="214" t="s">
        <v>217</v>
      </c>
      <c r="AE428" s="214">
        <v>1</v>
      </c>
      <c r="AF428" s="214">
        <v>3.3</v>
      </c>
    </row>
    <row r="429" spans="1:32" x14ac:dyDescent="0.3">
      <c r="A429" s="216" t="s">
        <v>353</v>
      </c>
      <c r="B429" s="214" t="s">
        <v>45</v>
      </c>
      <c r="C429" s="214" t="s">
        <v>68</v>
      </c>
      <c r="D429" s="214" t="s">
        <v>310</v>
      </c>
      <c r="E429" s="214" t="s">
        <v>1261</v>
      </c>
      <c r="F429" s="15">
        <v>46150.614340277774</v>
      </c>
      <c r="G429" s="214" t="s">
        <v>1259</v>
      </c>
      <c r="H429" s="214">
        <v>1</v>
      </c>
      <c r="I429" s="214" t="s">
        <v>1260</v>
      </c>
      <c r="J429" s="15">
        <v>46153.402083333334</v>
      </c>
      <c r="K429" s="15">
        <v>46154.5</v>
      </c>
      <c r="L429" s="15"/>
      <c r="M429" s="214">
        <v>1</v>
      </c>
      <c r="N429" s="216"/>
      <c r="O429" s="214" t="s">
        <v>201</v>
      </c>
      <c r="P429" s="214" t="s">
        <v>514</v>
      </c>
      <c r="Q429" s="216"/>
      <c r="R429" s="216"/>
      <c r="S429" s="214" t="s">
        <v>368</v>
      </c>
      <c r="T429" s="214" t="s">
        <v>357</v>
      </c>
      <c r="U429" s="214" t="s">
        <v>262</v>
      </c>
      <c r="V429" s="214" t="s">
        <v>353</v>
      </c>
      <c r="W429" s="214" t="s">
        <v>379</v>
      </c>
      <c r="X429" s="214" t="s">
        <v>262</v>
      </c>
      <c r="Y429" s="214"/>
      <c r="Z429" s="214"/>
      <c r="AA429" s="214" t="s">
        <v>67</v>
      </c>
      <c r="AB429" s="214" t="s">
        <v>401</v>
      </c>
      <c r="AC429" s="214">
        <v>2011</v>
      </c>
      <c r="AD429" s="214" t="s">
        <v>217</v>
      </c>
      <c r="AE429" s="214">
        <v>1</v>
      </c>
      <c r="AF429" s="214"/>
    </row>
    <row r="430" spans="1:32" x14ac:dyDescent="0.3">
      <c r="A430" s="216" t="s">
        <v>353</v>
      </c>
      <c r="B430" s="214" t="s">
        <v>45</v>
      </c>
      <c r="C430" s="214" t="s">
        <v>68</v>
      </c>
      <c r="D430" s="214" t="s">
        <v>310</v>
      </c>
      <c r="E430" s="214" t="s">
        <v>1262</v>
      </c>
      <c r="F430" s="15">
        <v>46150.611620370371</v>
      </c>
      <c r="G430" s="214" t="s">
        <v>1259</v>
      </c>
      <c r="H430" s="214">
        <v>1</v>
      </c>
      <c r="I430" s="214" t="s">
        <v>1260</v>
      </c>
      <c r="J430" s="15">
        <v>46153.402083333334</v>
      </c>
      <c r="K430" s="15">
        <v>46154.5</v>
      </c>
      <c r="L430" s="15"/>
      <c r="M430" s="214">
        <v>1</v>
      </c>
      <c r="N430" s="216"/>
      <c r="O430" s="214" t="s">
        <v>201</v>
      </c>
      <c r="P430" s="214" t="s">
        <v>514</v>
      </c>
      <c r="Q430" s="216"/>
      <c r="R430" s="216"/>
      <c r="S430" s="214" t="s">
        <v>368</v>
      </c>
      <c r="T430" s="214" t="s">
        <v>357</v>
      </c>
      <c r="U430" s="214" t="s">
        <v>262</v>
      </c>
      <c r="V430" s="214" t="s">
        <v>353</v>
      </c>
      <c r="W430" s="214" t="s">
        <v>379</v>
      </c>
      <c r="X430" s="214" t="s">
        <v>262</v>
      </c>
      <c r="Y430" s="214"/>
      <c r="Z430" s="214"/>
      <c r="AA430" s="214" t="s">
        <v>67</v>
      </c>
      <c r="AB430" s="214" t="s">
        <v>401</v>
      </c>
      <c r="AC430" s="214">
        <v>2011</v>
      </c>
      <c r="AD430" s="214" t="s">
        <v>217</v>
      </c>
      <c r="AE430" s="214">
        <v>1</v>
      </c>
      <c r="AF430" s="214"/>
    </row>
    <row r="431" spans="1:32" x14ac:dyDescent="0.3">
      <c r="A431" s="216" t="s">
        <v>353</v>
      </c>
      <c r="B431" s="214" t="s">
        <v>45</v>
      </c>
      <c r="C431" s="214" t="s">
        <v>68</v>
      </c>
      <c r="D431" s="214" t="s">
        <v>310</v>
      </c>
      <c r="E431" s="214" t="s">
        <v>1263</v>
      </c>
      <c r="F431" s="15">
        <v>46150.374583333331</v>
      </c>
      <c r="G431" s="214" t="s">
        <v>1264</v>
      </c>
      <c r="H431" s="214">
        <v>25</v>
      </c>
      <c r="I431" s="214" t="s">
        <v>1265</v>
      </c>
      <c r="J431" s="15">
        <v>46150.60833333333</v>
      </c>
      <c r="K431" s="15">
        <v>46170.5</v>
      </c>
      <c r="L431" s="15"/>
      <c r="M431" s="214">
        <v>25</v>
      </c>
      <c r="N431" s="216"/>
      <c r="O431" s="214" t="s">
        <v>201</v>
      </c>
      <c r="P431" s="214" t="s">
        <v>513</v>
      </c>
      <c r="Q431" s="216"/>
      <c r="R431" s="216"/>
      <c r="S431" s="214" t="s">
        <v>369</v>
      </c>
      <c r="T431" s="214" t="s">
        <v>380</v>
      </c>
      <c r="U431" s="214" t="s">
        <v>265</v>
      </c>
      <c r="V431" s="214" t="s">
        <v>353</v>
      </c>
      <c r="W431" s="214" t="s">
        <v>379</v>
      </c>
      <c r="X431" s="214" t="s">
        <v>262</v>
      </c>
      <c r="Y431" s="214">
        <v>678</v>
      </c>
      <c r="Z431" s="214"/>
      <c r="AA431" s="214" t="s">
        <v>67</v>
      </c>
      <c r="AB431" s="214" t="s">
        <v>369</v>
      </c>
      <c r="AC431" s="214">
        <v>1950</v>
      </c>
      <c r="AD431" s="214" t="s">
        <v>217</v>
      </c>
      <c r="AE431" s="214">
        <v>2.5</v>
      </c>
      <c r="AF431" s="214">
        <v>1</v>
      </c>
    </row>
    <row r="432" spans="1:32" x14ac:dyDescent="0.3">
      <c r="A432" s="216" t="s">
        <v>353</v>
      </c>
      <c r="B432" s="214" t="s">
        <v>45</v>
      </c>
      <c r="C432" s="214" t="s">
        <v>68</v>
      </c>
      <c r="D432" s="214" t="s">
        <v>310</v>
      </c>
      <c r="E432" s="214" t="s">
        <v>1266</v>
      </c>
      <c r="F432" s="15">
        <v>46150.373171296298</v>
      </c>
      <c r="G432" s="214" t="s">
        <v>1264</v>
      </c>
      <c r="H432" s="214">
        <v>25</v>
      </c>
      <c r="I432" s="214" t="s">
        <v>1265</v>
      </c>
      <c r="J432" s="15">
        <v>46150.60833333333</v>
      </c>
      <c r="K432" s="15">
        <v>46170.5</v>
      </c>
      <c r="L432" s="15"/>
      <c r="M432" s="214">
        <v>25</v>
      </c>
      <c r="N432" s="216"/>
      <c r="O432" s="214" t="s">
        <v>201</v>
      </c>
      <c r="P432" s="214" t="s">
        <v>513</v>
      </c>
      <c r="Q432" s="216"/>
      <c r="R432" s="216"/>
      <c r="S432" s="214" t="s">
        <v>369</v>
      </c>
      <c r="T432" s="214" t="s">
        <v>380</v>
      </c>
      <c r="U432" s="214" t="s">
        <v>265</v>
      </c>
      <c r="V432" s="214" t="s">
        <v>353</v>
      </c>
      <c r="W432" s="214" t="s">
        <v>379</v>
      </c>
      <c r="X432" s="214" t="s">
        <v>262</v>
      </c>
      <c r="Y432" s="214"/>
      <c r="Z432" s="214"/>
      <c r="AA432" s="214" t="s">
        <v>67</v>
      </c>
      <c r="AB432" s="214" t="s">
        <v>369</v>
      </c>
      <c r="AC432" s="214">
        <v>1950</v>
      </c>
      <c r="AD432" s="214" t="s">
        <v>217</v>
      </c>
      <c r="AE432" s="214">
        <v>2.5</v>
      </c>
      <c r="AF432" s="214"/>
    </row>
    <row r="433" spans="1:32" x14ac:dyDescent="0.3">
      <c r="A433" s="216" t="s">
        <v>353</v>
      </c>
      <c r="B433" s="214" t="s">
        <v>45</v>
      </c>
      <c r="C433" s="214" t="s">
        <v>68</v>
      </c>
      <c r="D433" s="214" t="s">
        <v>310</v>
      </c>
      <c r="E433" s="214" t="s">
        <v>1267</v>
      </c>
      <c r="F433" s="15">
        <v>46150.369710648149</v>
      </c>
      <c r="G433" s="214" t="s">
        <v>1264</v>
      </c>
      <c r="H433" s="214">
        <v>25</v>
      </c>
      <c r="I433" s="214" t="s">
        <v>1268</v>
      </c>
      <c r="J433" s="15">
        <v>46150.443749999999</v>
      </c>
      <c r="K433" s="15">
        <v>46170.5</v>
      </c>
      <c r="L433" s="15"/>
      <c r="M433" s="214">
        <v>25</v>
      </c>
      <c r="N433" s="216"/>
      <c r="O433" s="214" t="s">
        <v>201</v>
      </c>
      <c r="P433" s="214" t="s">
        <v>513</v>
      </c>
      <c r="Q433" s="216"/>
      <c r="R433" s="216"/>
      <c r="S433" s="214" t="s">
        <v>369</v>
      </c>
      <c r="T433" s="214" t="s">
        <v>380</v>
      </c>
      <c r="U433" s="214" t="s">
        <v>265</v>
      </c>
      <c r="V433" s="214" t="s">
        <v>353</v>
      </c>
      <c r="W433" s="214" t="s">
        <v>379</v>
      </c>
      <c r="X433" s="214" t="s">
        <v>262</v>
      </c>
      <c r="Y433" s="214"/>
      <c r="Z433" s="214"/>
      <c r="AA433" s="214" t="s">
        <v>67</v>
      </c>
      <c r="AB433" s="214" t="s">
        <v>369</v>
      </c>
      <c r="AC433" s="214">
        <v>1950</v>
      </c>
      <c r="AD433" s="214" t="s">
        <v>217</v>
      </c>
      <c r="AE433" s="214">
        <v>2.5</v>
      </c>
      <c r="AF433" s="214"/>
    </row>
    <row r="434" spans="1:32" x14ac:dyDescent="0.3">
      <c r="A434" s="216" t="s">
        <v>353</v>
      </c>
      <c r="B434" s="214" t="s">
        <v>285</v>
      </c>
      <c r="C434" s="214" t="s">
        <v>95</v>
      </c>
      <c r="D434" s="214" t="s">
        <v>310</v>
      </c>
      <c r="E434" s="214" t="s">
        <v>1269</v>
      </c>
      <c r="F434" s="15">
        <v>46279.457673611112</v>
      </c>
      <c r="G434" s="214" t="s">
        <v>410</v>
      </c>
      <c r="H434" s="214">
        <v>12</v>
      </c>
      <c r="I434" s="214" t="s">
        <v>1270</v>
      </c>
      <c r="J434" s="15">
        <v>46279.712314814817</v>
      </c>
      <c r="K434" s="15">
        <v>46280.379166666666</v>
      </c>
      <c r="L434" s="15"/>
      <c r="M434" s="214">
        <v>12</v>
      </c>
      <c r="N434" s="216"/>
      <c r="O434" s="214" t="s">
        <v>201</v>
      </c>
      <c r="P434" s="214" t="s">
        <v>514</v>
      </c>
      <c r="Q434" s="216"/>
      <c r="R434" s="216"/>
      <c r="S434" s="214" t="s">
        <v>368</v>
      </c>
      <c r="T434" s="214" t="s">
        <v>357</v>
      </c>
      <c r="U434" s="214" t="s">
        <v>262</v>
      </c>
      <c r="V434" s="214" t="s">
        <v>7</v>
      </c>
      <c r="W434" s="214" t="s">
        <v>7</v>
      </c>
      <c r="X434" s="214" t="s">
        <v>7</v>
      </c>
      <c r="Y434" s="214"/>
      <c r="Z434" s="214"/>
      <c r="AA434" s="214" t="s">
        <v>96</v>
      </c>
      <c r="AB434" s="214" t="s">
        <v>401</v>
      </c>
      <c r="AC434" s="214">
        <v>2011</v>
      </c>
      <c r="AD434" s="214" t="s">
        <v>220</v>
      </c>
      <c r="AE434" s="214">
        <v>12</v>
      </c>
      <c r="AF434" s="214">
        <v>1.2</v>
      </c>
    </row>
    <row r="435" spans="1:32" x14ac:dyDescent="0.3">
      <c r="A435" s="216" t="s">
        <v>353</v>
      </c>
      <c r="B435" s="214" t="s">
        <v>57</v>
      </c>
      <c r="C435" s="214" t="s">
        <v>117</v>
      </c>
      <c r="D435" s="214" t="s">
        <v>310</v>
      </c>
      <c r="E435" s="214" t="s">
        <v>1269</v>
      </c>
      <c r="F435" s="15">
        <v>46279.457673611112</v>
      </c>
      <c r="G435" s="214" t="s">
        <v>410</v>
      </c>
      <c r="H435" s="214">
        <v>12</v>
      </c>
      <c r="I435" s="214" t="s">
        <v>1270</v>
      </c>
      <c r="J435" s="15">
        <v>46279.712314814817</v>
      </c>
      <c r="K435" s="15">
        <v>46280.379166666666</v>
      </c>
      <c r="L435" s="15">
        <v>46280.379166666666</v>
      </c>
      <c r="M435" s="214">
        <v>12</v>
      </c>
      <c r="N435" s="216"/>
      <c r="O435" s="214" t="s">
        <v>201</v>
      </c>
      <c r="P435" s="214" t="s">
        <v>514</v>
      </c>
      <c r="Q435" s="216"/>
      <c r="R435" s="216"/>
      <c r="S435" s="214" t="s">
        <v>368</v>
      </c>
      <c r="T435" s="214" t="s">
        <v>357</v>
      </c>
      <c r="U435" s="214" t="s">
        <v>262</v>
      </c>
      <c r="V435" s="214" t="s">
        <v>7</v>
      </c>
      <c r="W435" s="214" t="s">
        <v>7</v>
      </c>
      <c r="X435" s="214" t="s">
        <v>7</v>
      </c>
      <c r="Y435" s="214"/>
      <c r="Z435" s="214"/>
      <c r="AA435" s="214" t="s">
        <v>127</v>
      </c>
      <c r="AB435" s="214" t="s">
        <v>401</v>
      </c>
      <c r="AC435" s="214">
        <v>2011</v>
      </c>
      <c r="AD435" s="214" t="s">
        <v>233</v>
      </c>
      <c r="AE435" s="214">
        <v>1.2</v>
      </c>
      <c r="AF435" s="214">
        <v>1</v>
      </c>
    </row>
    <row r="436" spans="1:32" x14ac:dyDescent="0.3">
      <c r="A436" s="216" t="s">
        <v>353</v>
      </c>
      <c r="B436" s="214" t="s">
        <v>279</v>
      </c>
      <c r="C436" s="214" t="s">
        <v>192</v>
      </c>
      <c r="D436" s="214" t="s">
        <v>310</v>
      </c>
      <c r="E436" s="214" t="s">
        <v>1269</v>
      </c>
      <c r="F436" s="15">
        <v>46279.457673611112</v>
      </c>
      <c r="G436" s="214" t="s">
        <v>410</v>
      </c>
      <c r="H436" s="214">
        <v>937</v>
      </c>
      <c r="I436" s="214" t="s">
        <v>1270</v>
      </c>
      <c r="J436" s="15">
        <v>46279.712314814817</v>
      </c>
      <c r="K436" s="15">
        <v>46280.379166666666</v>
      </c>
      <c r="L436" s="15"/>
      <c r="M436" s="214">
        <v>937</v>
      </c>
      <c r="N436" s="216"/>
      <c r="O436" s="214" t="s">
        <v>201</v>
      </c>
      <c r="P436" s="214" t="s">
        <v>514</v>
      </c>
      <c r="Q436" s="216"/>
      <c r="R436" s="216"/>
      <c r="S436" s="214" t="s">
        <v>368</v>
      </c>
      <c r="T436" s="214" t="s">
        <v>357</v>
      </c>
      <c r="U436" s="214" t="s">
        <v>262</v>
      </c>
      <c r="V436" s="214" t="s">
        <v>7</v>
      </c>
      <c r="W436" s="214" t="s">
        <v>7</v>
      </c>
      <c r="X436" s="214" t="s">
        <v>7</v>
      </c>
      <c r="Y436" s="214"/>
      <c r="Z436" s="214">
        <v>1</v>
      </c>
      <c r="AA436" s="214" t="s">
        <v>122</v>
      </c>
      <c r="AB436" s="214" t="s">
        <v>401</v>
      </c>
      <c r="AC436" s="214">
        <v>2011</v>
      </c>
      <c r="AD436" s="214" t="s">
        <v>232</v>
      </c>
      <c r="AE436" s="214">
        <v>937</v>
      </c>
      <c r="AF436" s="214">
        <v>93.7</v>
      </c>
    </row>
    <row r="437" spans="1:32" x14ac:dyDescent="0.3">
      <c r="A437" s="216" t="s">
        <v>353</v>
      </c>
      <c r="B437" s="214" t="s">
        <v>57</v>
      </c>
      <c r="C437" s="214" t="s">
        <v>117</v>
      </c>
      <c r="D437" s="214" t="s">
        <v>310</v>
      </c>
      <c r="E437" s="214" t="s">
        <v>1246</v>
      </c>
      <c r="F437" s="15">
        <v>46147.441388888888</v>
      </c>
      <c r="G437" s="214" t="s">
        <v>1247</v>
      </c>
      <c r="H437" s="214">
        <v>1</v>
      </c>
      <c r="I437" s="214" t="s">
        <v>1248</v>
      </c>
      <c r="J437" s="15">
        <v>46146.748611111114</v>
      </c>
      <c r="K437" s="15">
        <v>46147.618750000001</v>
      </c>
      <c r="L437" s="15">
        <v>46147.618750000001</v>
      </c>
      <c r="M437" s="214">
        <v>1</v>
      </c>
      <c r="N437" s="216"/>
      <c r="O437" s="214" t="s">
        <v>201</v>
      </c>
      <c r="P437" s="214" t="s">
        <v>514</v>
      </c>
      <c r="Q437" s="216"/>
      <c r="R437" s="216"/>
      <c r="S437" s="214" t="s">
        <v>370</v>
      </c>
      <c r="T437" s="214" t="s">
        <v>382</v>
      </c>
      <c r="U437" s="214" t="s">
        <v>293</v>
      </c>
      <c r="V437" s="214" t="s">
        <v>7</v>
      </c>
      <c r="W437" s="214" t="s">
        <v>7</v>
      </c>
      <c r="X437" s="214" t="s">
        <v>7</v>
      </c>
      <c r="Y437" s="214"/>
      <c r="Z437" s="214"/>
      <c r="AA437" s="214" t="s">
        <v>127</v>
      </c>
      <c r="AB437" s="214" t="s">
        <v>402</v>
      </c>
      <c r="AC437" s="214">
        <v>2940</v>
      </c>
      <c r="AD437" s="214" t="s">
        <v>233</v>
      </c>
      <c r="AE437" s="214">
        <v>1</v>
      </c>
      <c r="AF437" s="214">
        <v>1</v>
      </c>
    </row>
    <row r="438" spans="1:32" x14ac:dyDescent="0.3">
      <c r="A438" s="216" t="s">
        <v>353</v>
      </c>
      <c r="B438" s="214" t="s">
        <v>57</v>
      </c>
      <c r="C438" s="214" t="s">
        <v>117</v>
      </c>
      <c r="D438" s="214" t="s">
        <v>310</v>
      </c>
      <c r="E438" s="214" t="s">
        <v>1271</v>
      </c>
      <c r="F438" s="15">
        <v>46239.600300925929</v>
      </c>
      <c r="G438" s="214" t="s">
        <v>410</v>
      </c>
      <c r="H438" s="214">
        <v>7</v>
      </c>
      <c r="I438" s="214" t="s">
        <v>1272</v>
      </c>
      <c r="J438" s="15">
        <v>46239.673634259256</v>
      </c>
      <c r="K438" s="15">
        <v>46276.428472222222</v>
      </c>
      <c r="L438" s="15">
        <v>46276.428472222222</v>
      </c>
      <c r="M438" s="214">
        <v>7</v>
      </c>
      <c r="N438" s="216"/>
      <c r="O438" s="214" t="s">
        <v>201</v>
      </c>
      <c r="P438" s="214" t="s">
        <v>514</v>
      </c>
      <c r="Q438" s="216"/>
      <c r="R438" s="216"/>
      <c r="S438" s="214" t="s">
        <v>368</v>
      </c>
      <c r="T438" s="214" t="s">
        <v>357</v>
      </c>
      <c r="U438" s="214" t="s">
        <v>262</v>
      </c>
      <c r="V438" s="214" t="s">
        <v>7</v>
      </c>
      <c r="W438" s="214" t="s">
        <v>7</v>
      </c>
      <c r="X438" s="214" t="s">
        <v>7</v>
      </c>
      <c r="Y438" s="214"/>
      <c r="Z438" s="214"/>
      <c r="AA438" s="214" t="s">
        <v>127</v>
      </c>
      <c r="AB438" s="214" t="s">
        <v>401</v>
      </c>
      <c r="AC438" s="214">
        <v>2011</v>
      </c>
      <c r="AD438" s="214" t="s">
        <v>233</v>
      </c>
      <c r="AE438" s="214">
        <v>1</v>
      </c>
      <c r="AF438" s="214">
        <v>1</v>
      </c>
    </row>
    <row r="439" spans="1:32" x14ac:dyDescent="0.3">
      <c r="A439" s="216" t="s">
        <v>353</v>
      </c>
      <c r="B439" s="214" t="s">
        <v>45</v>
      </c>
      <c r="C439" s="214" t="s">
        <v>68</v>
      </c>
      <c r="D439" s="214" t="s">
        <v>310</v>
      </c>
      <c r="E439" s="214" t="s">
        <v>1273</v>
      </c>
      <c r="F439" s="15">
        <v>46150.366493055553</v>
      </c>
      <c r="G439" s="214" t="s">
        <v>1264</v>
      </c>
      <c r="H439" s="214">
        <v>25</v>
      </c>
      <c r="I439" s="214" t="s">
        <v>1268</v>
      </c>
      <c r="J439" s="15">
        <v>46150.443749999999</v>
      </c>
      <c r="K439" s="15">
        <v>46170.5</v>
      </c>
      <c r="L439" s="15"/>
      <c r="M439" s="214">
        <v>25</v>
      </c>
      <c r="N439" s="216"/>
      <c r="O439" s="214" t="s">
        <v>201</v>
      </c>
      <c r="P439" s="214" t="s">
        <v>513</v>
      </c>
      <c r="Q439" s="216"/>
      <c r="R439" s="216"/>
      <c r="S439" s="214" t="s">
        <v>369</v>
      </c>
      <c r="T439" s="214" t="s">
        <v>380</v>
      </c>
      <c r="U439" s="214" t="s">
        <v>265</v>
      </c>
      <c r="V439" s="214" t="s">
        <v>353</v>
      </c>
      <c r="W439" s="214" t="s">
        <v>379</v>
      </c>
      <c r="X439" s="214" t="s">
        <v>262</v>
      </c>
      <c r="Y439" s="214"/>
      <c r="Z439" s="214"/>
      <c r="AA439" s="214" t="s">
        <v>67</v>
      </c>
      <c r="AB439" s="214" t="s">
        <v>369</v>
      </c>
      <c r="AC439" s="214">
        <v>1950</v>
      </c>
      <c r="AD439" s="214" t="s">
        <v>217</v>
      </c>
      <c r="AE439" s="214">
        <v>2.5</v>
      </c>
      <c r="AF439" s="214"/>
    </row>
    <row r="440" spans="1:32" x14ac:dyDescent="0.3">
      <c r="A440" s="216" t="s">
        <v>353</v>
      </c>
      <c r="B440" s="214" t="s">
        <v>51</v>
      </c>
      <c r="C440" s="214" t="s">
        <v>258</v>
      </c>
      <c r="D440" s="214" t="s">
        <v>310</v>
      </c>
      <c r="E440" s="214" t="s">
        <v>1274</v>
      </c>
      <c r="F440" s="15">
        <v>46122.477662037039</v>
      </c>
      <c r="G440" s="214" t="s">
        <v>404</v>
      </c>
      <c r="H440" s="214">
        <v>15</v>
      </c>
      <c r="I440" s="214" t="s">
        <v>1275</v>
      </c>
      <c r="J440" s="15">
        <v>46128.386111111111</v>
      </c>
      <c r="K440" s="15">
        <v>46191.386805555558</v>
      </c>
      <c r="L440" s="15"/>
      <c r="M440" s="214">
        <v>15</v>
      </c>
      <c r="N440" s="216"/>
      <c r="O440" s="214"/>
      <c r="P440" s="214"/>
      <c r="Q440" s="216"/>
      <c r="R440" s="216"/>
      <c r="S440" s="214" t="s">
        <v>1253</v>
      </c>
      <c r="T440" s="214" t="s">
        <v>1254</v>
      </c>
      <c r="U440" s="214" t="s">
        <v>264</v>
      </c>
      <c r="V440" s="214" t="s">
        <v>7</v>
      </c>
      <c r="W440" s="214" t="s">
        <v>7</v>
      </c>
      <c r="X440" s="214" t="s">
        <v>7</v>
      </c>
      <c r="Y440" s="214"/>
      <c r="Z440" s="214"/>
      <c r="AA440" s="214" t="s">
        <v>238</v>
      </c>
      <c r="AB440" s="214" t="s">
        <v>1255</v>
      </c>
      <c r="AC440" s="214">
        <v>2800</v>
      </c>
      <c r="AD440" s="214" t="s">
        <v>7</v>
      </c>
      <c r="AE440" s="214"/>
      <c r="AF440" s="214">
        <v>0</v>
      </c>
    </row>
    <row r="441" spans="1:32" x14ac:dyDescent="0.3">
      <c r="A441" s="216" t="s">
        <v>353</v>
      </c>
      <c r="B441" s="214" t="s">
        <v>51</v>
      </c>
      <c r="C441" s="214" t="s">
        <v>258</v>
      </c>
      <c r="D441" s="214" t="s">
        <v>310</v>
      </c>
      <c r="E441" s="214" t="s">
        <v>1276</v>
      </c>
      <c r="F441" s="15">
        <v>46122.476886574077</v>
      </c>
      <c r="G441" s="214" t="s">
        <v>404</v>
      </c>
      <c r="H441" s="214">
        <v>15</v>
      </c>
      <c r="I441" s="214" t="s">
        <v>1275</v>
      </c>
      <c r="J441" s="15">
        <v>46128.386111111111</v>
      </c>
      <c r="K441" s="15">
        <v>46191.386805555558</v>
      </c>
      <c r="L441" s="15"/>
      <c r="M441" s="214">
        <v>15</v>
      </c>
      <c r="N441" s="216"/>
      <c r="O441" s="214"/>
      <c r="P441" s="214"/>
      <c r="Q441" s="216"/>
      <c r="R441" s="216"/>
      <c r="S441" s="214" t="s">
        <v>1253</v>
      </c>
      <c r="T441" s="214" t="s">
        <v>1254</v>
      </c>
      <c r="U441" s="214" t="s">
        <v>264</v>
      </c>
      <c r="V441" s="214" t="s">
        <v>7</v>
      </c>
      <c r="W441" s="214" t="s">
        <v>7</v>
      </c>
      <c r="X441" s="214" t="s">
        <v>7</v>
      </c>
      <c r="Y441" s="214"/>
      <c r="Z441" s="214"/>
      <c r="AA441" s="214" t="s">
        <v>238</v>
      </c>
      <c r="AB441" s="214" t="s">
        <v>1255</v>
      </c>
      <c r="AC441" s="214">
        <v>2800</v>
      </c>
      <c r="AD441" s="214" t="s">
        <v>7</v>
      </c>
      <c r="AE441" s="214"/>
      <c r="AF441" s="214"/>
    </row>
    <row r="442" spans="1:32" x14ac:dyDescent="0.3">
      <c r="A442" s="216" t="s">
        <v>353</v>
      </c>
      <c r="B442" s="214" t="s">
        <v>57</v>
      </c>
      <c r="C442" s="214" t="s">
        <v>117</v>
      </c>
      <c r="D442" s="214" t="s">
        <v>310</v>
      </c>
      <c r="E442" s="214" t="s">
        <v>1277</v>
      </c>
      <c r="F442" s="15">
        <v>46230.480439814812</v>
      </c>
      <c r="G442" s="214" t="s">
        <v>410</v>
      </c>
      <c r="H442" s="214">
        <v>1</v>
      </c>
      <c r="I442" s="214" t="s">
        <v>1278</v>
      </c>
      <c r="J442" s="15">
        <v>46231.431944444441</v>
      </c>
      <c r="K442" s="15">
        <v>46269.637499999997</v>
      </c>
      <c r="L442" s="15">
        <v>46269.637499999997</v>
      </c>
      <c r="M442" s="214">
        <v>1</v>
      </c>
      <c r="N442" s="216"/>
      <c r="O442" s="214" t="s">
        <v>201</v>
      </c>
      <c r="P442" s="214" t="s">
        <v>514</v>
      </c>
      <c r="Q442" s="216"/>
      <c r="R442" s="216"/>
      <c r="S442" s="214" t="s">
        <v>368</v>
      </c>
      <c r="T442" s="214" t="s">
        <v>357</v>
      </c>
      <c r="U442" s="214" t="s">
        <v>262</v>
      </c>
      <c r="V442" s="214" t="s">
        <v>7</v>
      </c>
      <c r="W442" s="214" t="s">
        <v>7</v>
      </c>
      <c r="X442" s="214" t="s">
        <v>7</v>
      </c>
      <c r="Y442" s="214"/>
      <c r="Z442" s="214"/>
      <c r="AA442" s="214" t="s">
        <v>127</v>
      </c>
      <c r="AB442" s="214" t="s">
        <v>401</v>
      </c>
      <c r="AC442" s="214">
        <v>2011</v>
      </c>
      <c r="AD442" s="214" t="s">
        <v>233</v>
      </c>
      <c r="AE442" s="214">
        <v>1</v>
      </c>
      <c r="AF442" s="214">
        <v>1</v>
      </c>
    </row>
    <row r="443" spans="1:32" x14ac:dyDescent="0.3">
      <c r="A443" s="216" t="s">
        <v>353</v>
      </c>
      <c r="B443" s="214" t="s">
        <v>279</v>
      </c>
      <c r="C443" s="214" t="s">
        <v>192</v>
      </c>
      <c r="D443" s="214" t="s">
        <v>310</v>
      </c>
      <c r="E443" s="214" t="s">
        <v>1271</v>
      </c>
      <c r="F443" s="15">
        <v>46239.600300925929</v>
      </c>
      <c r="G443" s="214" t="s">
        <v>410</v>
      </c>
      <c r="H443" s="214">
        <v>685</v>
      </c>
      <c r="I443" s="214" t="s">
        <v>1272</v>
      </c>
      <c r="J443" s="15">
        <v>46239.673634259256</v>
      </c>
      <c r="K443" s="15">
        <v>46276.428472222222</v>
      </c>
      <c r="L443" s="15"/>
      <c r="M443" s="214">
        <v>685</v>
      </c>
      <c r="N443" s="216"/>
      <c r="O443" s="214" t="s">
        <v>201</v>
      </c>
      <c r="P443" s="214" t="s">
        <v>513</v>
      </c>
      <c r="Q443" s="216"/>
      <c r="R443" s="216"/>
      <c r="S443" s="214" t="s">
        <v>368</v>
      </c>
      <c r="T443" s="214" t="s">
        <v>357</v>
      </c>
      <c r="U443" s="214" t="s">
        <v>262</v>
      </c>
      <c r="V443" s="214" t="s">
        <v>7</v>
      </c>
      <c r="W443" s="214" t="s">
        <v>7</v>
      </c>
      <c r="X443" s="214" t="s">
        <v>7</v>
      </c>
      <c r="Y443" s="214"/>
      <c r="Z443" s="214">
        <v>1</v>
      </c>
      <c r="AA443" s="214" t="s">
        <v>122</v>
      </c>
      <c r="AB443" s="214" t="s">
        <v>401</v>
      </c>
      <c r="AC443" s="214">
        <v>2011</v>
      </c>
      <c r="AD443" s="214" t="s">
        <v>232</v>
      </c>
      <c r="AE443" s="214">
        <v>685</v>
      </c>
      <c r="AF443" s="214">
        <v>68.5</v>
      </c>
    </row>
    <row r="444" spans="1:32" x14ac:dyDescent="0.3">
      <c r="A444" s="216" t="s">
        <v>353</v>
      </c>
      <c r="B444" s="214" t="s">
        <v>285</v>
      </c>
      <c r="C444" s="214" t="s">
        <v>95</v>
      </c>
      <c r="D444" s="214" t="s">
        <v>310</v>
      </c>
      <c r="E444" s="214" t="s">
        <v>1246</v>
      </c>
      <c r="F444" s="15">
        <v>46147.441388888888</v>
      </c>
      <c r="G444" s="214" t="s">
        <v>1247</v>
      </c>
      <c r="H444" s="214">
        <v>1</v>
      </c>
      <c r="I444" s="214" t="s">
        <v>1248</v>
      </c>
      <c r="J444" s="15">
        <v>46146.748611111114</v>
      </c>
      <c r="K444" s="15">
        <v>46147.618750000001</v>
      </c>
      <c r="L444" s="15"/>
      <c r="M444" s="214">
        <v>1</v>
      </c>
      <c r="N444" s="216"/>
      <c r="O444" s="214" t="s">
        <v>201</v>
      </c>
      <c r="P444" s="214" t="s">
        <v>514</v>
      </c>
      <c r="Q444" s="216"/>
      <c r="R444" s="216"/>
      <c r="S444" s="214" t="s">
        <v>370</v>
      </c>
      <c r="T444" s="214" t="s">
        <v>382</v>
      </c>
      <c r="U444" s="214" t="s">
        <v>293</v>
      </c>
      <c r="V444" s="214" t="s">
        <v>7</v>
      </c>
      <c r="W444" s="214" t="s">
        <v>7</v>
      </c>
      <c r="X444" s="214" t="s">
        <v>7</v>
      </c>
      <c r="Y444" s="214"/>
      <c r="Z444" s="214"/>
      <c r="AA444" s="214" t="s">
        <v>96</v>
      </c>
      <c r="AB444" s="214" t="s">
        <v>402</v>
      </c>
      <c r="AC444" s="214">
        <v>2940</v>
      </c>
      <c r="AD444" s="214" t="s">
        <v>220</v>
      </c>
      <c r="AE444" s="214">
        <v>1</v>
      </c>
      <c r="AF444" s="214">
        <v>1</v>
      </c>
    </row>
    <row r="445" spans="1:32" x14ac:dyDescent="0.3">
      <c r="A445" s="216" t="s">
        <v>353</v>
      </c>
      <c r="B445" s="214" t="s">
        <v>279</v>
      </c>
      <c r="C445" s="214" t="s">
        <v>192</v>
      </c>
      <c r="D445" s="214" t="s">
        <v>310</v>
      </c>
      <c r="E445" s="214" t="s">
        <v>1277</v>
      </c>
      <c r="F445" s="15">
        <v>46230.480439814812</v>
      </c>
      <c r="G445" s="214" t="s">
        <v>410</v>
      </c>
      <c r="H445" s="214">
        <v>4</v>
      </c>
      <c r="I445" s="214" t="s">
        <v>1278</v>
      </c>
      <c r="J445" s="15">
        <v>46231.431944444441</v>
      </c>
      <c r="K445" s="15">
        <v>46269.637499999997</v>
      </c>
      <c r="L445" s="15"/>
      <c r="M445" s="214">
        <v>4</v>
      </c>
      <c r="N445" s="216"/>
      <c r="O445" s="214" t="s">
        <v>201</v>
      </c>
      <c r="P445" s="214" t="s">
        <v>513</v>
      </c>
      <c r="Q445" s="216"/>
      <c r="R445" s="216"/>
      <c r="S445" s="214" t="s">
        <v>368</v>
      </c>
      <c r="T445" s="214" t="s">
        <v>357</v>
      </c>
      <c r="U445" s="214" t="s">
        <v>262</v>
      </c>
      <c r="V445" s="214" t="s">
        <v>7</v>
      </c>
      <c r="W445" s="214" t="s">
        <v>7</v>
      </c>
      <c r="X445" s="214" t="s">
        <v>7</v>
      </c>
      <c r="Y445" s="214"/>
      <c r="Z445" s="214">
        <v>1</v>
      </c>
      <c r="AA445" s="214" t="s">
        <v>122</v>
      </c>
      <c r="AB445" s="214" t="s">
        <v>401</v>
      </c>
      <c r="AC445" s="214">
        <v>2011</v>
      </c>
      <c r="AD445" s="214" t="s">
        <v>232</v>
      </c>
      <c r="AE445" s="214">
        <v>4</v>
      </c>
      <c r="AF445" s="214">
        <v>6.7</v>
      </c>
    </row>
    <row r="446" spans="1:32" x14ac:dyDescent="0.3">
      <c r="A446" s="216" t="s">
        <v>353</v>
      </c>
      <c r="B446" s="214" t="s">
        <v>51</v>
      </c>
      <c r="C446" s="214" t="s">
        <v>258</v>
      </c>
      <c r="D446" s="214" t="s">
        <v>310</v>
      </c>
      <c r="E446" s="214" t="s">
        <v>1279</v>
      </c>
      <c r="F446" s="15">
        <v>46111.597430555557</v>
      </c>
      <c r="G446" s="214" t="s">
        <v>407</v>
      </c>
      <c r="H446" s="214">
        <v>100</v>
      </c>
      <c r="I446" s="214" t="s">
        <v>1280</v>
      </c>
      <c r="J446" s="15">
        <v>46111.680555555555</v>
      </c>
      <c r="K446" s="15">
        <v>46252.409201388888</v>
      </c>
      <c r="L446" s="15"/>
      <c r="M446" s="214">
        <v>100</v>
      </c>
      <c r="N446" s="216"/>
      <c r="O446" s="214" t="s">
        <v>201</v>
      </c>
      <c r="P446" s="214" t="s">
        <v>513</v>
      </c>
      <c r="Q446" s="216"/>
      <c r="R446" s="216"/>
      <c r="S446" s="214" t="s">
        <v>368</v>
      </c>
      <c r="T446" s="214" t="s">
        <v>357</v>
      </c>
      <c r="U446" s="214" t="s">
        <v>262</v>
      </c>
      <c r="V446" s="214" t="s">
        <v>7</v>
      </c>
      <c r="W446" s="214" t="s">
        <v>7</v>
      </c>
      <c r="X446" s="214" t="s">
        <v>7</v>
      </c>
      <c r="Y446" s="214"/>
      <c r="Z446" s="214"/>
      <c r="AA446" s="214" t="s">
        <v>238</v>
      </c>
      <c r="AB446" s="214" t="s">
        <v>401</v>
      </c>
      <c r="AC446" s="214">
        <v>2011</v>
      </c>
      <c r="AD446" s="214" t="s">
        <v>7</v>
      </c>
      <c r="AE446" s="214"/>
      <c r="AF446" s="214">
        <v>0</v>
      </c>
    </row>
    <row r="447" spans="1:32" x14ac:dyDescent="0.3">
      <c r="A447" s="216" t="s">
        <v>353</v>
      </c>
      <c r="B447" s="214" t="s">
        <v>45</v>
      </c>
      <c r="C447" s="214" t="s">
        <v>68</v>
      </c>
      <c r="D447" s="214" t="s">
        <v>310</v>
      </c>
      <c r="E447" s="214" t="s">
        <v>1281</v>
      </c>
      <c r="F447" s="15">
        <v>46150.375937500001</v>
      </c>
      <c r="G447" s="214" t="s">
        <v>1264</v>
      </c>
      <c r="H447" s="214">
        <v>28</v>
      </c>
      <c r="I447" s="214" t="s">
        <v>1282</v>
      </c>
      <c r="J447" s="15">
        <v>46154.466666666667</v>
      </c>
      <c r="K447" s="15">
        <v>46170.708333333336</v>
      </c>
      <c r="L447" s="15"/>
      <c r="M447" s="214">
        <v>28</v>
      </c>
      <c r="N447" s="216"/>
      <c r="O447" s="214" t="s">
        <v>201</v>
      </c>
      <c r="P447" s="214" t="s">
        <v>513</v>
      </c>
      <c r="Q447" s="216"/>
      <c r="R447" s="216"/>
      <c r="S447" s="214" t="s">
        <v>400</v>
      </c>
      <c r="T447" s="214" t="s">
        <v>381</v>
      </c>
      <c r="U447" s="214" t="s">
        <v>295</v>
      </c>
      <c r="V447" s="214" t="s">
        <v>353</v>
      </c>
      <c r="W447" s="214" t="s">
        <v>379</v>
      </c>
      <c r="X447" s="214" t="s">
        <v>262</v>
      </c>
      <c r="Y447" s="214"/>
      <c r="Z447" s="214"/>
      <c r="AA447" s="214" t="s">
        <v>67</v>
      </c>
      <c r="AB447" s="214" t="s">
        <v>400</v>
      </c>
      <c r="AC447" s="214"/>
      <c r="AD447" s="214" t="s">
        <v>217</v>
      </c>
      <c r="AE447" s="214">
        <v>2.8</v>
      </c>
      <c r="AF447" s="214">
        <v>1</v>
      </c>
    </row>
    <row r="448" spans="1:32" x14ac:dyDescent="0.3">
      <c r="A448" s="216" t="s">
        <v>353</v>
      </c>
      <c r="B448" s="214" t="s">
        <v>45</v>
      </c>
      <c r="C448" s="214" t="s">
        <v>68</v>
      </c>
      <c r="D448" s="214" t="s">
        <v>310</v>
      </c>
      <c r="E448" s="214" t="s">
        <v>1283</v>
      </c>
      <c r="F448" s="15">
        <v>46150.626539351855</v>
      </c>
      <c r="G448" s="214" t="s">
        <v>1259</v>
      </c>
      <c r="H448" s="214">
        <v>1</v>
      </c>
      <c r="I448" s="214" t="s">
        <v>1284</v>
      </c>
      <c r="J448" s="15">
        <v>46153.365277777775</v>
      </c>
      <c r="K448" s="15">
        <v>46154.5</v>
      </c>
      <c r="L448" s="15"/>
      <c r="M448" s="214">
        <v>1</v>
      </c>
      <c r="N448" s="216"/>
      <c r="O448" s="214" t="s">
        <v>201</v>
      </c>
      <c r="P448" s="214" t="s">
        <v>514</v>
      </c>
      <c r="Q448" s="216"/>
      <c r="R448" s="216"/>
      <c r="S448" s="214" t="s">
        <v>368</v>
      </c>
      <c r="T448" s="214" t="s">
        <v>357</v>
      </c>
      <c r="U448" s="214" t="s">
        <v>262</v>
      </c>
      <c r="V448" s="214" t="s">
        <v>353</v>
      </c>
      <c r="W448" s="214" t="s">
        <v>379</v>
      </c>
      <c r="X448" s="214" t="s">
        <v>262</v>
      </c>
      <c r="Y448" s="214"/>
      <c r="Z448" s="214"/>
      <c r="AA448" s="214" t="s">
        <v>67</v>
      </c>
      <c r="AB448" s="214" t="s">
        <v>401</v>
      </c>
      <c r="AC448" s="214">
        <v>2011</v>
      </c>
      <c r="AD448" s="214" t="s">
        <v>217</v>
      </c>
      <c r="AE448" s="214">
        <v>1</v>
      </c>
      <c r="AF448" s="214"/>
    </row>
    <row r="449" spans="1:32" x14ac:dyDescent="0.3">
      <c r="A449" s="216" t="s">
        <v>353</v>
      </c>
      <c r="B449" s="214" t="s">
        <v>45</v>
      </c>
      <c r="C449" s="214" t="s">
        <v>68</v>
      </c>
      <c r="D449" s="214" t="s">
        <v>310</v>
      </c>
      <c r="E449" s="214" t="s">
        <v>1285</v>
      </c>
      <c r="F449" s="15">
        <v>46150.625891203701</v>
      </c>
      <c r="G449" s="214" t="s">
        <v>1259</v>
      </c>
      <c r="H449" s="214">
        <v>1</v>
      </c>
      <c r="I449" s="214" t="s">
        <v>1284</v>
      </c>
      <c r="J449" s="15">
        <v>46153.365277777775</v>
      </c>
      <c r="K449" s="15">
        <v>46154.5</v>
      </c>
      <c r="L449" s="15"/>
      <c r="M449" s="214">
        <v>1</v>
      </c>
      <c r="N449" s="216"/>
      <c r="O449" s="214" t="s">
        <v>201</v>
      </c>
      <c r="P449" s="214" t="s">
        <v>514</v>
      </c>
      <c r="Q449" s="216"/>
      <c r="R449" s="216"/>
      <c r="S449" s="214" t="s">
        <v>368</v>
      </c>
      <c r="T449" s="214" t="s">
        <v>357</v>
      </c>
      <c r="U449" s="214" t="s">
        <v>262</v>
      </c>
      <c r="V449" s="214" t="s">
        <v>353</v>
      </c>
      <c r="W449" s="214" t="s">
        <v>379</v>
      </c>
      <c r="X449" s="214" t="s">
        <v>262</v>
      </c>
      <c r="Y449" s="214"/>
      <c r="Z449" s="214"/>
      <c r="AA449" s="214" t="s">
        <v>67</v>
      </c>
      <c r="AB449" s="214" t="s">
        <v>401</v>
      </c>
      <c r="AC449" s="214">
        <v>2011</v>
      </c>
      <c r="AD449" s="214" t="s">
        <v>217</v>
      </c>
      <c r="AE449" s="214">
        <v>1</v>
      </c>
      <c r="AF449" s="214"/>
    </row>
    <row r="450" spans="1:32" x14ac:dyDescent="0.3">
      <c r="A450" s="216" t="s">
        <v>353</v>
      </c>
      <c r="B450" s="214" t="s">
        <v>45</v>
      </c>
      <c r="C450" s="214" t="s">
        <v>68</v>
      </c>
      <c r="D450" s="214" t="s">
        <v>310</v>
      </c>
      <c r="E450" s="214" t="s">
        <v>1286</v>
      </c>
      <c r="F450" s="15">
        <v>46150.626261574071</v>
      </c>
      <c r="G450" s="214" t="s">
        <v>1259</v>
      </c>
      <c r="H450" s="214">
        <v>1</v>
      </c>
      <c r="I450" s="214" t="s">
        <v>1284</v>
      </c>
      <c r="J450" s="15">
        <v>46153.365277777775</v>
      </c>
      <c r="K450" s="15">
        <v>46154.5</v>
      </c>
      <c r="L450" s="15"/>
      <c r="M450" s="214">
        <v>1</v>
      </c>
      <c r="N450" s="216"/>
      <c r="O450" s="214" t="s">
        <v>201</v>
      </c>
      <c r="P450" s="214" t="s">
        <v>514</v>
      </c>
      <c r="Q450" s="216"/>
      <c r="R450" s="216"/>
      <c r="S450" s="214" t="s">
        <v>368</v>
      </c>
      <c r="T450" s="214" t="s">
        <v>357</v>
      </c>
      <c r="U450" s="214" t="s">
        <v>262</v>
      </c>
      <c r="V450" s="214" t="s">
        <v>353</v>
      </c>
      <c r="W450" s="214" t="s">
        <v>379</v>
      </c>
      <c r="X450" s="214" t="s">
        <v>262</v>
      </c>
      <c r="Y450" s="214"/>
      <c r="Z450" s="214"/>
      <c r="AA450" s="214" t="s">
        <v>67</v>
      </c>
      <c r="AB450" s="214" t="s">
        <v>401</v>
      </c>
      <c r="AC450" s="214">
        <v>2011</v>
      </c>
      <c r="AD450" s="214" t="s">
        <v>217</v>
      </c>
      <c r="AE450" s="214">
        <v>1</v>
      </c>
      <c r="AF450" s="214"/>
    </row>
    <row r="451" spans="1:32" x14ac:dyDescent="0.3">
      <c r="A451" s="216" t="s">
        <v>353</v>
      </c>
      <c r="B451" s="214" t="s">
        <v>63</v>
      </c>
      <c r="C451" s="214" t="s">
        <v>95</v>
      </c>
      <c r="D451" s="214" t="s">
        <v>310</v>
      </c>
      <c r="E451" s="214" t="s">
        <v>1271</v>
      </c>
      <c r="F451" s="15">
        <v>46239.600300925929</v>
      </c>
      <c r="G451" s="214" t="s">
        <v>410</v>
      </c>
      <c r="H451" s="214">
        <v>7</v>
      </c>
      <c r="I451" s="214" t="s">
        <v>1272</v>
      </c>
      <c r="J451" s="15">
        <v>46239.673634259256</v>
      </c>
      <c r="K451" s="15">
        <v>46276.428472222222</v>
      </c>
      <c r="L451" s="15">
        <v>46276.428472222222</v>
      </c>
      <c r="M451" s="214">
        <v>7</v>
      </c>
      <c r="N451" s="216"/>
      <c r="O451" s="214" t="s">
        <v>201</v>
      </c>
      <c r="P451" s="214" t="s">
        <v>514</v>
      </c>
      <c r="Q451" s="216"/>
      <c r="R451" s="216"/>
      <c r="S451" s="214" t="s">
        <v>368</v>
      </c>
      <c r="T451" s="214" t="s">
        <v>357</v>
      </c>
      <c r="U451" s="214" t="s">
        <v>262</v>
      </c>
      <c r="V451" s="214" t="s">
        <v>7</v>
      </c>
      <c r="W451" s="214" t="s">
        <v>7</v>
      </c>
      <c r="X451" s="214" t="s">
        <v>7</v>
      </c>
      <c r="Y451" s="214"/>
      <c r="Z451" s="214"/>
      <c r="AA451" s="214" t="s">
        <v>96</v>
      </c>
      <c r="AB451" s="214" t="s">
        <v>401</v>
      </c>
      <c r="AC451" s="214">
        <v>2011</v>
      </c>
      <c r="AD451" s="214" t="s">
        <v>225</v>
      </c>
      <c r="AE451" s="214">
        <v>7</v>
      </c>
      <c r="AF451" s="214">
        <v>1</v>
      </c>
    </row>
    <row r="452" spans="1:32" x14ac:dyDescent="0.3">
      <c r="A452" s="216" t="s">
        <v>353</v>
      </c>
      <c r="B452" s="214" t="s">
        <v>63</v>
      </c>
      <c r="C452" s="214" t="s">
        <v>95</v>
      </c>
      <c r="D452" s="214" t="s">
        <v>310</v>
      </c>
      <c r="E452" s="214" t="s">
        <v>1277</v>
      </c>
      <c r="F452" s="15">
        <v>46230.480439814812</v>
      </c>
      <c r="G452" s="214" t="s">
        <v>410</v>
      </c>
      <c r="H452" s="214">
        <v>1</v>
      </c>
      <c r="I452" s="214" t="s">
        <v>1278</v>
      </c>
      <c r="J452" s="15">
        <v>46231.431944444441</v>
      </c>
      <c r="K452" s="15">
        <v>46269.637499999997</v>
      </c>
      <c r="L452" s="15">
        <v>46269.637499999997</v>
      </c>
      <c r="M452" s="214">
        <v>1</v>
      </c>
      <c r="N452" s="216"/>
      <c r="O452" s="214" t="s">
        <v>201</v>
      </c>
      <c r="P452" s="214" t="s">
        <v>514</v>
      </c>
      <c r="Q452" s="216"/>
      <c r="R452" s="216"/>
      <c r="S452" s="214" t="s">
        <v>368</v>
      </c>
      <c r="T452" s="214" t="s">
        <v>357</v>
      </c>
      <c r="U452" s="214" t="s">
        <v>262</v>
      </c>
      <c r="V452" s="214" t="s">
        <v>7</v>
      </c>
      <c r="W452" s="214" t="s">
        <v>7</v>
      </c>
      <c r="X452" s="214" t="s">
        <v>7</v>
      </c>
      <c r="Y452" s="214"/>
      <c r="Z452" s="214"/>
      <c r="AA452" s="214" t="s">
        <v>96</v>
      </c>
      <c r="AB452" s="214" t="s">
        <v>401</v>
      </c>
      <c r="AC452" s="214">
        <v>2011</v>
      </c>
      <c r="AD452" s="214" t="s">
        <v>225</v>
      </c>
      <c r="AE452" s="214">
        <v>1</v>
      </c>
      <c r="AF452" s="214">
        <v>1</v>
      </c>
    </row>
    <row r="453" spans="1:32" x14ac:dyDescent="0.3">
      <c r="A453" s="216" t="s">
        <v>353</v>
      </c>
      <c r="B453" s="214" t="s">
        <v>57</v>
      </c>
      <c r="C453" s="214" t="s">
        <v>117</v>
      </c>
      <c r="D453" s="214" t="s">
        <v>310</v>
      </c>
      <c r="E453" s="214" t="s">
        <v>1287</v>
      </c>
      <c r="F453" s="15">
        <v>46280.403831018521</v>
      </c>
      <c r="G453" s="214" t="s">
        <v>1288</v>
      </c>
      <c r="H453" s="214">
        <v>57</v>
      </c>
      <c r="I453" s="214" t="s">
        <v>1289</v>
      </c>
      <c r="J453" s="15">
        <v>46280.579479166663</v>
      </c>
      <c r="K453" s="15">
        <v>46288.575694444444</v>
      </c>
      <c r="L453" s="15">
        <v>46288.575694444444</v>
      </c>
      <c r="M453" s="214">
        <v>57</v>
      </c>
      <c r="N453" s="216"/>
      <c r="O453" s="214" t="s">
        <v>201</v>
      </c>
      <c r="P453" s="214" t="s">
        <v>514</v>
      </c>
      <c r="Q453" s="216"/>
      <c r="R453" s="216"/>
      <c r="S453" s="214" t="s">
        <v>368</v>
      </c>
      <c r="T453" s="214" t="s">
        <v>357</v>
      </c>
      <c r="U453" s="214" t="s">
        <v>262</v>
      </c>
      <c r="V453" s="214" t="s">
        <v>7</v>
      </c>
      <c r="W453" s="214" t="s">
        <v>7</v>
      </c>
      <c r="X453" s="214" t="s">
        <v>7</v>
      </c>
      <c r="Y453" s="214"/>
      <c r="Z453" s="214"/>
      <c r="AA453" s="214" t="s">
        <v>127</v>
      </c>
      <c r="AB453" s="214" t="s">
        <v>401</v>
      </c>
      <c r="AC453" s="214">
        <v>2011</v>
      </c>
      <c r="AD453" s="214" t="s">
        <v>233</v>
      </c>
      <c r="AE453" s="214">
        <v>5.7</v>
      </c>
      <c r="AF453" s="214">
        <v>2.17</v>
      </c>
    </row>
    <row r="454" spans="1:32" x14ac:dyDescent="0.3">
      <c r="A454" s="216" t="s">
        <v>353</v>
      </c>
      <c r="B454" s="214" t="s">
        <v>57</v>
      </c>
      <c r="C454" s="214" t="s">
        <v>117</v>
      </c>
      <c r="D454" s="214" t="s">
        <v>310</v>
      </c>
      <c r="E454" s="214" t="s">
        <v>1287</v>
      </c>
      <c r="F454" s="15">
        <v>46280.403831018521</v>
      </c>
      <c r="G454" s="214" t="s">
        <v>1288</v>
      </c>
      <c r="H454" s="214">
        <v>21</v>
      </c>
      <c r="I454" s="214" t="s">
        <v>1289</v>
      </c>
      <c r="J454" s="15">
        <v>46280.579479166663</v>
      </c>
      <c r="K454" s="15">
        <v>46282.38958333333</v>
      </c>
      <c r="L454" s="15">
        <v>46282.38958333333</v>
      </c>
      <c r="M454" s="214">
        <v>21</v>
      </c>
      <c r="N454" s="216"/>
      <c r="O454" s="214" t="s">
        <v>511</v>
      </c>
      <c r="P454" s="214"/>
      <c r="Q454" s="216"/>
      <c r="R454" s="216"/>
      <c r="S454" s="214" t="s">
        <v>368</v>
      </c>
      <c r="T454" s="214" t="s">
        <v>357</v>
      </c>
      <c r="U454" s="214" t="s">
        <v>262</v>
      </c>
      <c r="V454" s="214" t="s">
        <v>7</v>
      </c>
      <c r="W454" s="214" t="s">
        <v>7</v>
      </c>
      <c r="X454" s="214" t="s">
        <v>7</v>
      </c>
      <c r="Y454" s="214"/>
      <c r="Z454" s="214"/>
      <c r="AA454" s="214" t="s">
        <v>127</v>
      </c>
      <c r="AB454" s="214" t="s">
        <v>401</v>
      </c>
      <c r="AC454" s="214">
        <v>2011</v>
      </c>
      <c r="AD454" s="214" t="s">
        <v>233</v>
      </c>
      <c r="AE454" s="214">
        <v>2.1</v>
      </c>
      <c r="AF454" s="214">
        <v>1</v>
      </c>
    </row>
    <row r="455" spans="1:32" x14ac:dyDescent="0.3">
      <c r="A455" s="216" t="s">
        <v>353</v>
      </c>
      <c r="B455" s="214" t="s">
        <v>57</v>
      </c>
      <c r="C455" s="214" t="s">
        <v>117</v>
      </c>
      <c r="D455" s="214" t="s">
        <v>310</v>
      </c>
      <c r="E455" s="214" t="s">
        <v>1287</v>
      </c>
      <c r="F455" s="15">
        <v>46280.403831018521</v>
      </c>
      <c r="G455" s="214" t="s">
        <v>1288</v>
      </c>
      <c r="H455" s="214">
        <v>33</v>
      </c>
      <c r="I455" s="214" t="s">
        <v>1289</v>
      </c>
      <c r="J455" s="15">
        <v>46280.579479166663</v>
      </c>
      <c r="K455" s="15">
        <v>46288.575694444444</v>
      </c>
      <c r="L455" s="15">
        <v>46288.575694444444</v>
      </c>
      <c r="M455" s="214">
        <v>33</v>
      </c>
      <c r="N455" s="216"/>
      <c r="O455" s="214" t="s">
        <v>511</v>
      </c>
      <c r="P455" s="214"/>
      <c r="Q455" s="216"/>
      <c r="R455" s="216"/>
      <c r="S455" s="214" t="s">
        <v>368</v>
      </c>
      <c r="T455" s="214" t="s">
        <v>357</v>
      </c>
      <c r="U455" s="214" t="s">
        <v>262</v>
      </c>
      <c r="V455" s="214" t="s">
        <v>7</v>
      </c>
      <c r="W455" s="214" t="s">
        <v>7</v>
      </c>
      <c r="X455" s="214" t="s">
        <v>7</v>
      </c>
      <c r="Y455" s="214"/>
      <c r="Z455" s="214"/>
      <c r="AA455" s="214" t="s">
        <v>127</v>
      </c>
      <c r="AB455" s="214" t="s">
        <v>401</v>
      </c>
      <c r="AC455" s="214">
        <v>2011</v>
      </c>
      <c r="AD455" s="214" t="s">
        <v>233</v>
      </c>
      <c r="AE455" s="214">
        <v>3.3</v>
      </c>
      <c r="AF455" s="214"/>
    </row>
    <row r="456" spans="1:32" x14ac:dyDescent="0.3">
      <c r="A456" s="216" t="s">
        <v>353</v>
      </c>
      <c r="B456" s="214" t="s">
        <v>57</v>
      </c>
      <c r="C456" s="214" t="s">
        <v>117</v>
      </c>
      <c r="D456" s="214" t="s">
        <v>310</v>
      </c>
      <c r="E456" s="214" t="s">
        <v>1287</v>
      </c>
      <c r="F456" s="15">
        <v>46280.403831018521</v>
      </c>
      <c r="G456" s="214" t="s">
        <v>1288</v>
      </c>
      <c r="H456" s="214">
        <v>20</v>
      </c>
      <c r="I456" s="214" t="s">
        <v>1289</v>
      </c>
      <c r="J456" s="15">
        <v>46280.579479166663</v>
      </c>
      <c r="K456" s="15">
        <v>46288.575694444444</v>
      </c>
      <c r="L456" s="15">
        <v>46288.575694444444</v>
      </c>
      <c r="M456" s="214">
        <v>20</v>
      </c>
      <c r="N456" s="216"/>
      <c r="O456" s="214" t="s">
        <v>511</v>
      </c>
      <c r="P456" s="214"/>
      <c r="Q456" s="216"/>
      <c r="R456" s="216"/>
      <c r="S456" s="214" t="s">
        <v>368</v>
      </c>
      <c r="T456" s="214" t="s">
        <v>357</v>
      </c>
      <c r="U456" s="214" t="s">
        <v>262</v>
      </c>
      <c r="V456" s="214" t="s">
        <v>7</v>
      </c>
      <c r="W456" s="214" t="s">
        <v>7</v>
      </c>
      <c r="X456" s="214" t="s">
        <v>7</v>
      </c>
      <c r="Y456" s="214"/>
      <c r="Z456" s="214"/>
      <c r="AA456" s="214" t="s">
        <v>127</v>
      </c>
      <c r="AB456" s="214" t="s">
        <v>401</v>
      </c>
      <c r="AC456" s="214">
        <v>2011</v>
      </c>
      <c r="AD456" s="214" t="s">
        <v>233</v>
      </c>
      <c r="AE456" s="214">
        <v>2</v>
      </c>
      <c r="AF456" s="214"/>
    </row>
    <row r="457" spans="1:32" x14ac:dyDescent="0.3">
      <c r="A457" s="216" t="s">
        <v>353</v>
      </c>
      <c r="B457" s="214" t="s">
        <v>57</v>
      </c>
      <c r="C457" s="214" t="s">
        <v>117</v>
      </c>
      <c r="D457" s="214" t="s">
        <v>310</v>
      </c>
      <c r="E457" s="214" t="s">
        <v>1287</v>
      </c>
      <c r="F457" s="15">
        <v>46280.403831018521</v>
      </c>
      <c r="G457" s="214" t="s">
        <v>1288</v>
      </c>
      <c r="H457" s="214">
        <v>67</v>
      </c>
      <c r="I457" s="214" t="s">
        <v>1289</v>
      </c>
      <c r="J457" s="15">
        <v>46280.579479166663</v>
      </c>
      <c r="K457" s="15">
        <v>46288.575694444444</v>
      </c>
      <c r="L457" s="15">
        <v>46288.575694444444</v>
      </c>
      <c r="M457" s="214">
        <v>67</v>
      </c>
      <c r="N457" s="216"/>
      <c r="O457" s="214" t="s">
        <v>511</v>
      </c>
      <c r="P457" s="214"/>
      <c r="Q457" s="216"/>
      <c r="R457" s="216"/>
      <c r="S457" s="214" t="s">
        <v>368</v>
      </c>
      <c r="T457" s="214" t="s">
        <v>357</v>
      </c>
      <c r="U457" s="214" t="s">
        <v>262</v>
      </c>
      <c r="V457" s="214" t="s">
        <v>7</v>
      </c>
      <c r="W457" s="214" t="s">
        <v>7</v>
      </c>
      <c r="X457" s="214" t="s">
        <v>7</v>
      </c>
      <c r="Y457" s="214"/>
      <c r="Z457" s="214"/>
      <c r="AA457" s="214" t="s">
        <v>127</v>
      </c>
      <c r="AB457" s="214" t="s">
        <v>401</v>
      </c>
      <c r="AC457" s="214">
        <v>2011</v>
      </c>
      <c r="AD457" s="214" t="s">
        <v>233</v>
      </c>
      <c r="AE457" s="214">
        <v>6.7</v>
      </c>
      <c r="AF457" s="214"/>
    </row>
    <row r="458" spans="1:32" x14ac:dyDescent="0.3">
      <c r="A458" s="216" t="s">
        <v>353</v>
      </c>
      <c r="B458" s="214" t="s">
        <v>57</v>
      </c>
      <c r="C458" s="214" t="s">
        <v>117</v>
      </c>
      <c r="D458" s="214" t="s">
        <v>310</v>
      </c>
      <c r="E458" s="214" t="s">
        <v>1287</v>
      </c>
      <c r="F458" s="15">
        <v>46280.403831018521</v>
      </c>
      <c r="G458" s="214" t="s">
        <v>1288</v>
      </c>
      <c r="H458" s="214">
        <v>30</v>
      </c>
      <c r="I458" s="214" t="s">
        <v>1289</v>
      </c>
      <c r="J458" s="15">
        <v>46280.579479166663</v>
      </c>
      <c r="K458" s="15">
        <v>46288.575694444444</v>
      </c>
      <c r="L458" s="15">
        <v>46288.575694444444</v>
      </c>
      <c r="M458" s="214">
        <v>30</v>
      </c>
      <c r="N458" s="216"/>
      <c r="O458" s="214" t="s">
        <v>511</v>
      </c>
      <c r="P458" s="214"/>
      <c r="Q458" s="216"/>
      <c r="R458" s="216"/>
      <c r="S458" s="214" t="s">
        <v>368</v>
      </c>
      <c r="T458" s="214" t="s">
        <v>357</v>
      </c>
      <c r="U458" s="214" t="s">
        <v>262</v>
      </c>
      <c r="V458" s="214" t="s">
        <v>7</v>
      </c>
      <c r="W458" s="214" t="s">
        <v>7</v>
      </c>
      <c r="X458" s="214" t="s">
        <v>7</v>
      </c>
      <c r="Y458" s="214"/>
      <c r="Z458" s="214"/>
      <c r="AA458" s="214" t="s">
        <v>127</v>
      </c>
      <c r="AB458" s="214" t="s">
        <v>401</v>
      </c>
      <c r="AC458" s="214">
        <v>2011</v>
      </c>
      <c r="AD458" s="214" t="s">
        <v>233</v>
      </c>
      <c r="AE458" s="214">
        <v>3</v>
      </c>
      <c r="AF458" s="214"/>
    </row>
    <row r="459" spans="1:32" x14ac:dyDescent="0.3">
      <c r="A459" s="216" t="s">
        <v>353</v>
      </c>
      <c r="B459" s="214" t="s">
        <v>45</v>
      </c>
      <c r="C459" s="214" t="s">
        <v>68</v>
      </c>
      <c r="D459" s="214" t="s">
        <v>310</v>
      </c>
      <c r="E459" s="214" t="s">
        <v>1290</v>
      </c>
      <c r="F459" s="15">
        <v>46150.624224537038</v>
      </c>
      <c r="G459" s="214" t="s">
        <v>1259</v>
      </c>
      <c r="H459" s="214">
        <v>1</v>
      </c>
      <c r="I459" s="214" t="s">
        <v>1284</v>
      </c>
      <c r="J459" s="15">
        <v>46153.365277777775</v>
      </c>
      <c r="K459" s="15">
        <v>46154.5</v>
      </c>
      <c r="L459" s="15"/>
      <c r="M459" s="214">
        <v>1</v>
      </c>
      <c r="N459" s="216"/>
      <c r="O459" s="214" t="s">
        <v>201</v>
      </c>
      <c r="P459" s="214" t="s">
        <v>514</v>
      </c>
      <c r="Q459" s="216"/>
      <c r="R459" s="216"/>
      <c r="S459" s="214" t="s">
        <v>368</v>
      </c>
      <c r="T459" s="214" t="s">
        <v>357</v>
      </c>
      <c r="U459" s="214" t="s">
        <v>262</v>
      </c>
      <c r="V459" s="214" t="s">
        <v>353</v>
      </c>
      <c r="W459" s="214" t="s">
        <v>379</v>
      </c>
      <c r="X459" s="214" t="s">
        <v>262</v>
      </c>
      <c r="Y459" s="214"/>
      <c r="Z459" s="214"/>
      <c r="AA459" s="214" t="s">
        <v>67</v>
      </c>
      <c r="AB459" s="214" t="s">
        <v>401</v>
      </c>
      <c r="AC459" s="214">
        <v>2011</v>
      </c>
      <c r="AD459" s="214" t="s">
        <v>217</v>
      </c>
      <c r="AE459" s="214">
        <v>1</v>
      </c>
      <c r="AF459" s="214"/>
    </row>
    <row r="460" spans="1:32" x14ac:dyDescent="0.3">
      <c r="A460" s="216" t="s">
        <v>353</v>
      </c>
      <c r="B460" s="214" t="s">
        <v>45</v>
      </c>
      <c r="C460" s="214" t="s">
        <v>68</v>
      </c>
      <c r="D460" s="214" t="s">
        <v>310</v>
      </c>
      <c r="E460" s="214" t="s">
        <v>1291</v>
      </c>
      <c r="F460" s="15">
        <v>46150.623888888891</v>
      </c>
      <c r="G460" s="214" t="s">
        <v>1259</v>
      </c>
      <c r="H460" s="214">
        <v>1</v>
      </c>
      <c r="I460" s="214" t="s">
        <v>1284</v>
      </c>
      <c r="J460" s="15">
        <v>46153.365277777775</v>
      </c>
      <c r="K460" s="15">
        <v>46154.5</v>
      </c>
      <c r="L460" s="15"/>
      <c r="M460" s="214">
        <v>1</v>
      </c>
      <c r="N460" s="216"/>
      <c r="O460" s="214" t="s">
        <v>201</v>
      </c>
      <c r="P460" s="214" t="s">
        <v>514</v>
      </c>
      <c r="Q460" s="216"/>
      <c r="R460" s="216"/>
      <c r="S460" s="214" t="s">
        <v>368</v>
      </c>
      <c r="T460" s="214" t="s">
        <v>357</v>
      </c>
      <c r="U460" s="214" t="s">
        <v>262</v>
      </c>
      <c r="V460" s="214" t="s">
        <v>353</v>
      </c>
      <c r="W460" s="214" t="s">
        <v>379</v>
      </c>
      <c r="X460" s="214" t="s">
        <v>262</v>
      </c>
      <c r="Y460" s="214"/>
      <c r="Z460" s="214"/>
      <c r="AA460" s="214" t="s">
        <v>67</v>
      </c>
      <c r="AB460" s="214" t="s">
        <v>401</v>
      </c>
      <c r="AC460" s="214">
        <v>2011</v>
      </c>
      <c r="AD460" s="214" t="s">
        <v>217</v>
      </c>
      <c r="AE460" s="214">
        <v>1</v>
      </c>
      <c r="AF460" s="214"/>
    </row>
    <row r="461" spans="1:32" x14ac:dyDescent="0.3">
      <c r="A461" s="216" t="s">
        <v>353</v>
      </c>
      <c r="B461" s="214" t="s">
        <v>45</v>
      </c>
      <c r="C461" s="214" t="s">
        <v>68</v>
      </c>
      <c r="D461" s="214" t="s">
        <v>310</v>
      </c>
      <c r="E461" s="214" t="s">
        <v>1292</v>
      </c>
      <c r="F461" s="15">
        <v>46150.623541666668</v>
      </c>
      <c r="G461" s="214" t="s">
        <v>1259</v>
      </c>
      <c r="H461" s="214">
        <v>1</v>
      </c>
      <c r="I461" s="214" t="s">
        <v>1284</v>
      </c>
      <c r="J461" s="15">
        <v>46153.365277777775</v>
      </c>
      <c r="K461" s="15">
        <v>46154.5</v>
      </c>
      <c r="L461" s="15"/>
      <c r="M461" s="214">
        <v>1</v>
      </c>
      <c r="N461" s="216"/>
      <c r="O461" s="214" t="s">
        <v>201</v>
      </c>
      <c r="P461" s="214" t="s">
        <v>514</v>
      </c>
      <c r="Q461" s="216"/>
      <c r="R461" s="216"/>
      <c r="S461" s="214" t="s">
        <v>368</v>
      </c>
      <c r="T461" s="214" t="s">
        <v>357</v>
      </c>
      <c r="U461" s="214" t="s">
        <v>262</v>
      </c>
      <c r="V461" s="214" t="s">
        <v>353</v>
      </c>
      <c r="W461" s="214" t="s">
        <v>379</v>
      </c>
      <c r="X461" s="214" t="s">
        <v>262</v>
      </c>
      <c r="Y461" s="214"/>
      <c r="Z461" s="214"/>
      <c r="AA461" s="214" t="s">
        <v>67</v>
      </c>
      <c r="AB461" s="214" t="s">
        <v>401</v>
      </c>
      <c r="AC461" s="214">
        <v>2011</v>
      </c>
      <c r="AD461" s="214" t="s">
        <v>217</v>
      </c>
      <c r="AE461" s="214">
        <v>1</v>
      </c>
      <c r="AF461" s="214"/>
    </row>
    <row r="462" spans="1:32" x14ac:dyDescent="0.3">
      <c r="A462" s="216" t="s">
        <v>353</v>
      </c>
      <c r="B462" s="214" t="s">
        <v>45</v>
      </c>
      <c r="C462" s="214" t="s">
        <v>68</v>
      </c>
      <c r="D462" s="214" t="s">
        <v>310</v>
      </c>
      <c r="E462" s="214" t="s">
        <v>1293</v>
      </c>
      <c r="F462" s="15">
        <v>46150.623194444444</v>
      </c>
      <c r="G462" s="214" t="s">
        <v>1259</v>
      </c>
      <c r="H462" s="214">
        <v>1</v>
      </c>
      <c r="I462" s="214" t="s">
        <v>1284</v>
      </c>
      <c r="J462" s="15">
        <v>46153.365277777775</v>
      </c>
      <c r="K462" s="15">
        <v>46154.5</v>
      </c>
      <c r="L462" s="15"/>
      <c r="M462" s="214">
        <v>1</v>
      </c>
      <c r="N462" s="216"/>
      <c r="O462" s="214" t="s">
        <v>201</v>
      </c>
      <c r="P462" s="214" t="s">
        <v>514</v>
      </c>
      <c r="Q462" s="216"/>
      <c r="R462" s="216"/>
      <c r="S462" s="214" t="s">
        <v>368</v>
      </c>
      <c r="T462" s="214" t="s">
        <v>357</v>
      </c>
      <c r="U462" s="214" t="s">
        <v>262</v>
      </c>
      <c r="V462" s="214" t="s">
        <v>353</v>
      </c>
      <c r="W462" s="214" t="s">
        <v>379</v>
      </c>
      <c r="X462" s="214" t="s">
        <v>262</v>
      </c>
      <c r="Y462" s="214"/>
      <c r="Z462" s="214"/>
      <c r="AA462" s="214" t="s">
        <v>67</v>
      </c>
      <c r="AB462" s="214" t="s">
        <v>401</v>
      </c>
      <c r="AC462" s="214">
        <v>2011</v>
      </c>
      <c r="AD462" s="214" t="s">
        <v>217</v>
      </c>
      <c r="AE462" s="214">
        <v>1</v>
      </c>
      <c r="AF462" s="214"/>
    </row>
    <row r="463" spans="1:32" x14ac:dyDescent="0.3">
      <c r="A463" s="216" t="s">
        <v>353</v>
      </c>
      <c r="B463" s="214" t="s">
        <v>45</v>
      </c>
      <c r="C463" s="214" t="s">
        <v>68</v>
      </c>
      <c r="D463" s="214" t="s">
        <v>310</v>
      </c>
      <c r="E463" s="214" t="s">
        <v>1294</v>
      </c>
      <c r="F463" s="15">
        <v>46150.622893518521</v>
      </c>
      <c r="G463" s="214" t="s">
        <v>1259</v>
      </c>
      <c r="H463" s="214">
        <v>1</v>
      </c>
      <c r="I463" s="214" t="s">
        <v>1284</v>
      </c>
      <c r="J463" s="15">
        <v>46153.365277777775</v>
      </c>
      <c r="K463" s="15">
        <v>46154.5</v>
      </c>
      <c r="L463" s="15"/>
      <c r="M463" s="214">
        <v>1</v>
      </c>
      <c r="N463" s="216"/>
      <c r="O463" s="214" t="s">
        <v>201</v>
      </c>
      <c r="P463" s="214" t="s">
        <v>514</v>
      </c>
      <c r="Q463" s="216"/>
      <c r="R463" s="216"/>
      <c r="S463" s="214" t="s">
        <v>368</v>
      </c>
      <c r="T463" s="214" t="s">
        <v>357</v>
      </c>
      <c r="U463" s="214" t="s">
        <v>262</v>
      </c>
      <c r="V463" s="214" t="s">
        <v>353</v>
      </c>
      <c r="W463" s="214" t="s">
        <v>379</v>
      </c>
      <c r="X463" s="214" t="s">
        <v>262</v>
      </c>
      <c r="Y463" s="214"/>
      <c r="Z463" s="214"/>
      <c r="AA463" s="214" t="s">
        <v>67</v>
      </c>
      <c r="AB463" s="214" t="s">
        <v>401</v>
      </c>
      <c r="AC463" s="214">
        <v>2011</v>
      </c>
      <c r="AD463" s="214" t="s">
        <v>217</v>
      </c>
      <c r="AE463" s="214">
        <v>1</v>
      </c>
      <c r="AF463" s="214"/>
    </row>
    <row r="464" spans="1:32" x14ac:dyDescent="0.3">
      <c r="A464" s="216" t="s">
        <v>353</v>
      </c>
      <c r="B464" s="214" t="s">
        <v>45</v>
      </c>
      <c r="C464" s="214" t="s">
        <v>68</v>
      </c>
      <c r="D464" s="214" t="s">
        <v>310</v>
      </c>
      <c r="E464" s="214" t="s">
        <v>1295</v>
      </c>
      <c r="F464" s="15">
        <v>46150.622569444444</v>
      </c>
      <c r="G464" s="214" t="s">
        <v>1259</v>
      </c>
      <c r="H464" s="214">
        <v>1</v>
      </c>
      <c r="I464" s="214" t="s">
        <v>1284</v>
      </c>
      <c r="J464" s="15">
        <v>46153.365277777775</v>
      </c>
      <c r="K464" s="15">
        <v>46154.5</v>
      </c>
      <c r="L464" s="15"/>
      <c r="M464" s="214">
        <v>1</v>
      </c>
      <c r="N464" s="216"/>
      <c r="O464" s="214" t="s">
        <v>201</v>
      </c>
      <c r="P464" s="214" t="s">
        <v>514</v>
      </c>
      <c r="Q464" s="216"/>
      <c r="R464" s="216"/>
      <c r="S464" s="214" t="s">
        <v>368</v>
      </c>
      <c r="T464" s="214" t="s">
        <v>357</v>
      </c>
      <c r="U464" s="214" t="s">
        <v>262</v>
      </c>
      <c r="V464" s="214" t="s">
        <v>353</v>
      </c>
      <c r="W464" s="214" t="s">
        <v>379</v>
      </c>
      <c r="X464" s="214" t="s">
        <v>262</v>
      </c>
      <c r="Y464" s="214"/>
      <c r="Z464" s="214"/>
      <c r="AA464" s="214" t="s">
        <v>67</v>
      </c>
      <c r="AB464" s="214" t="s">
        <v>401</v>
      </c>
      <c r="AC464" s="214">
        <v>2011</v>
      </c>
      <c r="AD464" s="214" t="s">
        <v>217</v>
      </c>
      <c r="AE464" s="214">
        <v>1</v>
      </c>
      <c r="AF464" s="214"/>
    </row>
    <row r="465" spans="1:32" x14ac:dyDescent="0.3">
      <c r="A465" s="216" t="s">
        <v>353</v>
      </c>
      <c r="B465" s="214" t="s">
        <v>45</v>
      </c>
      <c r="C465" s="214" t="s">
        <v>68</v>
      </c>
      <c r="D465" s="214" t="s">
        <v>310</v>
      </c>
      <c r="E465" s="214" t="s">
        <v>1296</v>
      </c>
      <c r="F465" s="15">
        <v>46150.622256944444</v>
      </c>
      <c r="G465" s="214" t="s">
        <v>1259</v>
      </c>
      <c r="H465" s="214">
        <v>1</v>
      </c>
      <c r="I465" s="214" t="s">
        <v>1284</v>
      </c>
      <c r="J465" s="15">
        <v>46153.365277777775</v>
      </c>
      <c r="K465" s="15">
        <v>46154.5</v>
      </c>
      <c r="L465" s="15"/>
      <c r="M465" s="214">
        <v>1</v>
      </c>
      <c r="N465" s="216"/>
      <c r="O465" s="214" t="s">
        <v>201</v>
      </c>
      <c r="P465" s="214" t="s">
        <v>514</v>
      </c>
      <c r="Q465" s="216"/>
      <c r="R465" s="216"/>
      <c r="S465" s="214" t="s">
        <v>368</v>
      </c>
      <c r="T465" s="214" t="s">
        <v>357</v>
      </c>
      <c r="U465" s="214" t="s">
        <v>262</v>
      </c>
      <c r="V465" s="214" t="s">
        <v>353</v>
      </c>
      <c r="W465" s="214" t="s">
        <v>379</v>
      </c>
      <c r="X465" s="214" t="s">
        <v>262</v>
      </c>
      <c r="Y465" s="214"/>
      <c r="Z465" s="214"/>
      <c r="AA465" s="214" t="s">
        <v>67</v>
      </c>
      <c r="AB465" s="214" t="s">
        <v>401</v>
      </c>
      <c r="AC465" s="214">
        <v>2011</v>
      </c>
      <c r="AD465" s="214" t="s">
        <v>217</v>
      </c>
      <c r="AE465" s="214">
        <v>1</v>
      </c>
      <c r="AF465" s="214"/>
    </row>
    <row r="466" spans="1:32" x14ac:dyDescent="0.3">
      <c r="A466" s="216" t="s">
        <v>353</v>
      </c>
      <c r="B466" s="214" t="s">
        <v>45</v>
      </c>
      <c r="C466" s="214" t="s">
        <v>68</v>
      </c>
      <c r="D466" s="214" t="s">
        <v>310</v>
      </c>
      <c r="E466" s="214" t="s">
        <v>1297</v>
      </c>
      <c r="F466" s="15">
        <v>46150.621886574074</v>
      </c>
      <c r="G466" s="214" t="s">
        <v>1259</v>
      </c>
      <c r="H466" s="214">
        <v>1</v>
      </c>
      <c r="I466" s="214" t="s">
        <v>1284</v>
      </c>
      <c r="J466" s="15">
        <v>46153.365277777775</v>
      </c>
      <c r="K466" s="15">
        <v>46154.5</v>
      </c>
      <c r="L466" s="15"/>
      <c r="M466" s="214">
        <v>1</v>
      </c>
      <c r="N466" s="216"/>
      <c r="O466" s="214" t="s">
        <v>201</v>
      </c>
      <c r="P466" s="214" t="s">
        <v>514</v>
      </c>
      <c r="Q466" s="216"/>
      <c r="R466" s="216"/>
      <c r="S466" s="214" t="s">
        <v>368</v>
      </c>
      <c r="T466" s="214" t="s">
        <v>357</v>
      </c>
      <c r="U466" s="214" t="s">
        <v>262</v>
      </c>
      <c r="V466" s="214" t="s">
        <v>353</v>
      </c>
      <c r="W466" s="214" t="s">
        <v>379</v>
      </c>
      <c r="X466" s="214" t="s">
        <v>262</v>
      </c>
      <c r="Y466" s="214"/>
      <c r="Z466" s="214"/>
      <c r="AA466" s="214" t="s">
        <v>67</v>
      </c>
      <c r="AB466" s="214" t="s">
        <v>401</v>
      </c>
      <c r="AC466" s="214">
        <v>2011</v>
      </c>
      <c r="AD466" s="214" t="s">
        <v>217</v>
      </c>
      <c r="AE466" s="214">
        <v>1</v>
      </c>
      <c r="AF466" s="214"/>
    </row>
    <row r="467" spans="1:32" x14ac:dyDescent="0.3">
      <c r="A467" s="216" t="s">
        <v>353</v>
      </c>
      <c r="B467" s="214" t="s">
        <v>45</v>
      </c>
      <c r="C467" s="214" t="s">
        <v>68</v>
      </c>
      <c r="D467" s="214" t="s">
        <v>310</v>
      </c>
      <c r="E467" s="214" t="s">
        <v>1298</v>
      </c>
      <c r="F467" s="15">
        <v>46150.621620370373</v>
      </c>
      <c r="G467" s="214" t="s">
        <v>1259</v>
      </c>
      <c r="H467" s="214">
        <v>1</v>
      </c>
      <c r="I467" s="214" t="s">
        <v>1284</v>
      </c>
      <c r="J467" s="15">
        <v>46153.365277777775</v>
      </c>
      <c r="K467" s="15">
        <v>46154.5</v>
      </c>
      <c r="L467" s="15"/>
      <c r="M467" s="214">
        <v>1</v>
      </c>
      <c r="N467" s="216"/>
      <c r="O467" s="214" t="s">
        <v>201</v>
      </c>
      <c r="P467" s="214" t="s">
        <v>514</v>
      </c>
      <c r="Q467" s="216"/>
      <c r="R467" s="216"/>
      <c r="S467" s="214" t="s">
        <v>368</v>
      </c>
      <c r="T467" s="214" t="s">
        <v>357</v>
      </c>
      <c r="U467" s="214" t="s">
        <v>262</v>
      </c>
      <c r="V467" s="214" t="s">
        <v>353</v>
      </c>
      <c r="W467" s="214" t="s">
        <v>379</v>
      </c>
      <c r="X467" s="214" t="s">
        <v>262</v>
      </c>
      <c r="Y467" s="214"/>
      <c r="Z467" s="214"/>
      <c r="AA467" s="214" t="s">
        <v>67</v>
      </c>
      <c r="AB467" s="214" t="s">
        <v>401</v>
      </c>
      <c r="AC467" s="214">
        <v>2011</v>
      </c>
      <c r="AD467" s="214" t="s">
        <v>217</v>
      </c>
      <c r="AE467" s="214">
        <v>1</v>
      </c>
      <c r="AF467" s="214"/>
    </row>
    <row r="468" spans="1:32" x14ac:dyDescent="0.3">
      <c r="A468" s="216" t="s">
        <v>353</v>
      </c>
      <c r="B468" s="214" t="s">
        <v>285</v>
      </c>
      <c r="C468" s="214" t="s">
        <v>95</v>
      </c>
      <c r="D468" s="214" t="s">
        <v>310</v>
      </c>
      <c r="E468" s="214" t="s">
        <v>1299</v>
      </c>
      <c r="F468" s="15">
        <v>46282.477280092593</v>
      </c>
      <c r="G468" s="214" t="s">
        <v>410</v>
      </c>
      <c r="H468" s="214">
        <v>10</v>
      </c>
      <c r="I468" s="214" t="s">
        <v>1300</v>
      </c>
      <c r="J468" s="15">
        <v>46282.612800925926</v>
      </c>
      <c r="K468" s="15">
        <v>46283.492361111108</v>
      </c>
      <c r="L468" s="15"/>
      <c r="M468" s="214">
        <v>10</v>
      </c>
      <c r="N468" s="216"/>
      <c r="O468" s="214" t="s">
        <v>201</v>
      </c>
      <c r="P468" s="214" t="s">
        <v>514</v>
      </c>
      <c r="Q468" s="216"/>
      <c r="R468" s="216"/>
      <c r="S468" s="214" t="s">
        <v>368</v>
      </c>
      <c r="T468" s="214" t="s">
        <v>357</v>
      </c>
      <c r="U468" s="214" t="s">
        <v>262</v>
      </c>
      <c r="V468" s="214" t="s">
        <v>7</v>
      </c>
      <c r="W468" s="214" t="s">
        <v>7</v>
      </c>
      <c r="X468" s="214" t="s">
        <v>7</v>
      </c>
      <c r="Y468" s="214"/>
      <c r="Z468" s="214"/>
      <c r="AA468" s="214" t="s">
        <v>96</v>
      </c>
      <c r="AB468" s="214" t="s">
        <v>401</v>
      </c>
      <c r="AC468" s="214">
        <v>2011</v>
      </c>
      <c r="AD468" s="214" t="s">
        <v>220</v>
      </c>
      <c r="AE468" s="214">
        <v>10</v>
      </c>
      <c r="AF468" s="214">
        <v>1.7</v>
      </c>
    </row>
    <row r="469" spans="1:32" x14ac:dyDescent="0.3">
      <c r="A469" s="216" t="s">
        <v>353</v>
      </c>
      <c r="B469" s="214" t="s">
        <v>45</v>
      </c>
      <c r="C469" s="214" t="s">
        <v>68</v>
      </c>
      <c r="D469" s="214" t="s">
        <v>310</v>
      </c>
      <c r="E469" s="214" t="s">
        <v>1301</v>
      </c>
      <c r="F469" s="15">
        <v>46150.621168981481</v>
      </c>
      <c r="G469" s="214" t="s">
        <v>1259</v>
      </c>
      <c r="H469" s="214">
        <v>1</v>
      </c>
      <c r="I469" s="214" t="s">
        <v>1284</v>
      </c>
      <c r="J469" s="15">
        <v>46153.365277777775</v>
      </c>
      <c r="K469" s="15">
        <v>46154.5</v>
      </c>
      <c r="L469" s="15"/>
      <c r="M469" s="214">
        <v>1</v>
      </c>
      <c r="N469" s="216"/>
      <c r="O469" s="214" t="s">
        <v>201</v>
      </c>
      <c r="P469" s="214" t="s">
        <v>514</v>
      </c>
      <c r="Q469" s="216"/>
      <c r="R469" s="216"/>
      <c r="S469" s="214" t="s">
        <v>368</v>
      </c>
      <c r="T469" s="214" t="s">
        <v>357</v>
      </c>
      <c r="U469" s="214" t="s">
        <v>262</v>
      </c>
      <c r="V469" s="214" t="s">
        <v>353</v>
      </c>
      <c r="W469" s="214" t="s">
        <v>379</v>
      </c>
      <c r="X469" s="214" t="s">
        <v>262</v>
      </c>
      <c r="Y469" s="214"/>
      <c r="Z469" s="214"/>
      <c r="AA469" s="214" t="s">
        <v>67</v>
      </c>
      <c r="AB469" s="214" t="s">
        <v>401</v>
      </c>
      <c r="AC469" s="214">
        <v>2011</v>
      </c>
      <c r="AD469" s="214" t="s">
        <v>217</v>
      </c>
      <c r="AE469" s="214">
        <v>1</v>
      </c>
      <c r="AF469" s="214"/>
    </row>
    <row r="470" spans="1:32" x14ac:dyDescent="0.3">
      <c r="A470" s="216" t="s">
        <v>353</v>
      </c>
      <c r="B470" s="214" t="s">
        <v>45</v>
      </c>
      <c r="C470" s="214" t="s">
        <v>68</v>
      </c>
      <c r="D470" s="214" t="s">
        <v>310</v>
      </c>
      <c r="E470" s="214" t="s">
        <v>1302</v>
      </c>
      <c r="F470" s="15">
        <v>46150.620439814818</v>
      </c>
      <c r="G470" s="214" t="s">
        <v>1259</v>
      </c>
      <c r="H470" s="214">
        <v>1</v>
      </c>
      <c r="I470" s="214" t="s">
        <v>1284</v>
      </c>
      <c r="J470" s="15">
        <v>46153.365277777775</v>
      </c>
      <c r="K470" s="15">
        <v>46154.5</v>
      </c>
      <c r="L470" s="15"/>
      <c r="M470" s="214">
        <v>1</v>
      </c>
      <c r="N470" s="216"/>
      <c r="O470" s="214" t="s">
        <v>201</v>
      </c>
      <c r="P470" s="214" t="s">
        <v>514</v>
      </c>
      <c r="Q470" s="216"/>
      <c r="R470" s="216"/>
      <c r="S470" s="214" t="s">
        <v>368</v>
      </c>
      <c r="T470" s="214" t="s">
        <v>357</v>
      </c>
      <c r="U470" s="214" t="s">
        <v>262</v>
      </c>
      <c r="V470" s="214" t="s">
        <v>353</v>
      </c>
      <c r="W470" s="214" t="s">
        <v>379</v>
      </c>
      <c r="X470" s="214" t="s">
        <v>262</v>
      </c>
      <c r="Y470" s="214"/>
      <c r="Z470" s="214"/>
      <c r="AA470" s="214" t="s">
        <v>67</v>
      </c>
      <c r="AB470" s="214" t="s">
        <v>401</v>
      </c>
      <c r="AC470" s="214">
        <v>2011</v>
      </c>
      <c r="AD470" s="214" t="s">
        <v>217</v>
      </c>
      <c r="AE470" s="214">
        <v>1</v>
      </c>
      <c r="AF470" s="214"/>
    </row>
    <row r="471" spans="1:32" x14ac:dyDescent="0.3">
      <c r="A471" s="216" t="s">
        <v>353</v>
      </c>
      <c r="B471" s="214" t="s">
        <v>279</v>
      </c>
      <c r="C471" s="214" t="s">
        <v>192</v>
      </c>
      <c r="D471" s="214" t="s">
        <v>310</v>
      </c>
      <c r="E471" s="214" t="s">
        <v>1303</v>
      </c>
      <c r="F471" s="15">
        <v>46288.575868055559</v>
      </c>
      <c r="G471" s="214" t="s">
        <v>410</v>
      </c>
      <c r="H471" s="214">
        <v>313</v>
      </c>
      <c r="I471" s="214" t="s">
        <v>1304</v>
      </c>
      <c r="J471" s="15">
        <v>46288.687557870369</v>
      </c>
      <c r="K471" s="15">
        <v>46289.348611111112</v>
      </c>
      <c r="L471" s="15"/>
      <c r="M471" s="214">
        <v>313</v>
      </c>
      <c r="N471" s="216"/>
      <c r="O471" s="214" t="s">
        <v>201</v>
      </c>
      <c r="P471" s="214" t="s">
        <v>514</v>
      </c>
      <c r="Q471" s="216"/>
      <c r="R471" s="216"/>
      <c r="S471" s="214" t="s">
        <v>368</v>
      </c>
      <c r="T471" s="214" t="s">
        <v>357</v>
      </c>
      <c r="U471" s="214" t="s">
        <v>262</v>
      </c>
      <c r="V471" s="214" t="s">
        <v>7</v>
      </c>
      <c r="W471" s="214" t="s">
        <v>7</v>
      </c>
      <c r="X471" s="214" t="s">
        <v>7</v>
      </c>
      <c r="Y471" s="214"/>
      <c r="Z471" s="214">
        <v>1</v>
      </c>
      <c r="AA471" s="214" t="s">
        <v>122</v>
      </c>
      <c r="AB471" s="214" t="s">
        <v>401</v>
      </c>
      <c r="AC471" s="214">
        <v>2011</v>
      </c>
      <c r="AD471" s="214" t="s">
        <v>232</v>
      </c>
      <c r="AE471" s="214">
        <v>313</v>
      </c>
      <c r="AF471" s="214">
        <v>114.2</v>
      </c>
    </row>
    <row r="472" spans="1:32" x14ac:dyDescent="0.3">
      <c r="A472" s="216" t="s">
        <v>353</v>
      </c>
      <c r="B472" s="214" t="s">
        <v>57</v>
      </c>
      <c r="C472" s="214" t="s">
        <v>117</v>
      </c>
      <c r="D472" s="214" t="s">
        <v>310</v>
      </c>
      <c r="E472" s="214" t="s">
        <v>1303</v>
      </c>
      <c r="F472" s="15">
        <v>46288.575868055559</v>
      </c>
      <c r="G472" s="214" t="s">
        <v>410</v>
      </c>
      <c r="H472" s="214">
        <v>4</v>
      </c>
      <c r="I472" s="214" t="s">
        <v>1304</v>
      </c>
      <c r="J472" s="15">
        <v>46288.687557870369</v>
      </c>
      <c r="K472" s="15">
        <v>46289.348611111112</v>
      </c>
      <c r="L472" s="15">
        <v>46289.348611111112</v>
      </c>
      <c r="M472" s="214">
        <v>4</v>
      </c>
      <c r="N472" s="216"/>
      <c r="O472" s="214" t="s">
        <v>201</v>
      </c>
      <c r="P472" s="214" t="s">
        <v>514</v>
      </c>
      <c r="Q472" s="216"/>
      <c r="R472" s="216"/>
      <c r="S472" s="214" t="s">
        <v>368</v>
      </c>
      <c r="T472" s="214" t="s">
        <v>357</v>
      </c>
      <c r="U472" s="214" t="s">
        <v>262</v>
      </c>
      <c r="V472" s="214" t="s">
        <v>7</v>
      </c>
      <c r="W472" s="214" t="s">
        <v>7</v>
      </c>
      <c r="X472" s="214" t="s">
        <v>7</v>
      </c>
      <c r="Y472" s="214"/>
      <c r="Z472" s="214"/>
      <c r="AA472" s="214" t="s">
        <v>127</v>
      </c>
      <c r="AB472" s="214" t="s">
        <v>401</v>
      </c>
      <c r="AC472" s="214">
        <v>2011</v>
      </c>
      <c r="AD472" s="214" t="s">
        <v>233</v>
      </c>
      <c r="AE472" s="214">
        <v>1</v>
      </c>
      <c r="AF472" s="214">
        <v>1</v>
      </c>
    </row>
    <row r="473" spans="1:32" x14ac:dyDescent="0.3">
      <c r="A473" s="216" t="s">
        <v>353</v>
      </c>
      <c r="B473" s="214" t="s">
        <v>285</v>
      </c>
      <c r="C473" s="214" t="s">
        <v>95</v>
      </c>
      <c r="D473" s="214" t="s">
        <v>310</v>
      </c>
      <c r="E473" s="214" t="s">
        <v>1303</v>
      </c>
      <c r="F473" s="15">
        <v>46288.575868055559</v>
      </c>
      <c r="G473" s="214" t="s">
        <v>410</v>
      </c>
      <c r="H473" s="214">
        <v>4</v>
      </c>
      <c r="I473" s="214" t="s">
        <v>1304</v>
      </c>
      <c r="J473" s="15">
        <v>46288.687557870369</v>
      </c>
      <c r="K473" s="15">
        <v>46289.348611111112</v>
      </c>
      <c r="L473" s="15"/>
      <c r="M473" s="214">
        <v>4</v>
      </c>
      <c r="N473" s="216"/>
      <c r="O473" s="214" t="s">
        <v>201</v>
      </c>
      <c r="P473" s="214" t="s">
        <v>514</v>
      </c>
      <c r="Q473" s="216"/>
      <c r="R473" s="216"/>
      <c r="S473" s="214" t="s">
        <v>368</v>
      </c>
      <c r="T473" s="214" t="s">
        <v>357</v>
      </c>
      <c r="U473" s="214" t="s">
        <v>262</v>
      </c>
      <c r="V473" s="214" t="s">
        <v>7</v>
      </c>
      <c r="W473" s="214" t="s">
        <v>7</v>
      </c>
      <c r="X473" s="214" t="s">
        <v>7</v>
      </c>
      <c r="Y473" s="214"/>
      <c r="Z473" s="214"/>
      <c r="AA473" s="214" t="s">
        <v>96</v>
      </c>
      <c r="AB473" s="214" t="s">
        <v>401</v>
      </c>
      <c r="AC473" s="214">
        <v>2011</v>
      </c>
      <c r="AD473" s="214" t="s">
        <v>220</v>
      </c>
      <c r="AE473" s="214">
        <v>4</v>
      </c>
      <c r="AF473" s="214">
        <v>1.5</v>
      </c>
    </row>
    <row r="474" spans="1:32" x14ac:dyDescent="0.3">
      <c r="A474" s="216" t="s">
        <v>353</v>
      </c>
      <c r="B474" s="214" t="s">
        <v>285</v>
      </c>
      <c r="C474" s="214" t="s">
        <v>95</v>
      </c>
      <c r="D474" s="214" t="s">
        <v>310</v>
      </c>
      <c r="E474" s="214" t="s">
        <v>2343</v>
      </c>
      <c r="F474" s="15">
        <v>46289.352500000001</v>
      </c>
      <c r="G474" s="214" t="s">
        <v>410</v>
      </c>
      <c r="H474" s="214">
        <v>1</v>
      </c>
      <c r="I474" s="214" t="s">
        <v>2344</v>
      </c>
      <c r="J474" s="15">
        <v>46289.427025462966</v>
      </c>
      <c r="K474" s="15">
        <v>46289.449305555558</v>
      </c>
      <c r="L474" s="15"/>
      <c r="M474" s="214">
        <v>1</v>
      </c>
      <c r="N474" s="216"/>
      <c r="O474" s="214" t="s">
        <v>201</v>
      </c>
      <c r="P474" s="214" t="s">
        <v>514</v>
      </c>
      <c r="Q474" s="216"/>
      <c r="R474" s="216"/>
      <c r="S474" s="214" t="s">
        <v>368</v>
      </c>
      <c r="T474" s="214" t="s">
        <v>357</v>
      </c>
      <c r="U474" s="214" t="s">
        <v>262</v>
      </c>
      <c r="V474" s="214" t="s">
        <v>7</v>
      </c>
      <c r="W474" s="214" t="s">
        <v>7</v>
      </c>
      <c r="X474" s="214" t="s">
        <v>7</v>
      </c>
      <c r="Y474" s="214"/>
      <c r="Z474" s="214"/>
      <c r="AA474" s="214" t="s">
        <v>96</v>
      </c>
      <c r="AB474" s="214" t="s">
        <v>401</v>
      </c>
      <c r="AC474" s="214">
        <v>2011</v>
      </c>
      <c r="AD474" s="214" t="s">
        <v>220</v>
      </c>
      <c r="AE474" s="214">
        <v>1</v>
      </c>
      <c r="AF474" s="214"/>
    </row>
    <row r="475" spans="1:32" x14ac:dyDescent="0.3">
      <c r="A475" s="216" t="s">
        <v>353</v>
      </c>
      <c r="B475" s="214" t="s">
        <v>45</v>
      </c>
      <c r="C475" s="214" t="s">
        <v>68</v>
      </c>
      <c r="D475" s="214" t="s">
        <v>310</v>
      </c>
      <c r="E475" s="214" t="s">
        <v>1305</v>
      </c>
      <c r="F475" s="15">
        <v>46150.620092592595</v>
      </c>
      <c r="G475" s="214" t="s">
        <v>1259</v>
      </c>
      <c r="H475" s="214">
        <v>1</v>
      </c>
      <c r="I475" s="214" t="s">
        <v>1284</v>
      </c>
      <c r="J475" s="15">
        <v>46153.365277777775</v>
      </c>
      <c r="K475" s="15">
        <v>46154.5</v>
      </c>
      <c r="L475" s="15"/>
      <c r="M475" s="214">
        <v>1</v>
      </c>
      <c r="N475" s="216"/>
      <c r="O475" s="214" t="s">
        <v>201</v>
      </c>
      <c r="P475" s="214" t="s">
        <v>514</v>
      </c>
      <c r="Q475" s="216"/>
      <c r="R475" s="216"/>
      <c r="S475" s="214" t="s">
        <v>368</v>
      </c>
      <c r="T475" s="214" t="s">
        <v>357</v>
      </c>
      <c r="U475" s="214" t="s">
        <v>262</v>
      </c>
      <c r="V475" s="214" t="s">
        <v>353</v>
      </c>
      <c r="W475" s="214" t="s">
        <v>379</v>
      </c>
      <c r="X475" s="214" t="s">
        <v>262</v>
      </c>
      <c r="Y475" s="214"/>
      <c r="Z475" s="214"/>
      <c r="AA475" s="214" t="s">
        <v>67</v>
      </c>
      <c r="AB475" s="214" t="s">
        <v>401</v>
      </c>
      <c r="AC475" s="214">
        <v>2011</v>
      </c>
      <c r="AD475" s="214" t="s">
        <v>217</v>
      </c>
      <c r="AE475" s="214">
        <v>1</v>
      </c>
      <c r="AF475" s="214"/>
    </row>
    <row r="476" spans="1:32" x14ac:dyDescent="0.3">
      <c r="A476" s="216" t="s">
        <v>353</v>
      </c>
      <c r="B476" s="214" t="s">
        <v>45</v>
      </c>
      <c r="C476" s="214" t="s">
        <v>68</v>
      </c>
      <c r="D476" s="214" t="s">
        <v>310</v>
      </c>
      <c r="E476" s="214" t="s">
        <v>1306</v>
      </c>
      <c r="F476" s="15">
        <v>46150.619780092595</v>
      </c>
      <c r="G476" s="214" t="s">
        <v>1259</v>
      </c>
      <c r="H476" s="214">
        <v>1</v>
      </c>
      <c r="I476" s="214" t="s">
        <v>1284</v>
      </c>
      <c r="J476" s="15">
        <v>46153.365277777775</v>
      </c>
      <c r="K476" s="15">
        <v>46154.5</v>
      </c>
      <c r="L476" s="15"/>
      <c r="M476" s="214">
        <v>1</v>
      </c>
      <c r="N476" s="216"/>
      <c r="O476" s="214" t="s">
        <v>201</v>
      </c>
      <c r="P476" s="214" t="s">
        <v>514</v>
      </c>
      <c r="Q476" s="216"/>
      <c r="R476" s="216"/>
      <c r="S476" s="214" t="s">
        <v>368</v>
      </c>
      <c r="T476" s="214" t="s">
        <v>357</v>
      </c>
      <c r="U476" s="214" t="s">
        <v>262</v>
      </c>
      <c r="V476" s="214" t="s">
        <v>353</v>
      </c>
      <c r="W476" s="214" t="s">
        <v>379</v>
      </c>
      <c r="X476" s="214" t="s">
        <v>262</v>
      </c>
      <c r="Y476" s="214"/>
      <c r="Z476" s="214"/>
      <c r="AA476" s="214" t="s">
        <v>67</v>
      </c>
      <c r="AB476" s="214" t="s">
        <v>401</v>
      </c>
      <c r="AC476" s="214">
        <v>2011</v>
      </c>
      <c r="AD476" s="214" t="s">
        <v>217</v>
      </c>
      <c r="AE476" s="214">
        <v>1</v>
      </c>
      <c r="AF476" s="214"/>
    </row>
    <row r="477" spans="1:32" x14ac:dyDescent="0.3">
      <c r="A477" s="216" t="s">
        <v>353</v>
      </c>
      <c r="B477" s="214" t="s">
        <v>45</v>
      </c>
      <c r="C477" s="214" t="s">
        <v>68</v>
      </c>
      <c r="D477" s="214" t="s">
        <v>310</v>
      </c>
      <c r="E477" s="214" t="s">
        <v>1307</v>
      </c>
      <c r="F477" s="15">
        <v>46150.619444444441</v>
      </c>
      <c r="G477" s="214" t="s">
        <v>1259</v>
      </c>
      <c r="H477" s="214">
        <v>1</v>
      </c>
      <c r="I477" s="214" t="s">
        <v>1284</v>
      </c>
      <c r="J477" s="15">
        <v>46153.365277777775</v>
      </c>
      <c r="K477" s="15">
        <v>46154.5</v>
      </c>
      <c r="L477" s="15"/>
      <c r="M477" s="214">
        <v>1</v>
      </c>
      <c r="N477" s="216"/>
      <c r="O477" s="214" t="s">
        <v>201</v>
      </c>
      <c r="P477" s="214" t="s">
        <v>514</v>
      </c>
      <c r="Q477" s="216"/>
      <c r="R477" s="216"/>
      <c r="S477" s="214" t="s">
        <v>368</v>
      </c>
      <c r="T477" s="214" t="s">
        <v>357</v>
      </c>
      <c r="U477" s="214" t="s">
        <v>262</v>
      </c>
      <c r="V477" s="214" t="s">
        <v>353</v>
      </c>
      <c r="W477" s="214" t="s">
        <v>379</v>
      </c>
      <c r="X477" s="214" t="s">
        <v>262</v>
      </c>
      <c r="Y477" s="214"/>
      <c r="Z477" s="214"/>
      <c r="AA477" s="214" t="s">
        <v>67</v>
      </c>
      <c r="AB477" s="214" t="s">
        <v>401</v>
      </c>
      <c r="AC477" s="214">
        <v>2011</v>
      </c>
      <c r="AD477" s="214" t="s">
        <v>217</v>
      </c>
      <c r="AE477" s="214">
        <v>1</v>
      </c>
      <c r="AF477" s="214"/>
    </row>
    <row r="478" spans="1:32" x14ac:dyDescent="0.3">
      <c r="A478" s="216" t="s">
        <v>353</v>
      </c>
      <c r="B478" s="214" t="s">
        <v>45</v>
      </c>
      <c r="C478" s="214" t="s">
        <v>68</v>
      </c>
      <c r="D478" s="214" t="s">
        <v>310</v>
      </c>
      <c r="E478" s="214" t="s">
        <v>1308</v>
      </c>
      <c r="F478" s="15">
        <v>46150.619085648148</v>
      </c>
      <c r="G478" s="214" t="s">
        <v>1259</v>
      </c>
      <c r="H478" s="214">
        <v>1</v>
      </c>
      <c r="I478" s="214" t="s">
        <v>1284</v>
      </c>
      <c r="J478" s="15">
        <v>46153.365277777775</v>
      </c>
      <c r="K478" s="15">
        <v>46154.5</v>
      </c>
      <c r="L478" s="15"/>
      <c r="M478" s="214">
        <v>1</v>
      </c>
      <c r="N478" s="216"/>
      <c r="O478" s="214" t="s">
        <v>201</v>
      </c>
      <c r="P478" s="214" t="s">
        <v>514</v>
      </c>
      <c r="Q478" s="216"/>
      <c r="R478" s="216"/>
      <c r="S478" s="214" t="s">
        <v>368</v>
      </c>
      <c r="T478" s="214" t="s">
        <v>357</v>
      </c>
      <c r="U478" s="214" t="s">
        <v>262</v>
      </c>
      <c r="V478" s="214" t="s">
        <v>353</v>
      </c>
      <c r="W478" s="214" t="s">
        <v>379</v>
      </c>
      <c r="X478" s="214" t="s">
        <v>262</v>
      </c>
      <c r="Y478" s="214"/>
      <c r="Z478" s="214"/>
      <c r="AA478" s="214" t="s">
        <v>67</v>
      </c>
      <c r="AB478" s="214" t="s">
        <v>401</v>
      </c>
      <c r="AC478" s="214">
        <v>2011</v>
      </c>
      <c r="AD478" s="214" t="s">
        <v>217</v>
      </c>
      <c r="AE478" s="214">
        <v>1</v>
      </c>
      <c r="AF478" s="214"/>
    </row>
    <row r="479" spans="1:32" x14ac:dyDescent="0.3">
      <c r="A479" s="216" t="s">
        <v>353</v>
      </c>
      <c r="B479" s="214" t="s">
        <v>45</v>
      </c>
      <c r="C479" s="214" t="s">
        <v>68</v>
      </c>
      <c r="D479" s="214" t="s">
        <v>310</v>
      </c>
      <c r="E479" s="214" t="s">
        <v>1309</v>
      </c>
      <c r="F479" s="15">
        <v>46150.620810185188</v>
      </c>
      <c r="G479" s="214" t="s">
        <v>1259</v>
      </c>
      <c r="H479" s="214">
        <v>1</v>
      </c>
      <c r="I479" s="214" t="s">
        <v>1284</v>
      </c>
      <c r="J479" s="15">
        <v>46153.365277777775</v>
      </c>
      <c r="K479" s="15">
        <v>46154.5</v>
      </c>
      <c r="L479" s="15"/>
      <c r="M479" s="214">
        <v>1</v>
      </c>
      <c r="N479" s="216"/>
      <c r="O479" s="214" t="s">
        <v>201</v>
      </c>
      <c r="P479" s="214" t="s">
        <v>514</v>
      </c>
      <c r="Q479" s="216"/>
      <c r="R479" s="216"/>
      <c r="S479" s="214" t="s">
        <v>368</v>
      </c>
      <c r="T479" s="214" t="s">
        <v>357</v>
      </c>
      <c r="U479" s="214" t="s">
        <v>262</v>
      </c>
      <c r="V479" s="214" t="s">
        <v>353</v>
      </c>
      <c r="W479" s="214" t="s">
        <v>379</v>
      </c>
      <c r="X479" s="214" t="s">
        <v>262</v>
      </c>
      <c r="Y479" s="214"/>
      <c r="Z479" s="214"/>
      <c r="AA479" s="214" t="s">
        <v>67</v>
      </c>
      <c r="AB479" s="214" t="s">
        <v>401</v>
      </c>
      <c r="AC479" s="214">
        <v>2011</v>
      </c>
      <c r="AD479" s="214" t="s">
        <v>217</v>
      </c>
      <c r="AE479" s="214">
        <v>1</v>
      </c>
      <c r="AF479" s="214"/>
    </row>
    <row r="480" spans="1:32" x14ac:dyDescent="0.3">
      <c r="A480" s="216" t="s">
        <v>353</v>
      </c>
      <c r="B480" s="214" t="s">
        <v>57</v>
      </c>
      <c r="C480" s="214" t="s">
        <v>117</v>
      </c>
      <c r="D480" s="214" t="s">
        <v>310</v>
      </c>
      <c r="E480" s="214" t="s">
        <v>1299</v>
      </c>
      <c r="F480" s="15">
        <v>46282.477280092593</v>
      </c>
      <c r="G480" s="214" t="s">
        <v>410</v>
      </c>
      <c r="H480" s="214">
        <v>10</v>
      </c>
      <c r="I480" s="214" t="s">
        <v>1300</v>
      </c>
      <c r="J480" s="15">
        <v>46282.612800925926</v>
      </c>
      <c r="K480" s="15">
        <v>46283.492361111108</v>
      </c>
      <c r="L480" s="15">
        <v>46283.492361111108</v>
      </c>
      <c r="M480" s="214">
        <v>10</v>
      </c>
      <c r="N480" s="216"/>
      <c r="O480" s="214" t="s">
        <v>201</v>
      </c>
      <c r="P480" s="214" t="s">
        <v>514</v>
      </c>
      <c r="Q480" s="216"/>
      <c r="R480" s="216"/>
      <c r="S480" s="214" t="s">
        <v>368</v>
      </c>
      <c r="T480" s="214" t="s">
        <v>357</v>
      </c>
      <c r="U480" s="214" t="s">
        <v>262</v>
      </c>
      <c r="V480" s="214" t="s">
        <v>7</v>
      </c>
      <c r="W480" s="214" t="s">
        <v>7</v>
      </c>
      <c r="X480" s="214" t="s">
        <v>7</v>
      </c>
      <c r="Y480" s="214"/>
      <c r="Z480" s="214"/>
      <c r="AA480" s="214" t="s">
        <v>127</v>
      </c>
      <c r="AB480" s="214" t="s">
        <v>401</v>
      </c>
      <c r="AC480" s="214">
        <v>2011</v>
      </c>
      <c r="AD480" s="214" t="s">
        <v>233</v>
      </c>
      <c r="AE480" s="214">
        <v>1</v>
      </c>
      <c r="AF480" s="214">
        <v>1</v>
      </c>
    </row>
    <row r="481" spans="1:32" x14ac:dyDescent="0.3">
      <c r="A481" s="216" t="s">
        <v>353</v>
      </c>
      <c r="B481" s="214" t="s">
        <v>279</v>
      </c>
      <c r="C481" s="214" t="s">
        <v>192</v>
      </c>
      <c r="D481" s="214" t="s">
        <v>310</v>
      </c>
      <c r="E481" s="214" t="s">
        <v>1299</v>
      </c>
      <c r="F481" s="15">
        <v>46282.477280092593</v>
      </c>
      <c r="G481" s="214" t="s">
        <v>410</v>
      </c>
      <c r="H481" s="214">
        <v>786</v>
      </c>
      <c r="I481" s="214" t="s">
        <v>1300</v>
      </c>
      <c r="J481" s="15">
        <v>46282.612800925926</v>
      </c>
      <c r="K481" s="15">
        <v>46283.492361111108</v>
      </c>
      <c r="L481" s="15"/>
      <c r="M481" s="214">
        <v>786</v>
      </c>
      <c r="N481" s="216"/>
      <c r="O481" s="214" t="s">
        <v>201</v>
      </c>
      <c r="P481" s="214" t="s">
        <v>514</v>
      </c>
      <c r="Q481" s="216"/>
      <c r="R481" s="216"/>
      <c r="S481" s="214" t="s">
        <v>368</v>
      </c>
      <c r="T481" s="214" t="s">
        <v>357</v>
      </c>
      <c r="U481" s="214" t="s">
        <v>262</v>
      </c>
      <c r="V481" s="214" t="s">
        <v>7</v>
      </c>
      <c r="W481" s="214" t="s">
        <v>7</v>
      </c>
      <c r="X481" s="214" t="s">
        <v>7</v>
      </c>
      <c r="Y481" s="214"/>
      <c r="Z481" s="214">
        <v>1</v>
      </c>
      <c r="AA481" s="214" t="s">
        <v>122</v>
      </c>
      <c r="AB481" s="214" t="s">
        <v>401</v>
      </c>
      <c r="AC481" s="214">
        <v>2011</v>
      </c>
      <c r="AD481" s="214" t="s">
        <v>232</v>
      </c>
      <c r="AE481" s="214">
        <v>786</v>
      </c>
      <c r="AF481" s="214">
        <v>127.3</v>
      </c>
    </row>
    <row r="482" spans="1:32" x14ac:dyDescent="0.3">
      <c r="A482" s="216" t="s">
        <v>353</v>
      </c>
      <c r="B482" s="214" t="s">
        <v>285</v>
      </c>
      <c r="C482" s="214" t="s">
        <v>95</v>
      </c>
      <c r="D482" s="214" t="s">
        <v>310</v>
      </c>
      <c r="E482" s="214" t="s">
        <v>1310</v>
      </c>
      <c r="F482" s="15">
        <v>46282.462465277778</v>
      </c>
      <c r="G482" s="214" t="s">
        <v>410</v>
      </c>
      <c r="H482" s="214">
        <v>7</v>
      </c>
      <c r="I482" s="214" t="s">
        <v>1311</v>
      </c>
      <c r="J482" s="15">
        <v>46282.608240740738</v>
      </c>
      <c r="K482" s="15">
        <v>46283.65</v>
      </c>
      <c r="L482" s="15"/>
      <c r="M482" s="214">
        <v>7</v>
      </c>
      <c r="N482" s="216"/>
      <c r="O482" s="214" t="s">
        <v>201</v>
      </c>
      <c r="P482" s="214" t="s">
        <v>513</v>
      </c>
      <c r="Q482" s="216"/>
      <c r="R482" s="216"/>
      <c r="S482" s="214" t="s">
        <v>368</v>
      </c>
      <c r="T482" s="214" t="s">
        <v>357</v>
      </c>
      <c r="U482" s="214" t="s">
        <v>262</v>
      </c>
      <c r="V482" s="214" t="s">
        <v>7</v>
      </c>
      <c r="W482" s="214" t="s">
        <v>7</v>
      </c>
      <c r="X482" s="214" t="s">
        <v>7</v>
      </c>
      <c r="Y482" s="214"/>
      <c r="Z482" s="214"/>
      <c r="AA482" s="214" t="s">
        <v>96</v>
      </c>
      <c r="AB482" s="214" t="s">
        <v>401</v>
      </c>
      <c r="AC482" s="214">
        <v>2011</v>
      </c>
      <c r="AD482" s="214" t="s">
        <v>220</v>
      </c>
      <c r="AE482" s="214">
        <v>7</v>
      </c>
      <c r="AF482" s="214"/>
    </row>
    <row r="483" spans="1:32" x14ac:dyDescent="0.3">
      <c r="A483" s="216" t="s">
        <v>353</v>
      </c>
      <c r="B483" s="214" t="s">
        <v>285</v>
      </c>
      <c r="C483" s="214" t="s">
        <v>95</v>
      </c>
      <c r="D483" s="214" t="s">
        <v>310</v>
      </c>
      <c r="E483" s="214" t="s">
        <v>1287</v>
      </c>
      <c r="F483" s="15">
        <v>46280.403831018521</v>
      </c>
      <c r="G483" s="214" t="s">
        <v>1288</v>
      </c>
      <c r="H483" s="214">
        <v>21</v>
      </c>
      <c r="I483" s="214" t="s">
        <v>1289</v>
      </c>
      <c r="J483" s="15">
        <v>46280.579479166663</v>
      </c>
      <c r="K483" s="15">
        <v>46282.38958333333</v>
      </c>
      <c r="L483" s="15"/>
      <c r="M483" s="214">
        <v>21</v>
      </c>
      <c r="N483" s="216"/>
      <c r="O483" s="214" t="s">
        <v>201</v>
      </c>
      <c r="P483" s="214" t="s">
        <v>513</v>
      </c>
      <c r="Q483" s="216"/>
      <c r="R483" s="216"/>
      <c r="S483" s="214" t="s">
        <v>368</v>
      </c>
      <c r="T483" s="214" t="s">
        <v>357</v>
      </c>
      <c r="U483" s="214" t="s">
        <v>262</v>
      </c>
      <c r="V483" s="214" t="s">
        <v>7</v>
      </c>
      <c r="W483" s="214" t="s">
        <v>7</v>
      </c>
      <c r="X483" s="214" t="s">
        <v>7</v>
      </c>
      <c r="Y483" s="214"/>
      <c r="Z483" s="214"/>
      <c r="AA483" s="214" t="s">
        <v>96</v>
      </c>
      <c r="AB483" s="214" t="s">
        <v>401</v>
      </c>
      <c r="AC483" s="214">
        <v>2011</v>
      </c>
      <c r="AD483" s="214" t="s">
        <v>220</v>
      </c>
      <c r="AE483" s="214">
        <v>21</v>
      </c>
      <c r="AF483" s="214">
        <v>3.2</v>
      </c>
    </row>
    <row r="484" spans="1:32" x14ac:dyDescent="0.3">
      <c r="A484" s="216" t="s">
        <v>353</v>
      </c>
      <c r="B484" s="214" t="s">
        <v>285</v>
      </c>
      <c r="C484" s="214" t="s">
        <v>95</v>
      </c>
      <c r="D484" s="214" t="s">
        <v>310</v>
      </c>
      <c r="E484" s="214" t="s">
        <v>1287</v>
      </c>
      <c r="F484" s="15">
        <v>46280.403831018521</v>
      </c>
      <c r="G484" s="214" t="s">
        <v>1288</v>
      </c>
      <c r="H484" s="214">
        <v>33</v>
      </c>
      <c r="I484" s="214" t="s">
        <v>1289</v>
      </c>
      <c r="J484" s="15">
        <v>46280.579479166663</v>
      </c>
      <c r="K484" s="15">
        <v>46288.575694444444</v>
      </c>
      <c r="L484" s="15"/>
      <c r="M484" s="214">
        <v>33</v>
      </c>
      <c r="N484" s="216"/>
      <c r="O484" s="214" t="s">
        <v>511</v>
      </c>
      <c r="P484" s="214"/>
      <c r="Q484" s="216"/>
      <c r="R484" s="216"/>
      <c r="S484" s="214" t="s">
        <v>368</v>
      </c>
      <c r="T484" s="214" t="s">
        <v>357</v>
      </c>
      <c r="U484" s="214" t="s">
        <v>262</v>
      </c>
      <c r="V484" s="214" t="s">
        <v>7</v>
      </c>
      <c r="W484" s="214" t="s">
        <v>7</v>
      </c>
      <c r="X484" s="214" t="s">
        <v>7</v>
      </c>
      <c r="Y484" s="214"/>
      <c r="Z484" s="214"/>
      <c r="AA484" s="214" t="s">
        <v>96</v>
      </c>
      <c r="AB484" s="214" t="s">
        <v>401</v>
      </c>
      <c r="AC484" s="214">
        <v>2011</v>
      </c>
      <c r="AD484" s="214" t="s">
        <v>220</v>
      </c>
      <c r="AE484" s="214">
        <v>33</v>
      </c>
      <c r="AF484" s="214">
        <v>21.7</v>
      </c>
    </row>
    <row r="485" spans="1:32" x14ac:dyDescent="0.3">
      <c r="A485" s="216" t="s">
        <v>353</v>
      </c>
      <c r="B485" s="214" t="s">
        <v>285</v>
      </c>
      <c r="C485" s="214" t="s">
        <v>95</v>
      </c>
      <c r="D485" s="214" t="s">
        <v>310</v>
      </c>
      <c r="E485" s="214" t="s">
        <v>1287</v>
      </c>
      <c r="F485" s="15">
        <v>46280.403831018521</v>
      </c>
      <c r="G485" s="214" t="s">
        <v>1288</v>
      </c>
      <c r="H485" s="214">
        <v>20</v>
      </c>
      <c r="I485" s="214" t="s">
        <v>1289</v>
      </c>
      <c r="J485" s="15">
        <v>46280.579479166663</v>
      </c>
      <c r="K485" s="15">
        <v>46288.575694444444</v>
      </c>
      <c r="L485" s="15"/>
      <c r="M485" s="214">
        <v>20</v>
      </c>
      <c r="N485" s="216"/>
      <c r="O485" s="214" t="s">
        <v>511</v>
      </c>
      <c r="P485" s="214"/>
      <c r="Q485" s="216"/>
      <c r="R485" s="216"/>
      <c r="S485" s="214" t="s">
        <v>368</v>
      </c>
      <c r="T485" s="214" t="s">
        <v>357</v>
      </c>
      <c r="U485" s="214" t="s">
        <v>262</v>
      </c>
      <c r="V485" s="214" t="s">
        <v>7</v>
      </c>
      <c r="W485" s="214" t="s">
        <v>7</v>
      </c>
      <c r="X485" s="214" t="s">
        <v>7</v>
      </c>
      <c r="Y485" s="214"/>
      <c r="Z485" s="214"/>
      <c r="AA485" s="214" t="s">
        <v>96</v>
      </c>
      <c r="AB485" s="214" t="s">
        <v>401</v>
      </c>
      <c r="AC485" s="214">
        <v>2011</v>
      </c>
      <c r="AD485" s="214" t="s">
        <v>220</v>
      </c>
      <c r="AE485" s="214">
        <v>20</v>
      </c>
      <c r="AF485" s="214"/>
    </row>
    <row r="486" spans="1:32" x14ac:dyDescent="0.3">
      <c r="A486" s="216" t="s">
        <v>353</v>
      </c>
      <c r="B486" s="214" t="s">
        <v>285</v>
      </c>
      <c r="C486" s="214" t="s">
        <v>95</v>
      </c>
      <c r="D486" s="214" t="s">
        <v>310</v>
      </c>
      <c r="E486" s="214" t="s">
        <v>1287</v>
      </c>
      <c r="F486" s="15">
        <v>46280.403831018521</v>
      </c>
      <c r="G486" s="214" t="s">
        <v>1288</v>
      </c>
      <c r="H486" s="214">
        <v>57</v>
      </c>
      <c r="I486" s="214" t="s">
        <v>1289</v>
      </c>
      <c r="J486" s="15">
        <v>46280.579479166663</v>
      </c>
      <c r="K486" s="15">
        <v>46288.575694444444</v>
      </c>
      <c r="L486" s="15"/>
      <c r="M486" s="214">
        <v>57</v>
      </c>
      <c r="N486" s="216"/>
      <c r="O486" s="214" t="s">
        <v>511</v>
      </c>
      <c r="P486" s="214"/>
      <c r="Q486" s="216"/>
      <c r="R486" s="216"/>
      <c r="S486" s="214" t="s">
        <v>368</v>
      </c>
      <c r="T486" s="214" t="s">
        <v>357</v>
      </c>
      <c r="U486" s="214" t="s">
        <v>262</v>
      </c>
      <c r="V486" s="214" t="s">
        <v>7</v>
      </c>
      <c r="W486" s="214" t="s">
        <v>7</v>
      </c>
      <c r="X486" s="214" t="s">
        <v>7</v>
      </c>
      <c r="Y486" s="214"/>
      <c r="Z486" s="214"/>
      <c r="AA486" s="214" t="s">
        <v>96</v>
      </c>
      <c r="AB486" s="214" t="s">
        <v>401</v>
      </c>
      <c r="AC486" s="214">
        <v>2011</v>
      </c>
      <c r="AD486" s="214" t="s">
        <v>220</v>
      </c>
      <c r="AE486" s="214">
        <v>57</v>
      </c>
      <c r="AF486" s="214"/>
    </row>
    <row r="487" spans="1:32" x14ac:dyDescent="0.3">
      <c r="A487" s="216" t="s">
        <v>353</v>
      </c>
      <c r="B487" s="214" t="s">
        <v>285</v>
      </c>
      <c r="C487" s="214" t="s">
        <v>95</v>
      </c>
      <c r="D487" s="214" t="s">
        <v>310</v>
      </c>
      <c r="E487" s="214" t="s">
        <v>1287</v>
      </c>
      <c r="F487" s="15">
        <v>46280.403831018521</v>
      </c>
      <c r="G487" s="214" t="s">
        <v>1288</v>
      </c>
      <c r="H487" s="214">
        <v>67</v>
      </c>
      <c r="I487" s="214" t="s">
        <v>1289</v>
      </c>
      <c r="J487" s="15">
        <v>46280.579479166663</v>
      </c>
      <c r="K487" s="15">
        <v>46288.575694444444</v>
      </c>
      <c r="L487" s="15"/>
      <c r="M487" s="214">
        <v>67</v>
      </c>
      <c r="N487" s="216"/>
      <c r="O487" s="214" t="s">
        <v>511</v>
      </c>
      <c r="P487" s="214"/>
      <c r="Q487" s="216"/>
      <c r="R487" s="216"/>
      <c r="S487" s="214" t="s">
        <v>368</v>
      </c>
      <c r="T487" s="214" t="s">
        <v>357</v>
      </c>
      <c r="U487" s="214" t="s">
        <v>262</v>
      </c>
      <c r="V487" s="214" t="s">
        <v>7</v>
      </c>
      <c r="W487" s="214" t="s">
        <v>7</v>
      </c>
      <c r="X487" s="214" t="s">
        <v>7</v>
      </c>
      <c r="Y487" s="214"/>
      <c r="Z487" s="214"/>
      <c r="AA487" s="214" t="s">
        <v>96</v>
      </c>
      <c r="AB487" s="214" t="s">
        <v>401</v>
      </c>
      <c r="AC487" s="214">
        <v>2011</v>
      </c>
      <c r="AD487" s="214" t="s">
        <v>220</v>
      </c>
      <c r="AE487" s="214">
        <v>67</v>
      </c>
      <c r="AF487" s="214"/>
    </row>
    <row r="488" spans="1:32" x14ac:dyDescent="0.3">
      <c r="A488" s="216" t="s">
        <v>353</v>
      </c>
      <c r="B488" s="214" t="s">
        <v>285</v>
      </c>
      <c r="C488" s="214" t="s">
        <v>95</v>
      </c>
      <c r="D488" s="214" t="s">
        <v>310</v>
      </c>
      <c r="E488" s="214" t="s">
        <v>1287</v>
      </c>
      <c r="F488" s="15">
        <v>46280.403831018521</v>
      </c>
      <c r="G488" s="214" t="s">
        <v>1288</v>
      </c>
      <c r="H488" s="214">
        <v>30</v>
      </c>
      <c r="I488" s="214" t="s">
        <v>1289</v>
      </c>
      <c r="J488" s="15">
        <v>46280.579479166663</v>
      </c>
      <c r="K488" s="15">
        <v>46288.575694444444</v>
      </c>
      <c r="L488" s="15"/>
      <c r="M488" s="214">
        <v>30</v>
      </c>
      <c r="N488" s="216"/>
      <c r="O488" s="214" t="s">
        <v>511</v>
      </c>
      <c r="P488" s="214"/>
      <c r="Q488" s="216"/>
      <c r="R488" s="216"/>
      <c r="S488" s="214" t="s">
        <v>368</v>
      </c>
      <c r="T488" s="214" t="s">
        <v>357</v>
      </c>
      <c r="U488" s="214" t="s">
        <v>262</v>
      </c>
      <c r="V488" s="214" t="s">
        <v>7</v>
      </c>
      <c r="W488" s="214" t="s">
        <v>7</v>
      </c>
      <c r="X488" s="214" t="s">
        <v>7</v>
      </c>
      <c r="Y488" s="214"/>
      <c r="Z488" s="214"/>
      <c r="AA488" s="214" t="s">
        <v>96</v>
      </c>
      <c r="AB488" s="214" t="s">
        <v>401</v>
      </c>
      <c r="AC488" s="214">
        <v>2011</v>
      </c>
      <c r="AD488" s="214" t="s">
        <v>220</v>
      </c>
      <c r="AE488" s="214">
        <v>30</v>
      </c>
      <c r="AF488" s="214"/>
    </row>
    <row r="489" spans="1:32" x14ac:dyDescent="0.3">
      <c r="A489" s="216" t="s">
        <v>353</v>
      </c>
      <c r="B489" s="214" t="s">
        <v>279</v>
      </c>
      <c r="C489" s="214" t="s">
        <v>192</v>
      </c>
      <c r="D489" s="214" t="s">
        <v>310</v>
      </c>
      <c r="E489" s="214" t="s">
        <v>1287</v>
      </c>
      <c r="F489" s="15">
        <v>46280.403831018521</v>
      </c>
      <c r="G489" s="214" t="s">
        <v>1288</v>
      </c>
      <c r="H489" s="214">
        <v>2713</v>
      </c>
      <c r="I489" s="214" t="s">
        <v>1289</v>
      </c>
      <c r="J489" s="15">
        <v>46280.579479166663</v>
      </c>
      <c r="K489" s="15">
        <v>46288.575694444444</v>
      </c>
      <c r="L489" s="15"/>
      <c r="M489" s="214">
        <v>2713</v>
      </c>
      <c r="N489" s="216"/>
      <c r="O489" s="214" t="s">
        <v>201</v>
      </c>
      <c r="P489" s="214" t="s">
        <v>513</v>
      </c>
      <c r="Q489" s="216"/>
      <c r="R489" s="216"/>
      <c r="S489" s="214" t="s">
        <v>368</v>
      </c>
      <c r="T489" s="214" t="s">
        <v>357</v>
      </c>
      <c r="U489" s="214" t="s">
        <v>262</v>
      </c>
      <c r="V489" s="214" t="s">
        <v>7</v>
      </c>
      <c r="W489" s="214" t="s">
        <v>7</v>
      </c>
      <c r="X489" s="214" t="s">
        <v>7</v>
      </c>
      <c r="Y489" s="214"/>
      <c r="Z489" s="214">
        <v>1</v>
      </c>
      <c r="AA489" s="214" t="s">
        <v>122</v>
      </c>
      <c r="AB489" s="214" t="s">
        <v>401</v>
      </c>
      <c r="AC489" s="214">
        <v>2011</v>
      </c>
      <c r="AD489" s="214" t="s">
        <v>232</v>
      </c>
      <c r="AE489" s="214">
        <v>2713</v>
      </c>
      <c r="AF489" s="214">
        <v>2064.6</v>
      </c>
    </row>
    <row r="490" spans="1:32" x14ac:dyDescent="0.3">
      <c r="A490" s="216" t="s">
        <v>353</v>
      </c>
      <c r="B490" s="214" t="s">
        <v>279</v>
      </c>
      <c r="C490" s="214" t="s">
        <v>192</v>
      </c>
      <c r="D490" s="214" t="s">
        <v>310</v>
      </c>
      <c r="E490" s="214" t="s">
        <v>1287</v>
      </c>
      <c r="F490" s="15">
        <v>46280.403831018521</v>
      </c>
      <c r="G490" s="214" t="s">
        <v>1288</v>
      </c>
      <c r="H490" s="214">
        <v>1346</v>
      </c>
      <c r="I490" s="214" t="s">
        <v>1289</v>
      </c>
      <c r="J490" s="15">
        <v>46280.579479166663</v>
      </c>
      <c r="K490" s="15">
        <v>46288.575694444444</v>
      </c>
      <c r="L490" s="15"/>
      <c r="M490" s="214">
        <v>1346</v>
      </c>
      <c r="N490" s="216"/>
      <c r="O490" s="214" t="s">
        <v>511</v>
      </c>
      <c r="P490" s="214"/>
      <c r="Q490" s="216"/>
      <c r="R490" s="216"/>
      <c r="S490" s="214" t="s">
        <v>368</v>
      </c>
      <c r="T490" s="214" t="s">
        <v>357</v>
      </c>
      <c r="U490" s="214" t="s">
        <v>262</v>
      </c>
      <c r="V490" s="214" t="s">
        <v>7</v>
      </c>
      <c r="W490" s="214" t="s">
        <v>7</v>
      </c>
      <c r="X490" s="214" t="s">
        <v>7</v>
      </c>
      <c r="Y490" s="214"/>
      <c r="Z490" s="214">
        <v>1</v>
      </c>
      <c r="AA490" s="214" t="s">
        <v>122</v>
      </c>
      <c r="AB490" s="214" t="s">
        <v>401</v>
      </c>
      <c r="AC490" s="214">
        <v>2011</v>
      </c>
      <c r="AD490" s="214" t="s">
        <v>232</v>
      </c>
      <c r="AE490" s="214">
        <v>1346</v>
      </c>
      <c r="AF490" s="214"/>
    </row>
    <row r="491" spans="1:32" x14ac:dyDescent="0.3">
      <c r="A491" s="216" t="s">
        <v>353</v>
      </c>
      <c r="B491" s="214" t="s">
        <v>279</v>
      </c>
      <c r="C491" s="214" t="s">
        <v>192</v>
      </c>
      <c r="D491" s="214" t="s">
        <v>310</v>
      </c>
      <c r="E491" s="214" t="s">
        <v>1287</v>
      </c>
      <c r="F491" s="15">
        <v>46280.403831018521</v>
      </c>
      <c r="G491" s="214" t="s">
        <v>1288</v>
      </c>
      <c r="H491" s="214">
        <v>7161</v>
      </c>
      <c r="I491" s="214" t="s">
        <v>1289</v>
      </c>
      <c r="J491" s="15">
        <v>46280.579479166663</v>
      </c>
      <c r="K491" s="15">
        <v>46288.575694444444</v>
      </c>
      <c r="L491" s="15"/>
      <c r="M491" s="214">
        <v>7161</v>
      </c>
      <c r="N491" s="216"/>
      <c r="O491" s="214" t="s">
        <v>511</v>
      </c>
      <c r="P491" s="214"/>
      <c r="Q491" s="216"/>
      <c r="R491" s="216"/>
      <c r="S491" s="214" t="s">
        <v>368</v>
      </c>
      <c r="T491" s="214" t="s">
        <v>357</v>
      </c>
      <c r="U491" s="214" t="s">
        <v>262</v>
      </c>
      <c r="V491" s="214" t="s">
        <v>7</v>
      </c>
      <c r="W491" s="214" t="s">
        <v>7</v>
      </c>
      <c r="X491" s="214" t="s">
        <v>7</v>
      </c>
      <c r="Y491" s="214"/>
      <c r="Z491" s="214">
        <v>1</v>
      </c>
      <c r="AA491" s="214" t="s">
        <v>122</v>
      </c>
      <c r="AB491" s="214" t="s">
        <v>401</v>
      </c>
      <c r="AC491" s="214">
        <v>2011</v>
      </c>
      <c r="AD491" s="214" t="s">
        <v>232</v>
      </c>
      <c r="AE491" s="214">
        <v>7161</v>
      </c>
      <c r="AF491" s="214"/>
    </row>
    <row r="492" spans="1:32" x14ac:dyDescent="0.3">
      <c r="A492" s="216" t="s">
        <v>353</v>
      </c>
      <c r="B492" s="214" t="s">
        <v>279</v>
      </c>
      <c r="C492" s="214" t="s">
        <v>192</v>
      </c>
      <c r="D492" s="214" t="s">
        <v>310</v>
      </c>
      <c r="E492" s="214" t="s">
        <v>1287</v>
      </c>
      <c r="F492" s="15">
        <v>46280.403831018521</v>
      </c>
      <c r="G492" s="214" t="s">
        <v>1288</v>
      </c>
      <c r="H492" s="214">
        <v>6606</v>
      </c>
      <c r="I492" s="214" t="s">
        <v>1289</v>
      </c>
      <c r="J492" s="15">
        <v>46280.579479166663</v>
      </c>
      <c r="K492" s="15">
        <v>46288.575694444444</v>
      </c>
      <c r="L492" s="15"/>
      <c r="M492" s="214">
        <v>6606</v>
      </c>
      <c r="N492" s="216"/>
      <c r="O492" s="214" t="s">
        <v>511</v>
      </c>
      <c r="P492" s="214"/>
      <c r="Q492" s="216"/>
      <c r="R492" s="216"/>
      <c r="S492" s="214" t="s">
        <v>368</v>
      </c>
      <c r="T492" s="214" t="s">
        <v>357</v>
      </c>
      <c r="U492" s="214" t="s">
        <v>262</v>
      </c>
      <c r="V492" s="214" t="s">
        <v>7</v>
      </c>
      <c r="W492" s="214" t="s">
        <v>7</v>
      </c>
      <c r="X492" s="214" t="s">
        <v>7</v>
      </c>
      <c r="Y492" s="214"/>
      <c r="Z492" s="214">
        <v>1</v>
      </c>
      <c r="AA492" s="214" t="s">
        <v>122</v>
      </c>
      <c r="AB492" s="214" t="s">
        <v>401</v>
      </c>
      <c r="AC492" s="214">
        <v>2011</v>
      </c>
      <c r="AD492" s="214" t="s">
        <v>232</v>
      </c>
      <c r="AE492" s="214">
        <v>6606</v>
      </c>
      <c r="AF492" s="214"/>
    </row>
    <row r="493" spans="1:32" x14ac:dyDescent="0.3">
      <c r="A493" s="216" t="s">
        <v>353</v>
      </c>
      <c r="B493" s="214" t="s">
        <v>279</v>
      </c>
      <c r="C493" s="214" t="s">
        <v>192</v>
      </c>
      <c r="D493" s="214" t="s">
        <v>310</v>
      </c>
      <c r="E493" s="214" t="s">
        <v>1287</v>
      </c>
      <c r="F493" s="15">
        <v>46280.403831018521</v>
      </c>
      <c r="G493" s="214" t="s">
        <v>1288</v>
      </c>
      <c r="H493" s="214">
        <v>1989</v>
      </c>
      <c r="I493" s="214" t="s">
        <v>1289</v>
      </c>
      <c r="J493" s="15">
        <v>46280.579479166663</v>
      </c>
      <c r="K493" s="15">
        <v>46288.575694444444</v>
      </c>
      <c r="L493" s="15"/>
      <c r="M493" s="214">
        <v>1989</v>
      </c>
      <c r="N493" s="216"/>
      <c r="O493" s="214" t="s">
        <v>511</v>
      </c>
      <c r="P493" s="214"/>
      <c r="Q493" s="216"/>
      <c r="R493" s="216"/>
      <c r="S493" s="214" t="s">
        <v>368</v>
      </c>
      <c r="T493" s="214" t="s">
        <v>357</v>
      </c>
      <c r="U493" s="214" t="s">
        <v>262</v>
      </c>
      <c r="V493" s="214" t="s">
        <v>7</v>
      </c>
      <c r="W493" s="214" t="s">
        <v>7</v>
      </c>
      <c r="X493" s="214" t="s">
        <v>7</v>
      </c>
      <c r="Y493" s="214"/>
      <c r="Z493" s="214">
        <v>1</v>
      </c>
      <c r="AA493" s="214" t="s">
        <v>122</v>
      </c>
      <c r="AB493" s="214" t="s">
        <v>401</v>
      </c>
      <c r="AC493" s="214">
        <v>2011</v>
      </c>
      <c r="AD493" s="214" t="s">
        <v>232</v>
      </c>
      <c r="AE493" s="214">
        <v>1989</v>
      </c>
      <c r="AF493" s="214"/>
    </row>
    <row r="494" spans="1:32" x14ac:dyDescent="0.3">
      <c r="A494" s="216" t="s">
        <v>353</v>
      </c>
      <c r="B494" s="214" t="s">
        <v>279</v>
      </c>
      <c r="C494" s="214" t="s">
        <v>192</v>
      </c>
      <c r="D494" s="214" t="s">
        <v>310</v>
      </c>
      <c r="E494" s="214" t="s">
        <v>1287</v>
      </c>
      <c r="F494" s="15">
        <v>46280.403831018521</v>
      </c>
      <c r="G494" s="214" t="s">
        <v>1288</v>
      </c>
      <c r="H494" s="214">
        <v>1539</v>
      </c>
      <c r="I494" s="214" t="s">
        <v>1289</v>
      </c>
      <c r="J494" s="15">
        <v>46280.579479166663</v>
      </c>
      <c r="K494" s="15">
        <v>46282.38958333333</v>
      </c>
      <c r="L494" s="15"/>
      <c r="M494" s="214">
        <v>1539</v>
      </c>
      <c r="N494" s="216"/>
      <c r="O494" s="214" t="s">
        <v>511</v>
      </c>
      <c r="P494" s="214"/>
      <c r="Q494" s="216"/>
      <c r="R494" s="216"/>
      <c r="S494" s="214" t="s">
        <v>368</v>
      </c>
      <c r="T494" s="214" t="s">
        <v>357</v>
      </c>
      <c r="U494" s="214" t="s">
        <v>262</v>
      </c>
      <c r="V494" s="214" t="s">
        <v>7</v>
      </c>
      <c r="W494" s="214" t="s">
        <v>7</v>
      </c>
      <c r="X494" s="214" t="s">
        <v>7</v>
      </c>
      <c r="Y494" s="214"/>
      <c r="Z494" s="214">
        <v>1</v>
      </c>
      <c r="AA494" s="214" t="s">
        <v>122</v>
      </c>
      <c r="AB494" s="214" t="s">
        <v>401</v>
      </c>
      <c r="AC494" s="214">
        <v>2011</v>
      </c>
      <c r="AD494" s="214" t="s">
        <v>232</v>
      </c>
      <c r="AE494" s="214">
        <v>1539</v>
      </c>
      <c r="AF494" s="214">
        <v>229.2</v>
      </c>
    </row>
    <row r="495" spans="1:32" x14ac:dyDescent="0.3">
      <c r="A495" s="216" t="s">
        <v>353</v>
      </c>
      <c r="B495" s="214" t="s">
        <v>279</v>
      </c>
      <c r="C495" s="214" t="s">
        <v>192</v>
      </c>
      <c r="D495" s="214" t="s">
        <v>310</v>
      </c>
      <c r="E495" s="214" t="s">
        <v>1249</v>
      </c>
      <c r="F495" s="15">
        <v>46274.399525462963</v>
      </c>
      <c r="G495" s="214" t="s">
        <v>406</v>
      </c>
      <c r="H495" s="214">
        <v>13</v>
      </c>
      <c r="I495" s="214" t="s">
        <v>1250</v>
      </c>
      <c r="J495" s="15">
        <v>46274.612175925926</v>
      </c>
      <c r="K495" s="15">
        <v>46275.438888888886</v>
      </c>
      <c r="L495" s="15"/>
      <c r="M495" s="214">
        <v>13</v>
      </c>
      <c r="N495" s="216"/>
      <c r="O495" s="214" t="s">
        <v>201</v>
      </c>
      <c r="P495" s="214" t="s">
        <v>514</v>
      </c>
      <c r="Q495" s="216"/>
      <c r="R495" s="216"/>
      <c r="S495" s="214" t="s">
        <v>368</v>
      </c>
      <c r="T495" s="214" t="s">
        <v>357</v>
      </c>
      <c r="U495" s="214" t="s">
        <v>262</v>
      </c>
      <c r="V495" s="214" t="s">
        <v>7</v>
      </c>
      <c r="W495" s="214" t="s">
        <v>7</v>
      </c>
      <c r="X495" s="214" t="s">
        <v>7</v>
      </c>
      <c r="Y495" s="214"/>
      <c r="Z495" s="214">
        <v>1</v>
      </c>
      <c r="AA495" s="214" t="s">
        <v>122</v>
      </c>
      <c r="AB495" s="214" t="s">
        <v>401</v>
      </c>
      <c r="AC495" s="214">
        <v>2011</v>
      </c>
      <c r="AD495" s="214" t="s">
        <v>232</v>
      </c>
      <c r="AE495" s="214">
        <v>13</v>
      </c>
      <c r="AF495" s="214">
        <v>1.3</v>
      </c>
    </row>
    <row r="496" spans="1:32" x14ac:dyDescent="0.3">
      <c r="A496" s="216" t="s">
        <v>353</v>
      </c>
      <c r="B496" s="214" t="s">
        <v>45</v>
      </c>
      <c r="C496" s="214" t="s">
        <v>68</v>
      </c>
      <c r="D496" s="214" t="s">
        <v>310</v>
      </c>
      <c r="E496" s="214" t="s">
        <v>1312</v>
      </c>
      <c r="F496" s="15">
        <v>46150.625439814816</v>
      </c>
      <c r="G496" s="214" t="s">
        <v>1259</v>
      </c>
      <c r="H496" s="214">
        <v>1</v>
      </c>
      <c r="I496" s="214" t="s">
        <v>1284</v>
      </c>
      <c r="J496" s="15">
        <v>46153.365277777775</v>
      </c>
      <c r="K496" s="15">
        <v>46154.5</v>
      </c>
      <c r="L496" s="15"/>
      <c r="M496" s="214">
        <v>1</v>
      </c>
      <c r="N496" s="216"/>
      <c r="O496" s="214" t="s">
        <v>201</v>
      </c>
      <c r="P496" s="214" t="s">
        <v>514</v>
      </c>
      <c r="Q496" s="216"/>
      <c r="R496" s="216"/>
      <c r="S496" s="214" t="s">
        <v>368</v>
      </c>
      <c r="T496" s="214" t="s">
        <v>357</v>
      </c>
      <c r="U496" s="214" t="s">
        <v>262</v>
      </c>
      <c r="V496" s="214" t="s">
        <v>353</v>
      </c>
      <c r="W496" s="214" t="s">
        <v>379</v>
      </c>
      <c r="X496" s="214" t="s">
        <v>262</v>
      </c>
      <c r="Y496" s="214"/>
      <c r="Z496" s="214"/>
      <c r="AA496" s="214" t="s">
        <v>67</v>
      </c>
      <c r="AB496" s="214" t="s">
        <v>401</v>
      </c>
      <c r="AC496" s="214">
        <v>2011</v>
      </c>
      <c r="AD496" s="214" t="s">
        <v>217</v>
      </c>
      <c r="AE496" s="214">
        <v>1</v>
      </c>
      <c r="AF496" s="214"/>
    </row>
    <row r="497" spans="1:32" x14ac:dyDescent="0.3">
      <c r="A497" s="216" t="s">
        <v>353</v>
      </c>
      <c r="B497" s="214" t="s">
        <v>45</v>
      </c>
      <c r="C497" s="214" t="s">
        <v>68</v>
      </c>
      <c r="D497" s="214" t="s">
        <v>310</v>
      </c>
      <c r="E497" s="214" t="s">
        <v>1313</v>
      </c>
      <c r="F497" s="15">
        <v>46150.625069444446</v>
      </c>
      <c r="G497" s="214" t="s">
        <v>1259</v>
      </c>
      <c r="H497" s="214">
        <v>1</v>
      </c>
      <c r="I497" s="214" t="s">
        <v>1284</v>
      </c>
      <c r="J497" s="15">
        <v>46153.365277777775</v>
      </c>
      <c r="K497" s="15">
        <v>46154.5</v>
      </c>
      <c r="L497" s="15"/>
      <c r="M497" s="214">
        <v>1</v>
      </c>
      <c r="N497" s="216"/>
      <c r="O497" s="214" t="s">
        <v>201</v>
      </c>
      <c r="P497" s="214" t="s">
        <v>514</v>
      </c>
      <c r="Q497" s="216"/>
      <c r="R497" s="216"/>
      <c r="S497" s="214" t="s">
        <v>368</v>
      </c>
      <c r="T497" s="214" t="s">
        <v>357</v>
      </c>
      <c r="U497" s="214" t="s">
        <v>262</v>
      </c>
      <c r="V497" s="214" t="s">
        <v>353</v>
      </c>
      <c r="W497" s="214" t="s">
        <v>379</v>
      </c>
      <c r="X497" s="214" t="s">
        <v>262</v>
      </c>
      <c r="Y497" s="214"/>
      <c r="Z497" s="214"/>
      <c r="AA497" s="214" t="s">
        <v>67</v>
      </c>
      <c r="AB497" s="214" t="s">
        <v>401</v>
      </c>
      <c r="AC497" s="214">
        <v>2011</v>
      </c>
      <c r="AD497" s="214" t="s">
        <v>217</v>
      </c>
      <c r="AE497" s="214">
        <v>1</v>
      </c>
      <c r="AF497" s="214"/>
    </row>
    <row r="498" spans="1:32" x14ac:dyDescent="0.3">
      <c r="A498" s="216" t="s">
        <v>353</v>
      </c>
      <c r="B498" s="214" t="s">
        <v>45</v>
      </c>
      <c r="C498" s="214" t="s">
        <v>68</v>
      </c>
      <c r="D498" s="214" t="s">
        <v>310</v>
      </c>
      <c r="E498" s="214" t="s">
        <v>1314</v>
      </c>
      <c r="F498" s="15">
        <v>46150.624583333331</v>
      </c>
      <c r="G498" s="214" t="s">
        <v>1259</v>
      </c>
      <c r="H498" s="214">
        <v>1</v>
      </c>
      <c r="I498" s="214" t="s">
        <v>1284</v>
      </c>
      <c r="J498" s="15">
        <v>46153.365277777775</v>
      </c>
      <c r="K498" s="15">
        <v>46154.5</v>
      </c>
      <c r="L498" s="15"/>
      <c r="M498" s="214">
        <v>1</v>
      </c>
      <c r="N498" s="216"/>
      <c r="O498" s="214" t="s">
        <v>201</v>
      </c>
      <c r="P498" s="214" t="s">
        <v>514</v>
      </c>
      <c r="Q498" s="216"/>
      <c r="R498" s="216"/>
      <c r="S498" s="214" t="s">
        <v>368</v>
      </c>
      <c r="T498" s="214" t="s">
        <v>357</v>
      </c>
      <c r="U498" s="214" t="s">
        <v>262</v>
      </c>
      <c r="V498" s="214" t="s">
        <v>353</v>
      </c>
      <c r="W498" s="214" t="s">
        <v>379</v>
      </c>
      <c r="X498" s="214" t="s">
        <v>262</v>
      </c>
      <c r="Y498" s="214"/>
      <c r="Z498" s="214"/>
      <c r="AA498" s="214" t="s">
        <v>67</v>
      </c>
      <c r="AB498" s="214" t="s">
        <v>401</v>
      </c>
      <c r="AC498" s="214">
        <v>2011</v>
      </c>
      <c r="AD498" s="214" t="s">
        <v>217</v>
      </c>
      <c r="AE498" s="214">
        <v>1</v>
      </c>
      <c r="AF498" s="214"/>
    </row>
    <row r="499" spans="1:32" x14ac:dyDescent="0.3">
      <c r="A499" s="216" t="s">
        <v>353</v>
      </c>
      <c r="B499" s="214" t="s">
        <v>279</v>
      </c>
      <c r="C499" s="214" t="s">
        <v>192</v>
      </c>
      <c r="D499" s="214" t="s">
        <v>310</v>
      </c>
      <c r="E499" s="214" t="s">
        <v>1310</v>
      </c>
      <c r="F499" s="15">
        <v>46282.462465277778</v>
      </c>
      <c r="G499" s="214" t="s">
        <v>410</v>
      </c>
      <c r="H499" s="214">
        <v>487</v>
      </c>
      <c r="I499" s="214" t="s">
        <v>1311</v>
      </c>
      <c r="J499" s="15">
        <v>46282.608240740738</v>
      </c>
      <c r="K499" s="15">
        <v>46283.65</v>
      </c>
      <c r="L499" s="15"/>
      <c r="M499" s="214">
        <v>487</v>
      </c>
      <c r="N499" s="216"/>
      <c r="O499" s="214" t="s">
        <v>201</v>
      </c>
      <c r="P499" s="214" t="s">
        <v>514</v>
      </c>
      <c r="Q499" s="216"/>
      <c r="R499" s="216"/>
      <c r="S499" s="214" t="s">
        <v>368</v>
      </c>
      <c r="T499" s="214" t="s">
        <v>357</v>
      </c>
      <c r="U499" s="214" t="s">
        <v>262</v>
      </c>
      <c r="V499" s="214" t="s">
        <v>7</v>
      </c>
      <c r="W499" s="214" t="s">
        <v>7</v>
      </c>
      <c r="X499" s="214" t="s">
        <v>7</v>
      </c>
      <c r="Y499" s="214"/>
      <c r="Z499" s="214">
        <v>1</v>
      </c>
      <c r="AA499" s="214" t="s">
        <v>122</v>
      </c>
      <c r="AB499" s="214" t="s">
        <v>401</v>
      </c>
      <c r="AC499" s="214">
        <v>2011</v>
      </c>
      <c r="AD499" s="214" t="s">
        <v>232</v>
      </c>
      <c r="AE499" s="214">
        <v>487</v>
      </c>
      <c r="AF499" s="214"/>
    </row>
    <row r="500" spans="1:32" x14ac:dyDescent="0.3">
      <c r="A500" s="216" t="s">
        <v>353</v>
      </c>
      <c r="B500" s="214" t="s">
        <v>57</v>
      </c>
      <c r="C500" s="214" t="s">
        <v>117</v>
      </c>
      <c r="D500" s="214" t="s">
        <v>310</v>
      </c>
      <c r="E500" s="214" t="s">
        <v>1310</v>
      </c>
      <c r="F500" s="15">
        <v>46282.462465277778</v>
      </c>
      <c r="G500" s="214" t="s">
        <v>410</v>
      </c>
      <c r="H500" s="214">
        <v>7</v>
      </c>
      <c r="I500" s="214" t="s">
        <v>1311</v>
      </c>
      <c r="J500" s="15">
        <v>46282.608240740738</v>
      </c>
      <c r="K500" s="15">
        <v>46283.65</v>
      </c>
      <c r="L500" s="15">
        <v>46283.65</v>
      </c>
      <c r="M500" s="214">
        <v>7</v>
      </c>
      <c r="N500" s="216"/>
      <c r="O500" s="214" t="s">
        <v>201</v>
      </c>
      <c r="P500" s="214" t="s">
        <v>514</v>
      </c>
      <c r="Q500" s="216"/>
      <c r="R500" s="216"/>
      <c r="S500" s="214" t="s">
        <v>368</v>
      </c>
      <c r="T500" s="214" t="s">
        <v>357</v>
      </c>
      <c r="U500" s="214" t="s">
        <v>262</v>
      </c>
      <c r="V500" s="214" t="s">
        <v>7</v>
      </c>
      <c r="W500" s="214" t="s">
        <v>7</v>
      </c>
      <c r="X500" s="214" t="s">
        <v>7</v>
      </c>
      <c r="Y500" s="214"/>
      <c r="Z500" s="214"/>
      <c r="AA500" s="214" t="s">
        <v>127</v>
      </c>
      <c r="AB500" s="214" t="s">
        <v>401</v>
      </c>
      <c r="AC500" s="214">
        <v>2011</v>
      </c>
      <c r="AD500" s="214" t="s">
        <v>233</v>
      </c>
      <c r="AE500" s="214">
        <v>1</v>
      </c>
      <c r="AF500" s="214"/>
    </row>
    <row r="501" spans="1:32" x14ac:dyDescent="0.3">
      <c r="A501" s="216" t="s">
        <v>353</v>
      </c>
      <c r="B501" s="214" t="s">
        <v>285</v>
      </c>
      <c r="C501" s="214" t="s">
        <v>95</v>
      </c>
      <c r="D501" s="214" t="s">
        <v>310</v>
      </c>
      <c r="E501" s="214" t="s">
        <v>1315</v>
      </c>
      <c r="F501" s="15">
        <v>46273.474027777775</v>
      </c>
      <c r="G501" s="214" t="s">
        <v>410</v>
      </c>
      <c r="H501" s="214">
        <v>10</v>
      </c>
      <c r="I501" s="214" t="s">
        <v>1316</v>
      </c>
      <c r="J501" s="15">
        <v>46274.372916666667</v>
      </c>
      <c r="K501" s="15">
        <v>46274.615277777775</v>
      </c>
      <c r="L501" s="15"/>
      <c r="M501" s="214">
        <v>10</v>
      </c>
      <c r="N501" s="216"/>
      <c r="O501" s="214" t="s">
        <v>201</v>
      </c>
      <c r="P501" s="214" t="s">
        <v>514</v>
      </c>
      <c r="Q501" s="216"/>
      <c r="R501" s="216"/>
      <c r="S501" s="214" t="s">
        <v>368</v>
      </c>
      <c r="T501" s="214" t="s">
        <v>357</v>
      </c>
      <c r="U501" s="214" t="s">
        <v>262</v>
      </c>
      <c r="V501" s="214" t="s">
        <v>7</v>
      </c>
      <c r="W501" s="214" t="s">
        <v>7</v>
      </c>
      <c r="X501" s="214" t="s">
        <v>7</v>
      </c>
      <c r="Y501" s="214"/>
      <c r="Z501" s="214"/>
      <c r="AA501" s="214" t="s">
        <v>96</v>
      </c>
      <c r="AB501" s="214" t="s">
        <v>401</v>
      </c>
      <c r="AC501" s="214">
        <v>2011</v>
      </c>
      <c r="AD501" s="214" t="s">
        <v>220</v>
      </c>
      <c r="AE501" s="214">
        <v>10</v>
      </c>
      <c r="AF501" s="214">
        <v>2.1</v>
      </c>
    </row>
    <row r="502" spans="1:32" x14ac:dyDescent="0.3">
      <c r="A502" s="216" t="s">
        <v>353</v>
      </c>
      <c r="B502" s="214" t="s">
        <v>279</v>
      </c>
      <c r="C502" s="214" t="s">
        <v>192</v>
      </c>
      <c r="D502" s="214" t="s">
        <v>310</v>
      </c>
      <c r="E502" s="214" t="s">
        <v>1317</v>
      </c>
      <c r="F502" s="15">
        <v>46289.436851851853</v>
      </c>
      <c r="G502" s="214" t="s">
        <v>410</v>
      </c>
      <c r="H502" s="214">
        <v>829</v>
      </c>
      <c r="I502" s="214" t="s">
        <v>1318</v>
      </c>
      <c r="J502" s="15">
        <v>46289.489583333336</v>
      </c>
      <c r="K502" s="15">
        <v>46289.677777777775</v>
      </c>
      <c r="L502" s="15"/>
      <c r="M502" s="214">
        <v>829</v>
      </c>
      <c r="N502" s="216"/>
      <c r="O502" s="214" t="s">
        <v>201</v>
      </c>
      <c r="P502" s="214" t="s">
        <v>514</v>
      </c>
      <c r="Q502" s="216"/>
      <c r="R502" s="216"/>
      <c r="S502" s="214" t="s">
        <v>368</v>
      </c>
      <c r="T502" s="214" t="s">
        <v>357</v>
      </c>
      <c r="U502" s="214" t="s">
        <v>262</v>
      </c>
      <c r="V502" s="214" t="s">
        <v>7</v>
      </c>
      <c r="W502" s="214" t="s">
        <v>7</v>
      </c>
      <c r="X502" s="214" t="s">
        <v>7</v>
      </c>
      <c r="Y502" s="214"/>
      <c r="Z502" s="214">
        <v>1</v>
      </c>
      <c r="AA502" s="214" t="s">
        <v>122</v>
      </c>
      <c r="AB502" s="214" t="s">
        <v>401</v>
      </c>
      <c r="AC502" s="214">
        <v>2011</v>
      </c>
      <c r="AD502" s="214" t="s">
        <v>232</v>
      </c>
      <c r="AE502" s="214">
        <v>829</v>
      </c>
      <c r="AF502" s="214"/>
    </row>
    <row r="503" spans="1:32" x14ac:dyDescent="0.3">
      <c r="A503" s="216" t="s">
        <v>353</v>
      </c>
      <c r="B503" s="214" t="s">
        <v>279</v>
      </c>
      <c r="C503" s="214" t="s">
        <v>192</v>
      </c>
      <c r="D503" s="214" t="s">
        <v>310</v>
      </c>
      <c r="E503" s="214" t="s">
        <v>1315</v>
      </c>
      <c r="F503" s="15">
        <v>46273.474027777775</v>
      </c>
      <c r="G503" s="214" t="s">
        <v>410</v>
      </c>
      <c r="H503" s="214">
        <v>740</v>
      </c>
      <c r="I503" s="214" t="s">
        <v>1316</v>
      </c>
      <c r="J503" s="15">
        <v>46274.372916666667</v>
      </c>
      <c r="K503" s="15">
        <v>46274.615277777775</v>
      </c>
      <c r="L503" s="15"/>
      <c r="M503" s="214">
        <v>740</v>
      </c>
      <c r="N503" s="216"/>
      <c r="O503" s="214" t="s">
        <v>201</v>
      </c>
      <c r="P503" s="214" t="s">
        <v>514</v>
      </c>
      <c r="Q503" s="216"/>
      <c r="R503" s="216"/>
      <c r="S503" s="214" t="s">
        <v>368</v>
      </c>
      <c r="T503" s="214" t="s">
        <v>357</v>
      </c>
      <c r="U503" s="214" t="s">
        <v>262</v>
      </c>
      <c r="V503" s="214" t="s">
        <v>7</v>
      </c>
      <c r="W503" s="214" t="s">
        <v>7</v>
      </c>
      <c r="X503" s="214" t="s">
        <v>7</v>
      </c>
      <c r="Y503" s="214"/>
      <c r="Z503" s="214">
        <v>1</v>
      </c>
      <c r="AA503" s="214" t="s">
        <v>122</v>
      </c>
      <c r="AB503" s="214" t="s">
        <v>401</v>
      </c>
      <c r="AC503" s="214">
        <v>2011</v>
      </c>
      <c r="AD503" s="214" t="s">
        <v>232</v>
      </c>
      <c r="AE503" s="214">
        <v>740</v>
      </c>
      <c r="AF503" s="214">
        <v>170.9</v>
      </c>
    </row>
    <row r="504" spans="1:32" x14ac:dyDescent="0.3">
      <c r="A504" s="216" t="s">
        <v>353</v>
      </c>
      <c r="B504" s="214" t="s">
        <v>45</v>
      </c>
      <c r="C504" s="214" t="s">
        <v>73</v>
      </c>
      <c r="D504" s="214" t="s">
        <v>310</v>
      </c>
      <c r="E504" s="214" t="s">
        <v>1319</v>
      </c>
      <c r="F504" s="15">
        <v>46268.602071759262</v>
      </c>
      <c r="G504" s="214" t="s">
        <v>426</v>
      </c>
      <c r="H504" s="214">
        <v>10</v>
      </c>
      <c r="I504" s="214" t="s">
        <v>1320</v>
      </c>
      <c r="J504" s="15">
        <v>46268.677777777775</v>
      </c>
      <c r="K504" s="15">
        <v>46274.496527777781</v>
      </c>
      <c r="L504" s="15"/>
      <c r="M504" s="214">
        <v>10</v>
      </c>
      <c r="N504" s="216"/>
      <c r="O504" s="214"/>
      <c r="P504" s="214"/>
      <c r="Q504" s="216"/>
      <c r="R504" s="216"/>
      <c r="S504" s="214" t="s">
        <v>400</v>
      </c>
      <c r="T504" s="214" t="s">
        <v>381</v>
      </c>
      <c r="U504" s="214" t="s">
        <v>295</v>
      </c>
      <c r="V504" s="214" t="s">
        <v>353</v>
      </c>
      <c r="W504" s="214" t="s">
        <v>379</v>
      </c>
      <c r="X504" s="214" t="s">
        <v>262</v>
      </c>
      <c r="Y504" s="214"/>
      <c r="Z504" s="214"/>
      <c r="AA504" s="214" t="s">
        <v>67</v>
      </c>
      <c r="AB504" s="214" t="s">
        <v>400</v>
      </c>
      <c r="AC504" s="214"/>
      <c r="AD504" s="214" t="s">
        <v>217</v>
      </c>
      <c r="AE504" s="214">
        <v>1</v>
      </c>
      <c r="AF504" s="214">
        <v>1</v>
      </c>
    </row>
    <row r="505" spans="1:32" x14ac:dyDescent="0.3">
      <c r="A505" s="216" t="s">
        <v>353</v>
      </c>
      <c r="B505" s="214" t="s">
        <v>45</v>
      </c>
      <c r="C505" s="214" t="s">
        <v>68</v>
      </c>
      <c r="D505" s="214" t="s">
        <v>310</v>
      </c>
      <c r="E505" s="214" t="s">
        <v>1321</v>
      </c>
      <c r="F505" s="15">
        <v>46269.339016203703</v>
      </c>
      <c r="G505" s="214" t="s">
        <v>426</v>
      </c>
      <c r="H505" s="214">
        <v>3</v>
      </c>
      <c r="I505" s="214" t="s">
        <v>1322</v>
      </c>
      <c r="J505" s="15">
        <v>46269.463194444441</v>
      </c>
      <c r="K505" s="15">
        <v>46274.496527777781</v>
      </c>
      <c r="L505" s="15"/>
      <c r="M505" s="214">
        <v>3</v>
      </c>
      <c r="N505" s="216"/>
      <c r="O505" s="214"/>
      <c r="P505" s="214"/>
      <c r="Q505" s="216"/>
      <c r="R505" s="216"/>
      <c r="S505" s="214" t="s">
        <v>400</v>
      </c>
      <c r="T505" s="214" t="s">
        <v>381</v>
      </c>
      <c r="U505" s="214" t="s">
        <v>295</v>
      </c>
      <c r="V505" s="214" t="s">
        <v>353</v>
      </c>
      <c r="W505" s="214" t="s">
        <v>379</v>
      </c>
      <c r="X505" s="214" t="s">
        <v>262</v>
      </c>
      <c r="Y505" s="214"/>
      <c r="Z505" s="214"/>
      <c r="AA505" s="214" t="s">
        <v>67</v>
      </c>
      <c r="AB505" s="214" t="s">
        <v>400</v>
      </c>
      <c r="AC505" s="214"/>
      <c r="AD505" s="214" t="s">
        <v>217</v>
      </c>
      <c r="AE505" s="214">
        <v>1</v>
      </c>
      <c r="AF505" s="214"/>
    </row>
    <row r="506" spans="1:32" x14ac:dyDescent="0.3">
      <c r="A506" s="216" t="s">
        <v>353</v>
      </c>
      <c r="B506" s="214" t="s">
        <v>285</v>
      </c>
      <c r="C506" s="214" t="s">
        <v>95</v>
      </c>
      <c r="D506" s="214" t="s">
        <v>310</v>
      </c>
      <c r="E506" s="214" t="s">
        <v>1323</v>
      </c>
      <c r="F506" s="15">
        <v>46273.411585648151</v>
      </c>
      <c r="G506" s="214" t="s">
        <v>410</v>
      </c>
      <c r="H506" s="214">
        <v>11</v>
      </c>
      <c r="I506" s="214" t="s">
        <v>1324</v>
      </c>
      <c r="J506" s="15">
        <v>46274.352777777778</v>
      </c>
      <c r="K506" s="15">
        <v>46274.527083333334</v>
      </c>
      <c r="L506" s="15"/>
      <c r="M506" s="214">
        <v>11</v>
      </c>
      <c r="N506" s="216"/>
      <c r="O506" s="214" t="s">
        <v>201</v>
      </c>
      <c r="P506" s="214" t="s">
        <v>514</v>
      </c>
      <c r="Q506" s="216"/>
      <c r="R506" s="216"/>
      <c r="S506" s="214" t="s">
        <v>368</v>
      </c>
      <c r="T506" s="214" t="s">
        <v>357</v>
      </c>
      <c r="U506" s="214" t="s">
        <v>262</v>
      </c>
      <c r="V506" s="214" t="s">
        <v>7</v>
      </c>
      <c r="W506" s="214" t="s">
        <v>7</v>
      </c>
      <c r="X506" s="214" t="s">
        <v>7</v>
      </c>
      <c r="Y506" s="214"/>
      <c r="Z506" s="214"/>
      <c r="AA506" s="214" t="s">
        <v>96</v>
      </c>
      <c r="AB506" s="214" t="s">
        <v>401</v>
      </c>
      <c r="AC506" s="214">
        <v>2011</v>
      </c>
      <c r="AD506" s="214" t="s">
        <v>220</v>
      </c>
      <c r="AE506" s="214">
        <v>11</v>
      </c>
      <c r="AF506" s="214"/>
    </row>
    <row r="507" spans="1:32" x14ac:dyDescent="0.3">
      <c r="A507" s="216" t="s">
        <v>353</v>
      </c>
      <c r="B507" s="214" t="s">
        <v>45</v>
      </c>
      <c r="C507" s="214" t="s">
        <v>68</v>
      </c>
      <c r="D507" s="214" t="s">
        <v>310</v>
      </c>
      <c r="E507" s="214" t="s">
        <v>1325</v>
      </c>
      <c r="F507" s="15">
        <v>46280.376238425924</v>
      </c>
      <c r="G507" s="214" t="s">
        <v>407</v>
      </c>
      <c r="H507" s="214">
        <v>22</v>
      </c>
      <c r="I507" s="214" t="s">
        <v>1326</v>
      </c>
      <c r="J507" s="15">
        <v>46280.425000000003</v>
      </c>
      <c r="K507" s="15">
        <v>46286.542361111111</v>
      </c>
      <c r="L507" s="15"/>
      <c r="M507" s="214">
        <v>22</v>
      </c>
      <c r="N507" s="216"/>
      <c r="O507" s="214" t="s">
        <v>201</v>
      </c>
      <c r="P507" s="214" t="s">
        <v>513</v>
      </c>
      <c r="Q507" s="216"/>
      <c r="R507" s="216"/>
      <c r="S507" s="214" t="s">
        <v>368</v>
      </c>
      <c r="T507" s="214" t="s">
        <v>357</v>
      </c>
      <c r="U507" s="214" t="s">
        <v>262</v>
      </c>
      <c r="V507" s="214" t="s">
        <v>353</v>
      </c>
      <c r="W507" s="214" t="s">
        <v>379</v>
      </c>
      <c r="X507" s="214" t="s">
        <v>262</v>
      </c>
      <c r="Y507" s="214">
        <v>0</v>
      </c>
      <c r="Z507" s="214"/>
      <c r="AA507" s="214" t="s">
        <v>67</v>
      </c>
      <c r="AB507" s="214" t="s">
        <v>401</v>
      </c>
      <c r="AC507" s="214">
        <v>2011</v>
      </c>
      <c r="AD507" s="214" t="s">
        <v>217</v>
      </c>
      <c r="AE507" s="214">
        <v>2.2000000000000002</v>
      </c>
      <c r="AF507" s="214">
        <v>1</v>
      </c>
    </row>
    <row r="508" spans="1:32" x14ac:dyDescent="0.3">
      <c r="A508" s="216" t="s">
        <v>353</v>
      </c>
      <c r="B508" s="214" t="s">
        <v>45</v>
      </c>
      <c r="C508" s="214" t="s">
        <v>68</v>
      </c>
      <c r="D508" s="214" t="s">
        <v>310</v>
      </c>
      <c r="E508" s="214" t="s">
        <v>1327</v>
      </c>
      <c r="F508" s="15">
        <v>46280.379675925928</v>
      </c>
      <c r="G508" s="214" t="s">
        <v>407</v>
      </c>
      <c r="H508" s="214">
        <v>14</v>
      </c>
      <c r="I508" s="214" t="s">
        <v>1326</v>
      </c>
      <c r="J508" s="15">
        <v>46280.425000000003</v>
      </c>
      <c r="K508" s="15">
        <v>46286.542361111111</v>
      </c>
      <c r="L508" s="15"/>
      <c r="M508" s="214">
        <v>14</v>
      </c>
      <c r="N508" s="216"/>
      <c r="O508" s="214" t="s">
        <v>201</v>
      </c>
      <c r="P508" s="214" t="s">
        <v>513</v>
      </c>
      <c r="Q508" s="216"/>
      <c r="R508" s="216"/>
      <c r="S508" s="214" t="s">
        <v>368</v>
      </c>
      <c r="T508" s="214" t="s">
        <v>357</v>
      </c>
      <c r="U508" s="214" t="s">
        <v>262</v>
      </c>
      <c r="V508" s="214" t="s">
        <v>353</v>
      </c>
      <c r="W508" s="214" t="s">
        <v>379</v>
      </c>
      <c r="X508" s="214" t="s">
        <v>262</v>
      </c>
      <c r="Y508" s="214"/>
      <c r="Z508" s="214"/>
      <c r="AA508" s="214" t="s">
        <v>67</v>
      </c>
      <c r="AB508" s="214" t="s">
        <v>401</v>
      </c>
      <c r="AC508" s="214">
        <v>2011</v>
      </c>
      <c r="AD508" s="214" t="s">
        <v>217</v>
      </c>
      <c r="AE508" s="214">
        <v>1.4</v>
      </c>
      <c r="AF508" s="214"/>
    </row>
    <row r="509" spans="1:32" x14ac:dyDescent="0.3">
      <c r="A509" s="216" t="s">
        <v>353</v>
      </c>
      <c r="B509" s="214" t="s">
        <v>57</v>
      </c>
      <c r="C509" s="214" t="s">
        <v>117</v>
      </c>
      <c r="D509" s="214" t="s">
        <v>310</v>
      </c>
      <c r="E509" s="214" t="s">
        <v>1323</v>
      </c>
      <c r="F509" s="15">
        <v>46273.411585648151</v>
      </c>
      <c r="G509" s="214" t="s">
        <v>410</v>
      </c>
      <c r="H509" s="214">
        <v>11</v>
      </c>
      <c r="I509" s="214" t="s">
        <v>1324</v>
      </c>
      <c r="J509" s="15">
        <v>46274.352777777778</v>
      </c>
      <c r="K509" s="15">
        <v>46274.527083333334</v>
      </c>
      <c r="L509" s="15">
        <v>46274.527083333334</v>
      </c>
      <c r="M509" s="214">
        <v>11</v>
      </c>
      <c r="N509" s="216"/>
      <c r="O509" s="214" t="s">
        <v>201</v>
      </c>
      <c r="P509" s="214" t="s">
        <v>514</v>
      </c>
      <c r="Q509" s="216"/>
      <c r="R509" s="216"/>
      <c r="S509" s="214" t="s">
        <v>368</v>
      </c>
      <c r="T509" s="214" t="s">
        <v>357</v>
      </c>
      <c r="U509" s="214" t="s">
        <v>262</v>
      </c>
      <c r="V509" s="214" t="s">
        <v>7</v>
      </c>
      <c r="W509" s="214" t="s">
        <v>7</v>
      </c>
      <c r="X509" s="214" t="s">
        <v>7</v>
      </c>
      <c r="Y509" s="214"/>
      <c r="Z509" s="214"/>
      <c r="AA509" s="214" t="s">
        <v>127</v>
      </c>
      <c r="AB509" s="214" t="s">
        <v>401</v>
      </c>
      <c r="AC509" s="214">
        <v>2011</v>
      </c>
      <c r="AD509" s="214" t="s">
        <v>233</v>
      </c>
      <c r="AE509" s="214">
        <v>1.1000000000000001</v>
      </c>
      <c r="AF509" s="214">
        <v>1</v>
      </c>
    </row>
    <row r="510" spans="1:32" x14ac:dyDescent="0.3">
      <c r="A510" s="216" t="s">
        <v>353</v>
      </c>
      <c r="B510" s="214" t="s">
        <v>279</v>
      </c>
      <c r="C510" s="214" t="s">
        <v>192</v>
      </c>
      <c r="D510" s="214" t="s">
        <v>310</v>
      </c>
      <c r="E510" s="214" t="s">
        <v>1323</v>
      </c>
      <c r="F510" s="15">
        <v>46273.411585648151</v>
      </c>
      <c r="G510" s="214" t="s">
        <v>410</v>
      </c>
      <c r="H510" s="214">
        <v>969</v>
      </c>
      <c r="I510" s="214" t="s">
        <v>1324</v>
      </c>
      <c r="J510" s="15">
        <v>46274.352777777778</v>
      </c>
      <c r="K510" s="15">
        <v>46274.527083333334</v>
      </c>
      <c r="L510" s="15"/>
      <c r="M510" s="214">
        <v>969</v>
      </c>
      <c r="N510" s="216"/>
      <c r="O510" s="214" t="s">
        <v>201</v>
      </c>
      <c r="P510" s="214" t="s">
        <v>514</v>
      </c>
      <c r="Q510" s="216"/>
      <c r="R510" s="216"/>
      <c r="S510" s="214" t="s">
        <v>368</v>
      </c>
      <c r="T510" s="214" t="s">
        <v>357</v>
      </c>
      <c r="U510" s="214" t="s">
        <v>262</v>
      </c>
      <c r="V510" s="214" t="s">
        <v>7</v>
      </c>
      <c r="W510" s="214" t="s">
        <v>7</v>
      </c>
      <c r="X510" s="214" t="s">
        <v>7</v>
      </c>
      <c r="Y510" s="214"/>
      <c r="Z510" s="214">
        <v>1</v>
      </c>
      <c r="AA510" s="214" t="s">
        <v>122</v>
      </c>
      <c r="AB510" s="214" t="s">
        <v>401</v>
      </c>
      <c r="AC510" s="214">
        <v>2011</v>
      </c>
      <c r="AD510" s="214" t="s">
        <v>232</v>
      </c>
      <c r="AE510" s="214">
        <v>969</v>
      </c>
      <c r="AF510" s="214"/>
    </row>
    <row r="511" spans="1:32" x14ac:dyDescent="0.3">
      <c r="A511" s="216" t="s">
        <v>353</v>
      </c>
      <c r="B511" s="214" t="s">
        <v>45</v>
      </c>
      <c r="C511" s="214" t="s">
        <v>68</v>
      </c>
      <c r="D511" s="214" t="s">
        <v>310</v>
      </c>
      <c r="E511" s="214" t="s">
        <v>1328</v>
      </c>
      <c r="F511" s="15">
        <v>46268.592581018522</v>
      </c>
      <c r="G511" s="214" t="s">
        <v>1329</v>
      </c>
      <c r="H511" s="214">
        <v>8</v>
      </c>
      <c r="I511" s="214" t="s">
        <v>1330</v>
      </c>
      <c r="J511" s="15">
        <v>46268.691666666666</v>
      </c>
      <c r="K511" s="15">
        <v>46274.496527777781</v>
      </c>
      <c r="L511" s="15"/>
      <c r="M511" s="214">
        <v>8</v>
      </c>
      <c r="N511" s="216"/>
      <c r="O511" s="214"/>
      <c r="P511" s="214"/>
      <c r="Q511" s="216"/>
      <c r="R511" s="216"/>
      <c r="S511" s="214" t="s">
        <v>400</v>
      </c>
      <c r="T511" s="214" t="s">
        <v>381</v>
      </c>
      <c r="U511" s="214" t="s">
        <v>295</v>
      </c>
      <c r="V511" s="214" t="s">
        <v>353</v>
      </c>
      <c r="W511" s="214" t="s">
        <v>379</v>
      </c>
      <c r="X511" s="214" t="s">
        <v>262</v>
      </c>
      <c r="Y511" s="214"/>
      <c r="Z511" s="214"/>
      <c r="AA511" s="214" t="s">
        <v>67</v>
      </c>
      <c r="AB511" s="214" t="s">
        <v>400</v>
      </c>
      <c r="AC511" s="214"/>
      <c r="AD511" s="214" t="s">
        <v>217</v>
      </c>
      <c r="AE511" s="214">
        <v>1</v>
      </c>
      <c r="AF511" s="214"/>
    </row>
    <row r="512" spans="1:32" x14ac:dyDescent="0.3">
      <c r="A512" s="216" t="s">
        <v>353</v>
      </c>
      <c r="B512" s="214" t="s">
        <v>285</v>
      </c>
      <c r="C512" s="214" t="s">
        <v>95</v>
      </c>
      <c r="D512" s="214" t="s">
        <v>310</v>
      </c>
      <c r="E512" s="214" t="s">
        <v>1331</v>
      </c>
      <c r="F512" s="15">
        <v>46266.545393518521</v>
      </c>
      <c r="G512" s="214" t="s">
        <v>410</v>
      </c>
      <c r="H512" s="214">
        <v>5</v>
      </c>
      <c r="I512" s="214" t="s">
        <v>1332</v>
      </c>
      <c r="J512" s="15">
        <v>46267.376886574071</v>
      </c>
      <c r="K512" s="15">
        <v>46267.5</v>
      </c>
      <c r="L512" s="15"/>
      <c r="M512" s="214">
        <v>5</v>
      </c>
      <c r="N512" s="216"/>
      <c r="O512" s="214" t="s">
        <v>201</v>
      </c>
      <c r="P512" s="214" t="s">
        <v>514</v>
      </c>
      <c r="Q512" s="216"/>
      <c r="R512" s="216"/>
      <c r="S512" s="214" t="s">
        <v>400</v>
      </c>
      <c r="T512" s="214" t="s">
        <v>381</v>
      </c>
      <c r="U512" s="214" t="s">
        <v>295</v>
      </c>
      <c r="V512" s="214" t="s">
        <v>7</v>
      </c>
      <c r="W512" s="214" t="s">
        <v>7</v>
      </c>
      <c r="X512" s="214" t="s">
        <v>7</v>
      </c>
      <c r="Y512" s="214"/>
      <c r="Z512" s="214"/>
      <c r="AA512" s="214" t="s">
        <v>96</v>
      </c>
      <c r="AB512" s="214" t="s">
        <v>400</v>
      </c>
      <c r="AC512" s="214"/>
      <c r="AD512" s="214" t="s">
        <v>220</v>
      </c>
      <c r="AE512" s="214">
        <v>5</v>
      </c>
      <c r="AF512" s="214">
        <v>1</v>
      </c>
    </row>
    <row r="513" spans="1:32" x14ac:dyDescent="0.3">
      <c r="A513" s="216" t="s">
        <v>353</v>
      </c>
      <c r="B513" s="214" t="s">
        <v>279</v>
      </c>
      <c r="C513" s="214" t="s">
        <v>192</v>
      </c>
      <c r="D513" s="214" t="s">
        <v>310</v>
      </c>
      <c r="E513" s="214" t="s">
        <v>1331</v>
      </c>
      <c r="F513" s="15">
        <v>46266.545393518521</v>
      </c>
      <c r="G513" s="214" t="s">
        <v>410</v>
      </c>
      <c r="H513" s="214">
        <v>393</v>
      </c>
      <c r="I513" s="214" t="s">
        <v>1332</v>
      </c>
      <c r="J513" s="15">
        <v>46267.376886574071</v>
      </c>
      <c r="K513" s="15">
        <v>46267.5</v>
      </c>
      <c r="L513" s="15"/>
      <c r="M513" s="214">
        <v>393</v>
      </c>
      <c r="N513" s="216"/>
      <c r="O513" s="214"/>
      <c r="P513" s="214"/>
      <c r="Q513" s="216"/>
      <c r="R513" s="216"/>
      <c r="S513" s="214" t="s">
        <v>400</v>
      </c>
      <c r="T513" s="214" t="s">
        <v>381</v>
      </c>
      <c r="U513" s="214" t="s">
        <v>295</v>
      </c>
      <c r="V513" s="214" t="s">
        <v>7</v>
      </c>
      <c r="W513" s="214" t="s">
        <v>7</v>
      </c>
      <c r="X513" s="214" t="s">
        <v>7</v>
      </c>
      <c r="Y513" s="214"/>
      <c r="Z513" s="214">
        <v>1</v>
      </c>
      <c r="AA513" s="214" t="s">
        <v>122</v>
      </c>
      <c r="AB513" s="214" t="s">
        <v>400</v>
      </c>
      <c r="AC513" s="214"/>
      <c r="AD513" s="214" t="s">
        <v>232</v>
      </c>
      <c r="AE513" s="214">
        <v>393</v>
      </c>
      <c r="AF513" s="214">
        <v>39.299999999999997</v>
      </c>
    </row>
    <row r="514" spans="1:32" x14ac:dyDescent="0.3">
      <c r="A514" s="216" t="s">
        <v>353</v>
      </c>
      <c r="B514" s="214" t="s">
        <v>285</v>
      </c>
      <c r="C514" s="214" t="s">
        <v>95</v>
      </c>
      <c r="D514" s="214" t="s">
        <v>310</v>
      </c>
      <c r="E514" s="214" t="s">
        <v>1333</v>
      </c>
      <c r="F514" s="15">
        <v>46265.444652777776</v>
      </c>
      <c r="G514" s="214" t="s">
        <v>410</v>
      </c>
      <c r="H514" s="214">
        <v>8</v>
      </c>
      <c r="I514" s="214" t="s">
        <v>1334</v>
      </c>
      <c r="J514" s="15">
        <v>46265.647743055553</v>
      </c>
      <c r="K514" s="15">
        <v>46266.582638888889</v>
      </c>
      <c r="L514" s="15"/>
      <c r="M514" s="214">
        <v>8</v>
      </c>
      <c r="N514" s="216"/>
      <c r="O514" s="214" t="s">
        <v>201</v>
      </c>
      <c r="P514" s="214" t="s">
        <v>514</v>
      </c>
      <c r="Q514" s="216"/>
      <c r="R514" s="216"/>
      <c r="S514" s="214" t="s">
        <v>368</v>
      </c>
      <c r="T514" s="214" t="s">
        <v>357</v>
      </c>
      <c r="U514" s="214" t="s">
        <v>262</v>
      </c>
      <c r="V514" s="214" t="s">
        <v>7</v>
      </c>
      <c r="W514" s="214" t="s">
        <v>7</v>
      </c>
      <c r="X514" s="214" t="s">
        <v>7</v>
      </c>
      <c r="Y514" s="214"/>
      <c r="Z514" s="214"/>
      <c r="AA514" s="214" t="s">
        <v>96</v>
      </c>
      <c r="AB514" s="214" t="s">
        <v>401</v>
      </c>
      <c r="AC514" s="214">
        <v>2011</v>
      </c>
      <c r="AD514" s="214" t="s">
        <v>220</v>
      </c>
      <c r="AE514" s="214">
        <v>8</v>
      </c>
      <c r="AF514" s="214">
        <v>2.6</v>
      </c>
    </row>
    <row r="515" spans="1:32" x14ac:dyDescent="0.3">
      <c r="A515" s="216" t="s">
        <v>353</v>
      </c>
      <c r="B515" s="214" t="s">
        <v>57</v>
      </c>
      <c r="C515" s="214" t="s">
        <v>117</v>
      </c>
      <c r="D515" s="214" t="s">
        <v>310</v>
      </c>
      <c r="E515" s="214" t="s">
        <v>1333</v>
      </c>
      <c r="F515" s="15">
        <v>46265.444652777776</v>
      </c>
      <c r="G515" s="214" t="s">
        <v>410</v>
      </c>
      <c r="H515" s="214">
        <v>8</v>
      </c>
      <c r="I515" s="214" t="s">
        <v>1334</v>
      </c>
      <c r="J515" s="15">
        <v>46265.647743055553</v>
      </c>
      <c r="K515" s="15">
        <v>46266.582638888889</v>
      </c>
      <c r="L515" s="15">
        <v>46266.582638888889</v>
      </c>
      <c r="M515" s="214">
        <v>8</v>
      </c>
      <c r="N515" s="216"/>
      <c r="O515" s="214" t="s">
        <v>201</v>
      </c>
      <c r="P515" s="214" t="s">
        <v>514</v>
      </c>
      <c r="Q515" s="216"/>
      <c r="R515" s="216"/>
      <c r="S515" s="214" t="s">
        <v>368</v>
      </c>
      <c r="T515" s="214" t="s">
        <v>357</v>
      </c>
      <c r="U515" s="214" t="s">
        <v>262</v>
      </c>
      <c r="V515" s="214" t="s">
        <v>7</v>
      </c>
      <c r="W515" s="214" t="s">
        <v>7</v>
      </c>
      <c r="X515" s="214" t="s">
        <v>7</v>
      </c>
      <c r="Y515" s="214"/>
      <c r="Z515" s="214"/>
      <c r="AA515" s="214" t="s">
        <v>127</v>
      </c>
      <c r="AB515" s="214" t="s">
        <v>401</v>
      </c>
      <c r="AC515" s="214">
        <v>2011</v>
      </c>
      <c r="AD515" s="214" t="s">
        <v>233</v>
      </c>
      <c r="AE515" s="214">
        <v>1</v>
      </c>
      <c r="AF515" s="214">
        <v>1</v>
      </c>
    </row>
    <row r="516" spans="1:32" x14ac:dyDescent="0.3">
      <c r="A516" s="216" t="s">
        <v>353</v>
      </c>
      <c r="B516" s="214" t="s">
        <v>279</v>
      </c>
      <c r="C516" s="214" t="s">
        <v>192</v>
      </c>
      <c r="D516" s="214" t="s">
        <v>310</v>
      </c>
      <c r="E516" s="214" t="s">
        <v>1333</v>
      </c>
      <c r="F516" s="15">
        <v>46265.444652777776</v>
      </c>
      <c r="G516" s="214" t="s">
        <v>410</v>
      </c>
      <c r="H516" s="214">
        <v>675</v>
      </c>
      <c r="I516" s="214" t="s">
        <v>1334</v>
      </c>
      <c r="J516" s="15">
        <v>46265.647743055553</v>
      </c>
      <c r="K516" s="15">
        <v>46266.582638888889</v>
      </c>
      <c r="L516" s="15"/>
      <c r="M516" s="214">
        <v>675</v>
      </c>
      <c r="N516" s="216"/>
      <c r="O516" s="214" t="s">
        <v>201</v>
      </c>
      <c r="P516" s="214" t="s">
        <v>514</v>
      </c>
      <c r="Q516" s="216"/>
      <c r="R516" s="216"/>
      <c r="S516" s="214" t="s">
        <v>368</v>
      </c>
      <c r="T516" s="214" t="s">
        <v>357</v>
      </c>
      <c r="U516" s="214" t="s">
        <v>262</v>
      </c>
      <c r="V516" s="214" t="s">
        <v>7</v>
      </c>
      <c r="W516" s="214" t="s">
        <v>7</v>
      </c>
      <c r="X516" s="214" t="s">
        <v>7</v>
      </c>
      <c r="Y516" s="214"/>
      <c r="Z516" s="214">
        <v>1</v>
      </c>
      <c r="AA516" s="214" t="s">
        <v>122</v>
      </c>
      <c r="AB516" s="214" t="s">
        <v>401</v>
      </c>
      <c r="AC516" s="214">
        <v>2011</v>
      </c>
      <c r="AD516" s="214" t="s">
        <v>232</v>
      </c>
      <c r="AE516" s="214">
        <v>675</v>
      </c>
      <c r="AF516" s="214">
        <v>154.1</v>
      </c>
    </row>
    <row r="517" spans="1:32" x14ac:dyDescent="0.3">
      <c r="A517" s="216" t="s">
        <v>353</v>
      </c>
      <c r="B517" s="214" t="s">
        <v>51</v>
      </c>
      <c r="C517" s="214" t="s">
        <v>258</v>
      </c>
      <c r="D517" s="214" t="s">
        <v>310</v>
      </c>
      <c r="E517" s="214" t="s">
        <v>1335</v>
      </c>
      <c r="F517" s="15">
        <v>46248.381701388891</v>
      </c>
      <c r="G517" s="214" t="s">
        <v>407</v>
      </c>
      <c r="H517" s="214">
        <v>320</v>
      </c>
      <c r="I517" s="214" t="s">
        <v>1336</v>
      </c>
      <c r="J517" s="15">
        <v>46248.512499999997</v>
      </c>
      <c r="K517" s="15">
        <v>46276.532638888886</v>
      </c>
      <c r="L517" s="15"/>
      <c r="M517" s="214">
        <v>320</v>
      </c>
      <c r="N517" s="216"/>
      <c r="O517" s="214" t="s">
        <v>201</v>
      </c>
      <c r="P517" s="214" t="s">
        <v>513</v>
      </c>
      <c r="Q517" s="216"/>
      <c r="R517" s="216"/>
      <c r="S517" s="214" t="s">
        <v>368</v>
      </c>
      <c r="T517" s="214" t="s">
        <v>357</v>
      </c>
      <c r="U517" s="214" t="s">
        <v>262</v>
      </c>
      <c r="V517" s="214" t="s">
        <v>7</v>
      </c>
      <c r="W517" s="214" t="s">
        <v>7</v>
      </c>
      <c r="X517" s="214" t="s">
        <v>7</v>
      </c>
      <c r="Y517" s="214"/>
      <c r="Z517" s="214"/>
      <c r="AA517" s="214" t="s">
        <v>238</v>
      </c>
      <c r="AB517" s="214" t="s">
        <v>401</v>
      </c>
      <c r="AC517" s="214">
        <v>2011</v>
      </c>
      <c r="AD517" s="214" t="s">
        <v>7</v>
      </c>
      <c r="AE517" s="214"/>
      <c r="AF517" s="214">
        <v>0</v>
      </c>
    </row>
    <row r="518" spans="1:32" x14ac:dyDescent="0.3">
      <c r="A518" s="216" t="s">
        <v>353</v>
      </c>
      <c r="B518" s="214" t="s">
        <v>51</v>
      </c>
      <c r="C518" s="214" t="s">
        <v>258</v>
      </c>
      <c r="D518" s="214" t="s">
        <v>310</v>
      </c>
      <c r="E518" s="214" t="s">
        <v>1337</v>
      </c>
      <c r="F518" s="15">
        <v>46269.499652777777</v>
      </c>
      <c r="G518" s="214" t="s">
        <v>1338</v>
      </c>
      <c r="H518" s="214">
        <v>10</v>
      </c>
      <c r="I518" s="214" t="s">
        <v>1339</v>
      </c>
      <c r="J518" s="15">
        <v>46269.499652777777</v>
      </c>
      <c r="K518" s="15">
        <v>46276.54791666667</v>
      </c>
      <c r="L518" s="15"/>
      <c r="M518" s="214">
        <v>10</v>
      </c>
      <c r="N518" s="216"/>
      <c r="O518" s="214"/>
      <c r="P518" s="214"/>
      <c r="Q518" s="216"/>
      <c r="R518" s="216"/>
      <c r="S518" s="214" t="s">
        <v>368</v>
      </c>
      <c r="T518" s="214" t="s">
        <v>357</v>
      </c>
      <c r="U518" s="214" t="s">
        <v>262</v>
      </c>
      <c r="V518" s="214" t="s">
        <v>7</v>
      </c>
      <c r="W518" s="214" t="s">
        <v>7</v>
      </c>
      <c r="X518" s="214" t="s">
        <v>7</v>
      </c>
      <c r="Y518" s="214"/>
      <c r="Z518" s="214"/>
      <c r="AA518" s="214" t="s">
        <v>238</v>
      </c>
      <c r="AB518" s="214" t="s">
        <v>401</v>
      </c>
      <c r="AC518" s="214">
        <v>2011</v>
      </c>
      <c r="AD518" s="214" t="s">
        <v>7</v>
      </c>
      <c r="AE518" s="214"/>
      <c r="AF518" s="214"/>
    </row>
    <row r="519" spans="1:32" x14ac:dyDescent="0.3">
      <c r="A519" s="216" t="s">
        <v>353</v>
      </c>
      <c r="B519" s="214" t="s">
        <v>51</v>
      </c>
      <c r="C519" s="214" t="s">
        <v>258</v>
      </c>
      <c r="D519" s="214" t="s">
        <v>310</v>
      </c>
      <c r="E519" s="214" t="s">
        <v>1340</v>
      </c>
      <c r="F519" s="15">
        <v>46276.411192129628</v>
      </c>
      <c r="G519" s="214" t="s">
        <v>1341</v>
      </c>
      <c r="H519" s="214">
        <v>150</v>
      </c>
      <c r="I519" s="214" t="s">
        <v>1342</v>
      </c>
      <c r="J519" s="15">
        <v>46279.387499999997</v>
      </c>
      <c r="K519" s="15">
        <v>46286.475694444445</v>
      </c>
      <c r="L519" s="15"/>
      <c r="M519" s="214">
        <v>150</v>
      </c>
      <c r="N519" s="216"/>
      <c r="O519" s="214" t="s">
        <v>201</v>
      </c>
      <c r="P519" s="214" t="s">
        <v>513</v>
      </c>
      <c r="Q519" s="216"/>
      <c r="R519" s="216"/>
      <c r="S519" s="214" t="s">
        <v>1343</v>
      </c>
      <c r="T519" s="214" t="s">
        <v>357</v>
      </c>
      <c r="U519" s="214" t="s">
        <v>262</v>
      </c>
      <c r="V519" s="214" t="s">
        <v>7</v>
      </c>
      <c r="W519" s="214" t="s">
        <v>7</v>
      </c>
      <c r="X519" s="214" t="s">
        <v>7</v>
      </c>
      <c r="Y519" s="214"/>
      <c r="Z519" s="214"/>
      <c r="AA519" s="214" t="s">
        <v>238</v>
      </c>
      <c r="AB519" s="214" t="s">
        <v>1344</v>
      </c>
      <c r="AC519" s="214">
        <v>300</v>
      </c>
      <c r="AD519" s="214" t="s">
        <v>7</v>
      </c>
      <c r="AE519" s="214"/>
      <c r="AF519" s="214">
        <v>0</v>
      </c>
    </row>
    <row r="520" spans="1:32" x14ac:dyDescent="0.3">
      <c r="A520" s="216" t="s">
        <v>353</v>
      </c>
      <c r="B520" s="214" t="s">
        <v>57</v>
      </c>
      <c r="C520" s="214" t="s">
        <v>117</v>
      </c>
      <c r="D520" s="214" t="s">
        <v>310</v>
      </c>
      <c r="E520" s="214" t="s">
        <v>1331</v>
      </c>
      <c r="F520" s="15">
        <v>46266.545393518521</v>
      </c>
      <c r="G520" s="214" t="s">
        <v>410</v>
      </c>
      <c r="H520" s="214">
        <v>5</v>
      </c>
      <c r="I520" s="214" t="s">
        <v>1332</v>
      </c>
      <c r="J520" s="15">
        <v>46267.376886574071</v>
      </c>
      <c r="K520" s="15">
        <v>46267.5</v>
      </c>
      <c r="L520" s="15">
        <v>46267.5</v>
      </c>
      <c r="M520" s="214">
        <v>5</v>
      </c>
      <c r="N520" s="216"/>
      <c r="O520" s="214" t="s">
        <v>201</v>
      </c>
      <c r="P520" s="214" t="s">
        <v>514</v>
      </c>
      <c r="Q520" s="216"/>
      <c r="R520" s="216"/>
      <c r="S520" s="214" t="s">
        <v>400</v>
      </c>
      <c r="T520" s="214" t="s">
        <v>381</v>
      </c>
      <c r="U520" s="214" t="s">
        <v>295</v>
      </c>
      <c r="V520" s="214" t="s">
        <v>7</v>
      </c>
      <c r="W520" s="214" t="s">
        <v>7</v>
      </c>
      <c r="X520" s="214" t="s">
        <v>7</v>
      </c>
      <c r="Y520" s="214"/>
      <c r="Z520" s="214"/>
      <c r="AA520" s="214" t="s">
        <v>127</v>
      </c>
      <c r="AB520" s="214" t="s">
        <v>400</v>
      </c>
      <c r="AC520" s="214"/>
      <c r="AD520" s="214" t="s">
        <v>233</v>
      </c>
      <c r="AE520" s="214">
        <v>1</v>
      </c>
      <c r="AF520" s="214">
        <v>1</v>
      </c>
    </row>
    <row r="521" spans="1:32" x14ac:dyDescent="0.3">
      <c r="A521" s="216" t="s">
        <v>353</v>
      </c>
      <c r="B521" s="214" t="s">
        <v>45</v>
      </c>
      <c r="C521" s="214" t="s">
        <v>68</v>
      </c>
      <c r="D521" s="214" t="s">
        <v>310</v>
      </c>
      <c r="E521" s="214" t="s">
        <v>1345</v>
      </c>
      <c r="F521" s="15">
        <v>46268.597766203704</v>
      </c>
      <c r="G521" s="214" t="s">
        <v>426</v>
      </c>
      <c r="H521" s="214">
        <v>13</v>
      </c>
      <c r="I521" s="214" t="s">
        <v>1346</v>
      </c>
      <c r="J521" s="15">
        <v>46268.6875</v>
      </c>
      <c r="K521" s="15">
        <v>46274.496527777781</v>
      </c>
      <c r="L521" s="15"/>
      <c r="M521" s="214">
        <v>13</v>
      </c>
      <c r="N521" s="216"/>
      <c r="O521" s="214"/>
      <c r="P521" s="214"/>
      <c r="Q521" s="216"/>
      <c r="R521" s="216"/>
      <c r="S521" s="214" t="s">
        <v>400</v>
      </c>
      <c r="T521" s="214" t="s">
        <v>381</v>
      </c>
      <c r="U521" s="214" t="s">
        <v>295</v>
      </c>
      <c r="V521" s="214" t="s">
        <v>353</v>
      </c>
      <c r="W521" s="214" t="s">
        <v>379</v>
      </c>
      <c r="X521" s="214" t="s">
        <v>262</v>
      </c>
      <c r="Y521" s="214"/>
      <c r="Z521" s="214"/>
      <c r="AA521" s="214" t="s">
        <v>67</v>
      </c>
      <c r="AB521" s="214" t="s">
        <v>400</v>
      </c>
      <c r="AC521" s="214"/>
      <c r="AD521" s="214" t="s">
        <v>217</v>
      </c>
      <c r="AE521" s="214">
        <v>1.3</v>
      </c>
      <c r="AF521" s="214"/>
    </row>
    <row r="522" spans="1:32" x14ac:dyDescent="0.3">
      <c r="A522" s="216" t="s">
        <v>353</v>
      </c>
      <c r="B522" s="214" t="s">
        <v>45</v>
      </c>
      <c r="C522" s="214" t="s">
        <v>73</v>
      </c>
      <c r="D522" s="214" t="s">
        <v>310</v>
      </c>
      <c r="E522" s="214" t="s">
        <v>1347</v>
      </c>
      <c r="F522" s="15">
        <v>46268.600613425922</v>
      </c>
      <c r="G522" s="214" t="s">
        <v>426</v>
      </c>
      <c r="H522" s="214">
        <v>10</v>
      </c>
      <c r="I522" s="214" t="s">
        <v>1348</v>
      </c>
      <c r="J522" s="15">
        <v>46268.681944444441</v>
      </c>
      <c r="K522" s="15">
        <v>46274.496527777781</v>
      </c>
      <c r="L522" s="15"/>
      <c r="M522" s="214">
        <v>10</v>
      </c>
      <c r="N522" s="216"/>
      <c r="O522" s="214"/>
      <c r="P522" s="214"/>
      <c r="Q522" s="216"/>
      <c r="R522" s="216"/>
      <c r="S522" s="214" t="s">
        <v>400</v>
      </c>
      <c r="T522" s="214" t="s">
        <v>381</v>
      </c>
      <c r="U522" s="214" t="s">
        <v>295</v>
      </c>
      <c r="V522" s="214" t="s">
        <v>353</v>
      </c>
      <c r="W522" s="214" t="s">
        <v>379</v>
      </c>
      <c r="X522" s="214" t="s">
        <v>262</v>
      </c>
      <c r="Y522" s="214"/>
      <c r="Z522" s="214"/>
      <c r="AA522" s="214" t="s">
        <v>67</v>
      </c>
      <c r="AB522" s="214" t="s">
        <v>400</v>
      </c>
      <c r="AC522" s="214"/>
      <c r="AD522" s="214" t="s">
        <v>217</v>
      </c>
      <c r="AE522" s="214">
        <v>1</v>
      </c>
      <c r="AF522" s="214"/>
    </row>
    <row r="523" spans="1:32" x14ac:dyDescent="0.3">
      <c r="A523" s="216" t="s">
        <v>353</v>
      </c>
      <c r="B523" s="214" t="s">
        <v>285</v>
      </c>
      <c r="C523" s="214" t="s">
        <v>95</v>
      </c>
      <c r="D523" s="214" t="s">
        <v>310</v>
      </c>
      <c r="E523" s="214" t="s">
        <v>2353</v>
      </c>
      <c r="F523" s="15">
        <v>46282.319155092591</v>
      </c>
      <c r="G523" s="214" t="s">
        <v>410</v>
      </c>
      <c r="H523" s="214">
        <v>1</v>
      </c>
      <c r="I523" s="214" t="s">
        <v>2354</v>
      </c>
      <c r="J523" s="15">
        <v>46282.525960648149</v>
      </c>
      <c r="K523" s="15">
        <v>46282.566666666666</v>
      </c>
      <c r="L523" s="15"/>
      <c r="M523" s="214">
        <v>1</v>
      </c>
      <c r="N523" s="216"/>
      <c r="O523" s="214" t="s">
        <v>201</v>
      </c>
      <c r="P523" s="214" t="s">
        <v>514</v>
      </c>
      <c r="Q523" s="216"/>
      <c r="R523" s="216"/>
      <c r="S523" s="214" t="s">
        <v>368</v>
      </c>
      <c r="T523" s="214" t="s">
        <v>357</v>
      </c>
      <c r="U523" s="214" t="s">
        <v>262</v>
      </c>
      <c r="V523" s="214" t="s">
        <v>7</v>
      </c>
      <c r="W523" s="214" t="s">
        <v>7</v>
      </c>
      <c r="X523" s="214" t="s">
        <v>7</v>
      </c>
      <c r="Y523" s="214"/>
      <c r="Z523" s="214"/>
      <c r="AA523" s="214" t="s">
        <v>96</v>
      </c>
      <c r="AB523" s="214" t="s">
        <v>401</v>
      </c>
      <c r="AC523" s="214">
        <v>2011</v>
      </c>
      <c r="AD523" s="214" t="s">
        <v>220</v>
      </c>
      <c r="AE523" s="214">
        <v>1</v>
      </c>
      <c r="AF523" s="214"/>
    </row>
    <row r="524" spans="1:32" x14ac:dyDescent="0.3">
      <c r="A524" s="216" t="s">
        <v>353</v>
      </c>
      <c r="B524" s="214" t="s">
        <v>57</v>
      </c>
      <c r="C524" s="214" t="s">
        <v>117</v>
      </c>
      <c r="D524" s="214" t="s">
        <v>310</v>
      </c>
      <c r="E524" s="214" t="s">
        <v>1317</v>
      </c>
      <c r="F524" s="15">
        <v>46289.436851851853</v>
      </c>
      <c r="G524" s="214" t="s">
        <v>410</v>
      </c>
      <c r="H524" s="214">
        <v>10</v>
      </c>
      <c r="I524" s="214" t="s">
        <v>1318</v>
      </c>
      <c r="J524" s="15">
        <v>46289.489583333336</v>
      </c>
      <c r="K524" s="15">
        <v>46289.677777777775</v>
      </c>
      <c r="L524" s="15">
        <v>46289.677777777775</v>
      </c>
      <c r="M524" s="214">
        <v>10</v>
      </c>
      <c r="N524" s="216"/>
      <c r="O524" s="214" t="s">
        <v>201</v>
      </c>
      <c r="P524" s="214" t="s">
        <v>514</v>
      </c>
      <c r="Q524" s="216"/>
      <c r="R524" s="216"/>
      <c r="S524" s="214" t="s">
        <v>368</v>
      </c>
      <c r="T524" s="214" t="s">
        <v>357</v>
      </c>
      <c r="U524" s="214" t="s">
        <v>262</v>
      </c>
      <c r="V524" s="214" t="s">
        <v>7</v>
      </c>
      <c r="W524" s="214" t="s">
        <v>7</v>
      </c>
      <c r="X524" s="214" t="s">
        <v>7</v>
      </c>
      <c r="Y524" s="214"/>
      <c r="Z524" s="214"/>
      <c r="AA524" s="214" t="s">
        <v>127</v>
      </c>
      <c r="AB524" s="214" t="s">
        <v>401</v>
      </c>
      <c r="AC524" s="214">
        <v>2011</v>
      </c>
      <c r="AD524" s="214" t="s">
        <v>233</v>
      </c>
      <c r="AE524" s="214">
        <v>1</v>
      </c>
      <c r="AF524" s="214"/>
    </row>
    <row r="525" spans="1:32" x14ac:dyDescent="0.3">
      <c r="A525" s="216" t="s">
        <v>353</v>
      </c>
      <c r="B525" s="214" t="s">
        <v>285</v>
      </c>
      <c r="C525" s="214" t="s">
        <v>95</v>
      </c>
      <c r="D525" s="214" t="s">
        <v>310</v>
      </c>
      <c r="E525" s="214" t="s">
        <v>1317</v>
      </c>
      <c r="F525" s="15">
        <v>46289.436851851853</v>
      </c>
      <c r="G525" s="214" t="s">
        <v>410</v>
      </c>
      <c r="H525" s="214">
        <v>10</v>
      </c>
      <c r="I525" s="214" t="s">
        <v>1318</v>
      </c>
      <c r="J525" s="15">
        <v>46289.489583333336</v>
      </c>
      <c r="K525" s="15">
        <v>46289.677777777775</v>
      </c>
      <c r="L525" s="15"/>
      <c r="M525" s="214">
        <v>10</v>
      </c>
      <c r="N525" s="216"/>
      <c r="O525" s="214" t="s">
        <v>201</v>
      </c>
      <c r="P525" s="214" t="s">
        <v>514</v>
      </c>
      <c r="Q525" s="216"/>
      <c r="R525" s="216"/>
      <c r="S525" s="214" t="s">
        <v>368</v>
      </c>
      <c r="T525" s="214" t="s">
        <v>357</v>
      </c>
      <c r="U525" s="214" t="s">
        <v>262</v>
      </c>
      <c r="V525" s="214" t="s">
        <v>7</v>
      </c>
      <c r="W525" s="214" t="s">
        <v>7</v>
      </c>
      <c r="X525" s="214" t="s">
        <v>7</v>
      </c>
      <c r="Y525" s="214"/>
      <c r="Z525" s="214"/>
      <c r="AA525" s="214" t="s">
        <v>96</v>
      </c>
      <c r="AB525" s="214" t="s">
        <v>401</v>
      </c>
      <c r="AC525" s="214">
        <v>2011</v>
      </c>
      <c r="AD525" s="214" t="s">
        <v>220</v>
      </c>
      <c r="AE525" s="214">
        <v>10</v>
      </c>
      <c r="AF525" s="214"/>
    </row>
    <row r="526" spans="1:32" x14ac:dyDescent="0.3">
      <c r="A526" s="216" t="s">
        <v>353</v>
      </c>
      <c r="B526" s="214" t="s">
        <v>45</v>
      </c>
      <c r="C526" s="214" t="s">
        <v>68</v>
      </c>
      <c r="D526" s="214" t="s">
        <v>310</v>
      </c>
      <c r="E526" s="214" t="s">
        <v>1349</v>
      </c>
      <c r="F526" s="15">
        <v>46248.440740740742</v>
      </c>
      <c r="G526" s="214" t="s">
        <v>1350</v>
      </c>
      <c r="H526" s="214">
        <v>6</v>
      </c>
      <c r="I526" s="214" t="s">
        <v>1351</v>
      </c>
      <c r="J526" s="15">
        <v>46248.633333333331</v>
      </c>
      <c r="K526" s="15">
        <v>46258.661111111112</v>
      </c>
      <c r="L526" s="15"/>
      <c r="M526" s="214">
        <v>6</v>
      </c>
      <c r="N526" s="216"/>
      <c r="O526" s="214" t="s">
        <v>201</v>
      </c>
      <c r="P526" s="214" t="s">
        <v>513</v>
      </c>
      <c r="Q526" s="216"/>
      <c r="R526" s="216"/>
      <c r="S526" s="214" t="s">
        <v>368</v>
      </c>
      <c r="T526" s="214" t="s">
        <v>357</v>
      </c>
      <c r="U526" s="214" t="s">
        <v>262</v>
      </c>
      <c r="V526" s="214" t="s">
        <v>353</v>
      </c>
      <c r="W526" s="214" t="s">
        <v>379</v>
      </c>
      <c r="X526" s="214" t="s">
        <v>262</v>
      </c>
      <c r="Y526" s="214">
        <v>0</v>
      </c>
      <c r="Z526" s="214"/>
      <c r="AA526" s="214" t="s">
        <v>67</v>
      </c>
      <c r="AB526" s="214" t="s">
        <v>401</v>
      </c>
      <c r="AC526" s="214">
        <v>2011</v>
      </c>
      <c r="AD526" s="214" t="s">
        <v>217</v>
      </c>
      <c r="AE526" s="214">
        <v>1</v>
      </c>
      <c r="AF526" s="214">
        <v>1</v>
      </c>
    </row>
    <row r="527" spans="1:32" x14ac:dyDescent="0.3">
      <c r="A527" s="216" t="s">
        <v>353</v>
      </c>
      <c r="B527" s="214" t="s">
        <v>45</v>
      </c>
      <c r="C527" s="214" t="s">
        <v>68</v>
      </c>
      <c r="D527" s="214" t="s">
        <v>310</v>
      </c>
      <c r="E527" s="214" t="s">
        <v>1352</v>
      </c>
      <c r="F527" s="15">
        <v>46248.43954861111</v>
      </c>
      <c r="G527" s="214" t="s">
        <v>1350</v>
      </c>
      <c r="H527" s="214">
        <v>7</v>
      </c>
      <c r="I527" s="214" t="s">
        <v>1351</v>
      </c>
      <c r="J527" s="15">
        <v>46248.633333333331</v>
      </c>
      <c r="K527" s="15">
        <v>46258.661111111112</v>
      </c>
      <c r="L527" s="15"/>
      <c r="M527" s="214">
        <v>7</v>
      </c>
      <c r="N527" s="216"/>
      <c r="O527" s="214" t="s">
        <v>201</v>
      </c>
      <c r="P527" s="214" t="s">
        <v>513</v>
      </c>
      <c r="Q527" s="216"/>
      <c r="R527" s="216"/>
      <c r="S527" s="214" t="s">
        <v>368</v>
      </c>
      <c r="T527" s="214" t="s">
        <v>357</v>
      </c>
      <c r="U527" s="214" t="s">
        <v>262</v>
      </c>
      <c r="V527" s="214" t="s">
        <v>353</v>
      </c>
      <c r="W527" s="214" t="s">
        <v>379</v>
      </c>
      <c r="X527" s="214" t="s">
        <v>262</v>
      </c>
      <c r="Y527" s="214"/>
      <c r="Z527" s="214"/>
      <c r="AA527" s="214" t="s">
        <v>67</v>
      </c>
      <c r="AB527" s="214" t="s">
        <v>401</v>
      </c>
      <c r="AC527" s="214">
        <v>2011</v>
      </c>
      <c r="AD527" s="214" t="s">
        <v>217</v>
      </c>
      <c r="AE527" s="214">
        <v>1</v>
      </c>
      <c r="AF527" s="214"/>
    </row>
    <row r="528" spans="1:32" x14ac:dyDescent="0.3">
      <c r="A528" s="216" t="s">
        <v>353</v>
      </c>
      <c r="B528" s="214" t="s">
        <v>45</v>
      </c>
      <c r="C528" s="214" t="s">
        <v>68</v>
      </c>
      <c r="D528" s="214" t="s">
        <v>310</v>
      </c>
      <c r="E528" s="214" t="s">
        <v>1353</v>
      </c>
      <c r="F528" s="15">
        <v>46248.437743055554</v>
      </c>
      <c r="G528" s="214" t="s">
        <v>1350</v>
      </c>
      <c r="H528" s="214">
        <v>4</v>
      </c>
      <c r="I528" s="214" t="s">
        <v>1351</v>
      </c>
      <c r="J528" s="15">
        <v>46248.633333333331</v>
      </c>
      <c r="K528" s="15">
        <v>46258.661111111112</v>
      </c>
      <c r="L528" s="15"/>
      <c r="M528" s="214">
        <v>4</v>
      </c>
      <c r="N528" s="216"/>
      <c r="O528" s="214" t="s">
        <v>201</v>
      </c>
      <c r="P528" s="214" t="s">
        <v>513</v>
      </c>
      <c r="Q528" s="216"/>
      <c r="R528" s="216"/>
      <c r="S528" s="214" t="s">
        <v>368</v>
      </c>
      <c r="T528" s="214" t="s">
        <v>357</v>
      </c>
      <c r="U528" s="214" t="s">
        <v>262</v>
      </c>
      <c r="V528" s="214" t="s">
        <v>353</v>
      </c>
      <c r="W528" s="214" t="s">
        <v>379</v>
      </c>
      <c r="X528" s="214" t="s">
        <v>262</v>
      </c>
      <c r="Y528" s="214"/>
      <c r="Z528" s="214"/>
      <c r="AA528" s="214" t="s">
        <v>67</v>
      </c>
      <c r="AB528" s="214" t="s">
        <v>401</v>
      </c>
      <c r="AC528" s="214">
        <v>2011</v>
      </c>
      <c r="AD528" s="214" t="s">
        <v>217</v>
      </c>
      <c r="AE528" s="214">
        <v>1</v>
      </c>
      <c r="AF528" s="214"/>
    </row>
    <row r="529" spans="1:32" x14ac:dyDescent="0.3">
      <c r="A529" s="216" t="s">
        <v>353</v>
      </c>
      <c r="B529" s="214" t="s">
        <v>45</v>
      </c>
      <c r="C529" s="214" t="s">
        <v>68</v>
      </c>
      <c r="D529" s="214" t="s">
        <v>310</v>
      </c>
      <c r="E529" s="214" t="s">
        <v>1354</v>
      </c>
      <c r="F529" s="15">
        <v>46248.438252314816</v>
      </c>
      <c r="G529" s="214" t="s">
        <v>1350</v>
      </c>
      <c r="H529" s="214">
        <v>4</v>
      </c>
      <c r="I529" s="214" t="s">
        <v>1351</v>
      </c>
      <c r="J529" s="15">
        <v>46248.633333333331</v>
      </c>
      <c r="K529" s="15">
        <v>46258.661111111112</v>
      </c>
      <c r="L529" s="15"/>
      <c r="M529" s="214">
        <v>4</v>
      </c>
      <c r="N529" s="216"/>
      <c r="O529" s="214" t="s">
        <v>201</v>
      </c>
      <c r="P529" s="214" t="s">
        <v>513</v>
      </c>
      <c r="Q529" s="216"/>
      <c r="R529" s="216"/>
      <c r="S529" s="214" t="s">
        <v>368</v>
      </c>
      <c r="T529" s="214" t="s">
        <v>357</v>
      </c>
      <c r="U529" s="214" t="s">
        <v>262</v>
      </c>
      <c r="V529" s="214" t="s">
        <v>353</v>
      </c>
      <c r="W529" s="214" t="s">
        <v>379</v>
      </c>
      <c r="X529" s="214" t="s">
        <v>262</v>
      </c>
      <c r="Y529" s="214"/>
      <c r="Z529" s="214"/>
      <c r="AA529" s="214" t="s">
        <v>67</v>
      </c>
      <c r="AB529" s="214" t="s">
        <v>401</v>
      </c>
      <c r="AC529" s="214">
        <v>2011</v>
      </c>
      <c r="AD529" s="214" t="s">
        <v>217</v>
      </c>
      <c r="AE529" s="214">
        <v>1</v>
      </c>
      <c r="AF529" s="214"/>
    </row>
    <row r="530" spans="1:32" x14ac:dyDescent="0.3">
      <c r="A530" s="216" t="s">
        <v>353</v>
      </c>
      <c r="B530" s="214" t="s">
        <v>45</v>
      </c>
      <c r="C530" s="214" t="s">
        <v>68</v>
      </c>
      <c r="D530" s="214" t="s">
        <v>310</v>
      </c>
      <c r="E530" s="214" t="s">
        <v>1355</v>
      </c>
      <c r="F530" s="15">
        <v>46248.44027777778</v>
      </c>
      <c r="G530" s="214" t="s">
        <v>1350</v>
      </c>
      <c r="H530" s="214">
        <v>7</v>
      </c>
      <c r="I530" s="214" t="s">
        <v>1351</v>
      </c>
      <c r="J530" s="15">
        <v>46248.633333333331</v>
      </c>
      <c r="K530" s="15">
        <v>46258.661111111112</v>
      </c>
      <c r="L530" s="15"/>
      <c r="M530" s="214">
        <v>7</v>
      </c>
      <c r="N530" s="216"/>
      <c r="O530" s="214" t="s">
        <v>201</v>
      </c>
      <c r="P530" s="214" t="s">
        <v>513</v>
      </c>
      <c r="Q530" s="216"/>
      <c r="R530" s="216"/>
      <c r="S530" s="214" t="s">
        <v>368</v>
      </c>
      <c r="T530" s="214" t="s">
        <v>357</v>
      </c>
      <c r="U530" s="214" t="s">
        <v>262</v>
      </c>
      <c r="V530" s="214" t="s">
        <v>353</v>
      </c>
      <c r="W530" s="214" t="s">
        <v>379</v>
      </c>
      <c r="X530" s="214" t="s">
        <v>262</v>
      </c>
      <c r="Y530" s="214"/>
      <c r="Z530" s="214"/>
      <c r="AA530" s="214" t="s">
        <v>67</v>
      </c>
      <c r="AB530" s="214" t="s">
        <v>401</v>
      </c>
      <c r="AC530" s="214">
        <v>2011</v>
      </c>
      <c r="AD530" s="214" t="s">
        <v>217</v>
      </c>
      <c r="AE530" s="214">
        <v>1</v>
      </c>
      <c r="AF530" s="214"/>
    </row>
    <row r="531" spans="1:32" x14ac:dyDescent="0.3">
      <c r="A531" s="216" t="s">
        <v>353</v>
      </c>
      <c r="B531" s="214" t="s">
        <v>45</v>
      </c>
      <c r="C531" s="214" t="s">
        <v>68</v>
      </c>
      <c r="D531" s="214" t="s">
        <v>310</v>
      </c>
      <c r="E531" s="214" t="s">
        <v>1356</v>
      </c>
      <c r="F531" s="15">
        <v>46251.316620370373</v>
      </c>
      <c r="G531" s="214" t="s">
        <v>1350</v>
      </c>
      <c r="H531" s="214">
        <v>11</v>
      </c>
      <c r="I531" s="214" t="s">
        <v>1357</v>
      </c>
      <c r="J531" s="15">
        <v>46251.354166666664</v>
      </c>
      <c r="K531" s="15">
        <v>46262.636111111111</v>
      </c>
      <c r="L531" s="15"/>
      <c r="M531" s="214">
        <v>11</v>
      </c>
      <c r="N531" s="216"/>
      <c r="O531" s="214" t="s">
        <v>201</v>
      </c>
      <c r="P531" s="214" t="s">
        <v>513</v>
      </c>
      <c r="Q531" s="216"/>
      <c r="R531" s="216"/>
      <c r="S531" s="214" t="s">
        <v>368</v>
      </c>
      <c r="T531" s="214" t="s">
        <v>357</v>
      </c>
      <c r="U531" s="214" t="s">
        <v>262</v>
      </c>
      <c r="V531" s="214" t="s">
        <v>353</v>
      </c>
      <c r="W531" s="214" t="s">
        <v>379</v>
      </c>
      <c r="X531" s="214" t="s">
        <v>262</v>
      </c>
      <c r="Y531" s="214">
        <v>0</v>
      </c>
      <c r="Z531" s="214"/>
      <c r="AA531" s="214" t="s">
        <v>67</v>
      </c>
      <c r="AB531" s="214" t="s">
        <v>401</v>
      </c>
      <c r="AC531" s="214">
        <v>2011</v>
      </c>
      <c r="AD531" s="214" t="s">
        <v>217</v>
      </c>
      <c r="AE531" s="214">
        <v>1.1000000000000001</v>
      </c>
      <c r="AF531" s="214">
        <v>1</v>
      </c>
    </row>
    <row r="532" spans="1:32" x14ac:dyDescent="0.3">
      <c r="A532" s="216" t="s">
        <v>353</v>
      </c>
      <c r="B532" s="214" t="s">
        <v>45</v>
      </c>
      <c r="C532" s="214" t="s">
        <v>68</v>
      </c>
      <c r="D532" s="214" t="s">
        <v>310</v>
      </c>
      <c r="E532" s="214" t="s">
        <v>1358</v>
      </c>
      <c r="F532" s="15">
        <v>46252.496122685188</v>
      </c>
      <c r="G532" s="214" t="s">
        <v>1329</v>
      </c>
      <c r="H532" s="214">
        <v>20</v>
      </c>
      <c r="I532" s="214" t="s">
        <v>1359</v>
      </c>
      <c r="J532" s="15">
        <v>46252.664583333331</v>
      </c>
      <c r="K532" s="15">
        <v>46266.494444444441</v>
      </c>
      <c r="L532" s="15"/>
      <c r="M532" s="214">
        <v>20</v>
      </c>
      <c r="N532" s="216"/>
      <c r="O532" s="214" t="s">
        <v>201</v>
      </c>
      <c r="P532" s="214" t="s">
        <v>513</v>
      </c>
      <c r="Q532" s="216"/>
      <c r="R532" s="216"/>
      <c r="S532" s="214" t="s">
        <v>400</v>
      </c>
      <c r="T532" s="214" t="s">
        <v>381</v>
      </c>
      <c r="U532" s="214" t="s">
        <v>295</v>
      </c>
      <c r="V532" s="214" t="s">
        <v>353</v>
      </c>
      <c r="W532" s="214" t="s">
        <v>379</v>
      </c>
      <c r="X532" s="214" t="s">
        <v>262</v>
      </c>
      <c r="Y532" s="214"/>
      <c r="Z532" s="214"/>
      <c r="AA532" s="214" t="s">
        <v>67</v>
      </c>
      <c r="AB532" s="214" t="s">
        <v>400</v>
      </c>
      <c r="AC532" s="214"/>
      <c r="AD532" s="214" t="s">
        <v>217</v>
      </c>
      <c r="AE532" s="214">
        <v>2</v>
      </c>
      <c r="AF532" s="214">
        <v>1</v>
      </c>
    </row>
    <row r="533" spans="1:32" x14ac:dyDescent="0.3">
      <c r="A533" s="216" t="s">
        <v>353</v>
      </c>
      <c r="B533" s="214" t="s">
        <v>45</v>
      </c>
      <c r="C533" s="214" t="s">
        <v>68</v>
      </c>
      <c r="D533" s="214" t="s">
        <v>310</v>
      </c>
      <c r="E533" s="214" t="s">
        <v>1360</v>
      </c>
      <c r="F533" s="15">
        <v>46252.496145833335</v>
      </c>
      <c r="G533" s="214" t="s">
        <v>426</v>
      </c>
      <c r="H533" s="214">
        <v>2</v>
      </c>
      <c r="I533" s="214" t="s">
        <v>1361</v>
      </c>
      <c r="J533" s="15">
        <v>46252.696527777778</v>
      </c>
      <c r="K533" s="15">
        <v>46266.494444444441</v>
      </c>
      <c r="L533" s="15"/>
      <c r="M533" s="214">
        <v>2</v>
      </c>
      <c r="N533" s="216"/>
      <c r="O533" s="214" t="s">
        <v>201</v>
      </c>
      <c r="P533" s="214" t="s">
        <v>513</v>
      </c>
      <c r="Q533" s="216"/>
      <c r="R533" s="216"/>
      <c r="S533" s="214" t="s">
        <v>400</v>
      </c>
      <c r="T533" s="214" t="s">
        <v>381</v>
      </c>
      <c r="U533" s="214" t="s">
        <v>295</v>
      </c>
      <c r="V533" s="214" t="s">
        <v>353</v>
      </c>
      <c r="W533" s="214" t="s">
        <v>379</v>
      </c>
      <c r="X533" s="214" t="s">
        <v>262</v>
      </c>
      <c r="Y533" s="214"/>
      <c r="Z533" s="214"/>
      <c r="AA533" s="214" t="s">
        <v>67</v>
      </c>
      <c r="AB533" s="214" t="s">
        <v>400</v>
      </c>
      <c r="AC533" s="214"/>
      <c r="AD533" s="214" t="s">
        <v>217</v>
      </c>
      <c r="AE533" s="214">
        <v>1</v>
      </c>
      <c r="AF533" s="214"/>
    </row>
    <row r="534" spans="1:32" x14ac:dyDescent="0.3">
      <c r="A534" s="216" t="s">
        <v>353</v>
      </c>
      <c r="B534" s="214" t="s">
        <v>45</v>
      </c>
      <c r="C534" s="214" t="s">
        <v>68</v>
      </c>
      <c r="D534" s="214" t="s">
        <v>310</v>
      </c>
      <c r="E534" s="214" t="s">
        <v>1362</v>
      </c>
      <c r="F534" s="15">
        <v>46252.655300925922</v>
      </c>
      <c r="G534" s="214" t="s">
        <v>426</v>
      </c>
      <c r="H534" s="214">
        <v>12</v>
      </c>
      <c r="I534" s="214" t="s">
        <v>1363</v>
      </c>
      <c r="J534" s="15">
        <v>46252.70208333333</v>
      </c>
      <c r="K534" s="15">
        <v>46266.494444444441</v>
      </c>
      <c r="L534" s="15"/>
      <c r="M534" s="214">
        <v>12</v>
      </c>
      <c r="N534" s="216"/>
      <c r="O534" s="214" t="s">
        <v>201</v>
      </c>
      <c r="P534" s="214" t="s">
        <v>513</v>
      </c>
      <c r="Q534" s="216"/>
      <c r="R534" s="216"/>
      <c r="S534" s="214" t="s">
        <v>400</v>
      </c>
      <c r="T534" s="214" t="s">
        <v>381</v>
      </c>
      <c r="U534" s="214" t="s">
        <v>295</v>
      </c>
      <c r="V534" s="214" t="s">
        <v>353</v>
      </c>
      <c r="W534" s="214" t="s">
        <v>379</v>
      </c>
      <c r="X534" s="214" t="s">
        <v>262</v>
      </c>
      <c r="Y534" s="214"/>
      <c r="Z534" s="214"/>
      <c r="AA534" s="214" t="s">
        <v>67</v>
      </c>
      <c r="AB534" s="214" t="s">
        <v>400</v>
      </c>
      <c r="AC534" s="214"/>
      <c r="AD534" s="214" t="s">
        <v>217</v>
      </c>
      <c r="AE534" s="214">
        <v>1.2</v>
      </c>
      <c r="AF534" s="214"/>
    </row>
    <row r="535" spans="1:32" x14ac:dyDescent="0.3">
      <c r="A535" s="216" t="s">
        <v>353</v>
      </c>
      <c r="B535" s="214" t="s">
        <v>285</v>
      </c>
      <c r="C535" s="214" t="s">
        <v>95</v>
      </c>
      <c r="D535" s="214" t="s">
        <v>310</v>
      </c>
      <c r="E535" s="214" t="s">
        <v>1364</v>
      </c>
      <c r="F535" s="15">
        <v>46288.572847222225</v>
      </c>
      <c r="G535" s="214" t="s">
        <v>410</v>
      </c>
      <c r="H535" s="214">
        <v>10</v>
      </c>
      <c r="I535" s="214" t="s">
        <v>1365</v>
      </c>
      <c r="J535" s="15">
        <v>46288.582638888889</v>
      </c>
      <c r="K535" s="15">
        <v>46288.668749999997</v>
      </c>
      <c r="L535" s="15"/>
      <c r="M535" s="214">
        <v>10</v>
      </c>
      <c r="N535" s="216"/>
      <c r="O535" s="214" t="s">
        <v>201</v>
      </c>
      <c r="P535" s="214" t="s">
        <v>514</v>
      </c>
      <c r="Q535" s="216"/>
      <c r="R535" s="216"/>
      <c r="S535" s="214" t="s">
        <v>368</v>
      </c>
      <c r="T535" s="214" t="s">
        <v>357</v>
      </c>
      <c r="U535" s="214" t="s">
        <v>262</v>
      </c>
      <c r="V535" s="214" t="s">
        <v>7</v>
      </c>
      <c r="W535" s="214" t="s">
        <v>7</v>
      </c>
      <c r="X535" s="214" t="s">
        <v>7</v>
      </c>
      <c r="Y535" s="214"/>
      <c r="Z535" s="214"/>
      <c r="AA535" s="214" t="s">
        <v>96</v>
      </c>
      <c r="AB535" s="214" t="s">
        <v>401</v>
      </c>
      <c r="AC535" s="214">
        <v>2011</v>
      </c>
      <c r="AD535" s="214" t="s">
        <v>220</v>
      </c>
      <c r="AE535" s="214">
        <v>10</v>
      </c>
      <c r="AF535" s="214"/>
    </row>
    <row r="536" spans="1:32" x14ac:dyDescent="0.3">
      <c r="A536" s="216" t="s">
        <v>353</v>
      </c>
      <c r="B536" s="214" t="s">
        <v>57</v>
      </c>
      <c r="C536" s="214" t="s">
        <v>117</v>
      </c>
      <c r="D536" s="214" t="s">
        <v>310</v>
      </c>
      <c r="E536" s="214" t="s">
        <v>1364</v>
      </c>
      <c r="F536" s="15">
        <v>46288.572847222225</v>
      </c>
      <c r="G536" s="214" t="s">
        <v>410</v>
      </c>
      <c r="H536" s="214">
        <v>10</v>
      </c>
      <c r="I536" s="214" t="s">
        <v>1365</v>
      </c>
      <c r="J536" s="15">
        <v>46288.582638888889</v>
      </c>
      <c r="K536" s="15">
        <v>46288.668749999997</v>
      </c>
      <c r="L536" s="15">
        <v>46288.668749999997</v>
      </c>
      <c r="M536" s="214">
        <v>10</v>
      </c>
      <c r="N536" s="216"/>
      <c r="O536" s="214" t="s">
        <v>201</v>
      </c>
      <c r="P536" s="214" t="s">
        <v>514</v>
      </c>
      <c r="Q536" s="216"/>
      <c r="R536" s="216"/>
      <c r="S536" s="214" t="s">
        <v>368</v>
      </c>
      <c r="T536" s="214" t="s">
        <v>357</v>
      </c>
      <c r="U536" s="214" t="s">
        <v>262</v>
      </c>
      <c r="V536" s="214" t="s">
        <v>7</v>
      </c>
      <c r="W536" s="214" t="s">
        <v>7</v>
      </c>
      <c r="X536" s="214" t="s">
        <v>7</v>
      </c>
      <c r="Y536" s="214"/>
      <c r="Z536" s="214"/>
      <c r="AA536" s="214" t="s">
        <v>127</v>
      </c>
      <c r="AB536" s="214" t="s">
        <v>401</v>
      </c>
      <c r="AC536" s="214">
        <v>2011</v>
      </c>
      <c r="AD536" s="214" t="s">
        <v>233</v>
      </c>
      <c r="AE536" s="214">
        <v>1</v>
      </c>
      <c r="AF536" s="214"/>
    </row>
    <row r="537" spans="1:32" x14ac:dyDescent="0.3">
      <c r="A537" s="216" t="s">
        <v>353</v>
      </c>
      <c r="B537" s="214" t="s">
        <v>279</v>
      </c>
      <c r="C537" s="214" t="s">
        <v>192</v>
      </c>
      <c r="D537" s="214" t="s">
        <v>310</v>
      </c>
      <c r="E537" s="214" t="s">
        <v>1364</v>
      </c>
      <c r="F537" s="15">
        <v>46288.572847222225</v>
      </c>
      <c r="G537" s="214" t="s">
        <v>410</v>
      </c>
      <c r="H537" s="214">
        <v>831</v>
      </c>
      <c r="I537" s="214" t="s">
        <v>1365</v>
      </c>
      <c r="J537" s="15">
        <v>46288.582638888889</v>
      </c>
      <c r="K537" s="15">
        <v>46288.668749999997</v>
      </c>
      <c r="L537" s="15"/>
      <c r="M537" s="214">
        <v>831</v>
      </c>
      <c r="N537" s="216"/>
      <c r="O537" s="214" t="s">
        <v>201</v>
      </c>
      <c r="P537" s="214" t="s">
        <v>514</v>
      </c>
      <c r="Q537" s="216"/>
      <c r="R537" s="216"/>
      <c r="S537" s="214" t="s">
        <v>368</v>
      </c>
      <c r="T537" s="214" t="s">
        <v>357</v>
      </c>
      <c r="U537" s="214" t="s">
        <v>262</v>
      </c>
      <c r="V537" s="214" t="s">
        <v>7</v>
      </c>
      <c r="W537" s="214" t="s">
        <v>7</v>
      </c>
      <c r="X537" s="214" t="s">
        <v>7</v>
      </c>
      <c r="Y537" s="214"/>
      <c r="Z537" s="214">
        <v>1</v>
      </c>
      <c r="AA537" s="214" t="s">
        <v>122</v>
      </c>
      <c r="AB537" s="214" t="s">
        <v>401</v>
      </c>
      <c r="AC537" s="214">
        <v>2011</v>
      </c>
      <c r="AD537" s="214" t="s">
        <v>232</v>
      </c>
      <c r="AE537" s="214">
        <v>831</v>
      </c>
      <c r="AF537" s="214"/>
    </row>
    <row r="538" spans="1:32" x14ac:dyDescent="0.3">
      <c r="A538" s="216" t="s">
        <v>353</v>
      </c>
      <c r="B538" s="214" t="s">
        <v>285</v>
      </c>
      <c r="C538" s="214" t="s">
        <v>95</v>
      </c>
      <c r="D538" s="214" t="s">
        <v>310</v>
      </c>
      <c r="E538" s="214" t="s">
        <v>1366</v>
      </c>
      <c r="F538" s="15">
        <v>46282.47115740741</v>
      </c>
      <c r="G538" s="214" t="s">
        <v>410</v>
      </c>
      <c r="H538" s="214">
        <v>10</v>
      </c>
      <c r="I538" s="214" t="s">
        <v>1367</v>
      </c>
      <c r="J538" s="15">
        <v>46282.528912037036</v>
      </c>
      <c r="K538" s="15">
        <v>46282.667361111111</v>
      </c>
      <c r="L538" s="15"/>
      <c r="M538" s="214">
        <v>10</v>
      </c>
      <c r="N538" s="216"/>
      <c r="O538" s="214" t="s">
        <v>201</v>
      </c>
      <c r="P538" s="214" t="s">
        <v>514</v>
      </c>
      <c r="Q538" s="216"/>
      <c r="R538" s="216"/>
      <c r="S538" s="214" t="s">
        <v>368</v>
      </c>
      <c r="T538" s="214" t="s">
        <v>357</v>
      </c>
      <c r="U538" s="214" t="s">
        <v>262</v>
      </c>
      <c r="V538" s="214" t="s">
        <v>7</v>
      </c>
      <c r="W538" s="214" t="s">
        <v>7</v>
      </c>
      <c r="X538" s="214" t="s">
        <v>7</v>
      </c>
      <c r="Y538" s="214"/>
      <c r="Z538" s="214"/>
      <c r="AA538" s="214" t="s">
        <v>96</v>
      </c>
      <c r="AB538" s="214" t="s">
        <v>401</v>
      </c>
      <c r="AC538" s="214">
        <v>2011</v>
      </c>
      <c r="AD538" s="214" t="s">
        <v>220</v>
      </c>
      <c r="AE538" s="214">
        <v>10</v>
      </c>
      <c r="AF538" s="214"/>
    </row>
    <row r="539" spans="1:32" x14ac:dyDescent="0.3">
      <c r="A539" s="216" t="s">
        <v>353</v>
      </c>
      <c r="B539" s="214" t="s">
        <v>57</v>
      </c>
      <c r="C539" s="214" t="s">
        <v>117</v>
      </c>
      <c r="D539" s="214" t="s">
        <v>310</v>
      </c>
      <c r="E539" s="214" t="s">
        <v>1366</v>
      </c>
      <c r="F539" s="15">
        <v>46282.47115740741</v>
      </c>
      <c r="G539" s="214" t="s">
        <v>410</v>
      </c>
      <c r="H539" s="214">
        <v>10</v>
      </c>
      <c r="I539" s="214" t="s">
        <v>1367</v>
      </c>
      <c r="J539" s="15">
        <v>46282.528912037036</v>
      </c>
      <c r="K539" s="15">
        <v>46282.667361111111</v>
      </c>
      <c r="L539" s="15">
        <v>46282.667361111111</v>
      </c>
      <c r="M539" s="214">
        <v>10</v>
      </c>
      <c r="N539" s="216"/>
      <c r="O539" s="214" t="s">
        <v>201</v>
      </c>
      <c r="P539" s="214" t="s">
        <v>514</v>
      </c>
      <c r="Q539" s="216"/>
      <c r="R539" s="216"/>
      <c r="S539" s="214" t="s">
        <v>368</v>
      </c>
      <c r="T539" s="214" t="s">
        <v>357</v>
      </c>
      <c r="U539" s="214" t="s">
        <v>262</v>
      </c>
      <c r="V539" s="214" t="s">
        <v>7</v>
      </c>
      <c r="W539" s="214" t="s">
        <v>7</v>
      </c>
      <c r="X539" s="214" t="s">
        <v>7</v>
      </c>
      <c r="Y539" s="214"/>
      <c r="Z539" s="214"/>
      <c r="AA539" s="214" t="s">
        <v>127</v>
      </c>
      <c r="AB539" s="214" t="s">
        <v>401</v>
      </c>
      <c r="AC539" s="214">
        <v>2011</v>
      </c>
      <c r="AD539" s="214" t="s">
        <v>233</v>
      </c>
      <c r="AE539" s="214">
        <v>1</v>
      </c>
      <c r="AF539" s="214"/>
    </row>
    <row r="540" spans="1:32" x14ac:dyDescent="0.3">
      <c r="A540" s="216" t="s">
        <v>353</v>
      </c>
      <c r="B540" s="214" t="s">
        <v>279</v>
      </c>
      <c r="C540" s="214" t="s">
        <v>192</v>
      </c>
      <c r="D540" s="214" t="s">
        <v>310</v>
      </c>
      <c r="E540" s="214" t="s">
        <v>1366</v>
      </c>
      <c r="F540" s="15">
        <v>46282.47115740741</v>
      </c>
      <c r="G540" s="214" t="s">
        <v>410</v>
      </c>
      <c r="H540" s="214">
        <v>753</v>
      </c>
      <c r="I540" s="214" t="s">
        <v>1367</v>
      </c>
      <c r="J540" s="15">
        <v>46282.528912037036</v>
      </c>
      <c r="K540" s="15">
        <v>46282.667361111111</v>
      </c>
      <c r="L540" s="15"/>
      <c r="M540" s="214">
        <v>753</v>
      </c>
      <c r="N540" s="216"/>
      <c r="O540" s="214" t="s">
        <v>201</v>
      </c>
      <c r="P540" s="214" t="s">
        <v>514</v>
      </c>
      <c r="Q540" s="216"/>
      <c r="R540" s="216"/>
      <c r="S540" s="214" t="s">
        <v>368</v>
      </c>
      <c r="T540" s="214" t="s">
        <v>357</v>
      </c>
      <c r="U540" s="214" t="s">
        <v>262</v>
      </c>
      <c r="V540" s="214" t="s">
        <v>7</v>
      </c>
      <c r="W540" s="214" t="s">
        <v>7</v>
      </c>
      <c r="X540" s="214" t="s">
        <v>7</v>
      </c>
      <c r="Y540" s="214"/>
      <c r="Z540" s="214">
        <v>1</v>
      </c>
      <c r="AA540" s="214" t="s">
        <v>122</v>
      </c>
      <c r="AB540" s="214" t="s">
        <v>401</v>
      </c>
      <c r="AC540" s="214">
        <v>2011</v>
      </c>
      <c r="AD540" s="214" t="s">
        <v>232</v>
      </c>
      <c r="AE540" s="214">
        <v>753</v>
      </c>
      <c r="AF540" s="214"/>
    </row>
    <row r="541" spans="1:32" x14ac:dyDescent="0.3">
      <c r="A541" s="216" t="s">
        <v>353</v>
      </c>
      <c r="B541" s="214" t="s">
        <v>48</v>
      </c>
      <c r="C541" s="214" t="s">
        <v>68</v>
      </c>
      <c r="D541" s="214" t="s">
        <v>310</v>
      </c>
      <c r="E541" s="214" t="s">
        <v>1368</v>
      </c>
      <c r="F541" s="15">
        <v>46248.419282407405</v>
      </c>
      <c r="G541" s="214" t="s">
        <v>1350</v>
      </c>
      <c r="H541" s="214">
        <v>4</v>
      </c>
      <c r="I541" s="214" t="s">
        <v>1369</v>
      </c>
      <c r="J541" s="15">
        <v>46251.37777777778</v>
      </c>
      <c r="K541" s="15">
        <v>46258.625</v>
      </c>
      <c r="L541" s="15"/>
      <c r="M541" s="214">
        <v>4</v>
      </c>
      <c r="N541" s="216"/>
      <c r="O541" s="214" t="s">
        <v>201</v>
      </c>
      <c r="P541" s="214" t="s">
        <v>513</v>
      </c>
      <c r="Q541" s="216"/>
      <c r="R541" s="216"/>
      <c r="S541" s="214" t="s">
        <v>368</v>
      </c>
      <c r="T541" s="214" t="s">
        <v>357</v>
      </c>
      <c r="U541" s="214" t="s">
        <v>262</v>
      </c>
      <c r="V541" s="214" t="s">
        <v>353</v>
      </c>
      <c r="W541" s="214" t="s">
        <v>379</v>
      </c>
      <c r="X541" s="214" t="s">
        <v>262</v>
      </c>
      <c r="Y541" s="214"/>
      <c r="Z541" s="214"/>
      <c r="AA541" s="214" t="s">
        <v>90</v>
      </c>
      <c r="AB541" s="214" t="s">
        <v>401</v>
      </c>
      <c r="AC541" s="214">
        <v>2011</v>
      </c>
      <c r="AD541" s="214" t="s">
        <v>217</v>
      </c>
      <c r="AE541" s="214">
        <v>1</v>
      </c>
      <c r="AF541" s="214"/>
    </row>
    <row r="542" spans="1:32" x14ac:dyDescent="0.3">
      <c r="A542" s="216" t="s">
        <v>353</v>
      </c>
      <c r="B542" s="214" t="s">
        <v>48</v>
      </c>
      <c r="C542" s="214" t="s">
        <v>68</v>
      </c>
      <c r="D542" s="214" t="s">
        <v>310</v>
      </c>
      <c r="E542" s="214" t="s">
        <v>1368</v>
      </c>
      <c r="F542" s="15">
        <v>46248.419282407405</v>
      </c>
      <c r="G542" s="214" t="s">
        <v>1350</v>
      </c>
      <c r="H542" s="214">
        <v>1</v>
      </c>
      <c r="I542" s="214" t="s">
        <v>1370</v>
      </c>
      <c r="J542" s="15">
        <v>46266.578611111108</v>
      </c>
      <c r="K542" s="15">
        <v>46268.636805555558</v>
      </c>
      <c r="L542" s="15"/>
      <c r="M542" s="214">
        <v>1</v>
      </c>
      <c r="N542" s="216"/>
      <c r="O542" s="214" t="s">
        <v>201</v>
      </c>
      <c r="P542" s="214" t="s">
        <v>513</v>
      </c>
      <c r="Q542" s="216"/>
      <c r="R542" s="216"/>
      <c r="S542" s="214" t="s">
        <v>368</v>
      </c>
      <c r="T542" s="214" t="s">
        <v>357</v>
      </c>
      <c r="U542" s="214" t="s">
        <v>262</v>
      </c>
      <c r="V542" s="214" t="s">
        <v>353</v>
      </c>
      <c r="W542" s="214" t="s">
        <v>379</v>
      </c>
      <c r="X542" s="214" t="s">
        <v>262</v>
      </c>
      <c r="Y542" s="214">
        <v>0</v>
      </c>
      <c r="Z542" s="214"/>
      <c r="AA542" s="214" t="s">
        <v>90</v>
      </c>
      <c r="AB542" s="214" t="s">
        <v>401</v>
      </c>
      <c r="AC542" s="214">
        <v>2011</v>
      </c>
      <c r="AD542" s="214" t="s">
        <v>217</v>
      </c>
      <c r="AE542" s="214">
        <v>1</v>
      </c>
      <c r="AF542" s="214">
        <v>1</v>
      </c>
    </row>
    <row r="543" spans="1:32" x14ac:dyDescent="0.3">
      <c r="A543" s="216" t="s">
        <v>353</v>
      </c>
      <c r="B543" s="214" t="s">
        <v>285</v>
      </c>
      <c r="C543" s="214" t="s">
        <v>95</v>
      </c>
      <c r="D543" s="214" t="s">
        <v>310</v>
      </c>
      <c r="E543" s="214" t="s">
        <v>981</v>
      </c>
      <c r="F543" s="15">
        <v>46260.519432870373</v>
      </c>
      <c r="G543" s="214" t="s">
        <v>425</v>
      </c>
      <c r="H543" s="214">
        <v>2</v>
      </c>
      <c r="I543" s="214" t="s">
        <v>1371</v>
      </c>
      <c r="J543" s="15">
        <v>46260.474999999999</v>
      </c>
      <c r="K543" s="15">
        <v>46268.831944444442</v>
      </c>
      <c r="L543" s="15"/>
      <c r="M543" s="214">
        <v>2</v>
      </c>
      <c r="N543" s="216"/>
      <c r="O543" s="214" t="s">
        <v>201</v>
      </c>
      <c r="P543" s="214" t="s">
        <v>513</v>
      </c>
      <c r="Q543" s="216"/>
      <c r="R543" s="216"/>
      <c r="S543" s="214" t="s">
        <v>368</v>
      </c>
      <c r="T543" s="214" t="s">
        <v>357</v>
      </c>
      <c r="U543" s="214" t="s">
        <v>262</v>
      </c>
      <c r="V543" s="214" t="s">
        <v>7</v>
      </c>
      <c r="W543" s="214" t="s">
        <v>7</v>
      </c>
      <c r="X543" s="214" t="s">
        <v>7</v>
      </c>
      <c r="Y543" s="214"/>
      <c r="Z543" s="214"/>
      <c r="AA543" s="214" t="s">
        <v>96</v>
      </c>
      <c r="AB543" s="214" t="s">
        <v>401</v>
      </c>
      <c r="AC543" s="214">
        <v>2011</v>
      </c>
      <c r="AD543" s="214" t="s">
        <v>220</v>
      </c>
      <c r="AE543" s="214">
        <v>2</v>
      </c>
      <c r="AF543" s="214">
        <v>1</v>
      </c>
    </row>
    <row r="544" spans="1:32" x14ac:dyDescent="0.3">
      <c r="A544" s="216" t="s">
        <v>353</v>
      </c>
      <c r="B544" s="214" t="s">
        <v>57</v>
      </c>
      <c r="C544" s="214" t="s">
        <v>117</v>
      </c>
      <c r="D544" s="214" t="s">
        <v>310</v>
      </c>
      <c r="E544" s="214" t="s">
        <v>981</v>
      </c>
      <c r="F544" s="15">
        <v>46260.519432870373</v>
      </c>
      <c r="G544" s="214" t="s">
        <v>425</v>
      </c>
      <c r="H544" s="214">
        <v>2</v>
      </c>
      <c r="I544" s="214" t="s">
        <v>1371</v>
      </c>
      <c r="J544" s="15">
        <v>46260.474999999999</v>
      </c>
      <c r="K544" s="15">
        <v>46268.831944444442</v>
      </c>
      <c r="L544" s="15">
        <v>46268.831944444442</v>
      </c>
      <c r="M544" s="214">
        <v>2</v>
      </c>
      <c r="N544" s="216"/>
      <c r="O544" s="214" t="s">
        <v>201</v>
      </c>
      <c r="P544" s="214" t="s">
        <v>514</v>
      </c>
      <c r="Q544" s="216"/>
      <c r="R544" s="216"/>
      <c r="S544" s="214" t="s">
        <v>368</v>
      </c>
      <c r="T544" s="214" t="s">
        <v>357</v>
      </c>
      <c r="U544" s="214" t="s">
        <v>262</v>
      </c>
      <c r="V544" s="214" t="s">
        <v>7</v>
      </c>
      <c r="W544" s="214" t="s">
        <v>7</v>
      </c>
      <c r="X544" s="214" t="s">
        <v>7</v>
      </c>
      <c r="Y544" s="214"/>
      <c r="Z544" s="214"/>
      <c r="AA544" s="214" t="s">
        <v>127</v>
      </c>
      <c r="AB544" s="214" t="s">
        <v>401</v>
      </c>
      <c r="AC544" s="214">
        <v>2011</v>
      </c>
      <c r="AD544" s="214" t="s">
        <v>233</v>
      </c>
      <c r="AE544" s="214">
        <v>1</v>
      </c>
      <c r="AF544" s="214">
        <v>1</v>
      </c>
    </row>
    <row r="545" spans="1:32" x14ac:dyDescent="0.3">
      <c r="A545" s="216" t="s">
        <v>353</v>
      </c>
      <c r="B545" s="214" t="s">
        <v>279</v>
      </c>
      <c r="C545" s="214" t="s">
        <v>192</v>
      </c>
      <c r="D545" s="214" t="s">
        <v>310</v>
      </c>
      <c r="E545" s="214" t="s">
        <v>1372</v>
      </c>
      <c r="F545" s="15">
        <v>46265.298750000002</v>
      </c>
      <c r="G545" s="214" t="s">
        <v>410</v>
      </c>
      <c r="H545" s="214">
        <v>704</v>
      </c>
      <c r="I545" s="214" t="s">
        <v>1373</v>
      </c>
      <c r="J545" s="15">
        <v>46265.613078703704</v>
      </c>
      <c r="K545" s="15">
        <v>46267.57708333333</v>
      </c>
      <c r="L545" s="15"/>
      <c r="M545" s="214">
        <v>704</v>
      </c>
      <c r="N545" s="216"/>
      <c r="O545" s="214" t="s">
        <v>201</v>
      </c>
      <c r="P545" s="214" t="s">
        <v>514</v>
      </c>
      <c r="Q545" s="216"/>
      <c r="R545" s="216"/>
      <c r="S545" s="214" t="s">
        <v>368</v>
      </c>
      <c r="T545" s="214" t="s">
        <v>357</v>
      </c>
      <c r="U545" s="214" t="s">
        <v>262</v>
      </c>
      <c r="V545" s="214" t="s">
        <v>7</v>
      </c>
      <c r="W545" s="214" t="s">
        <v>7</v>
      </c>
      <c r="X545" s="214" t="s">
        <v>7</v>
      </c>
      <c r="Y545" s="214"/>
      <c r="Z545" s="214">
        <v>1</v>
      </c>
      <c r="AA545" s="214" t="s">
        <v>122</v>
      </c>
      <c r="AB545" s="214" t="s">
        <v>401</v>
      </c>
      <c r="AC545" s="214">
        <v>2011</v>
      </c>
      <c r="AD545" s="214" t="s">
        <v>232</v>
      </c>
      <c r="AE545" s="214">
        <v>704</v>
      </c>
      <c r="AF545" s="214">
        <v>3413.8</v>
      </c>
    </row>
    <row r="546" spans="1:32" x14ac:dyDescent="0.3">
      <c r="A546" s="216" t="s">
        <v>353</v>
      </c>
      <c r="B546" s="214" t="s">
        <v>57</v>
      </c>
      <c r="C546" s="214" t="s">
        <v>117</v>
      </c>
      <c r="D546" s="214" t="s">
        <v>310</v>
      </c>
      <c r="E546" s="214" t="s">
        <v>1372</v>
      </c>
      <c r="F546" s="15">
        <v>46265.298750000002</v>
      </c>
      <c r="G546" s="214" t="s">
        <v>410</v>
      </c>
      <c r="H546" s="214">
        <v>8</v>
      </c>
      <c r="I546" s="214" t="s">
        <v>1373</v>
      </c>
      <c r="J546" s="15">
        <v>46265.613078703704</v>
      </c>
      <c r="K546" s="15">
        <v>46267.57708333333</v>
      </c>
      <c r="L546" s="15">
        <v>46267.57708333333</v>
      </c>
      <c r="M546" s="214">
        <v>8</v>
      </c>
      <c r="N546" s="216"/>
      <c r="O546" s="214" t="s">
        <v>201</v>
      </c>
      <c r="P546" s="214" t="s">
        <v>514</v>
      </c>
      <c r="Q546" s="216"/>
      <c r="R546" s="216"/>
      <c r="S546" s="214" t="s">
        <v>368</v>
      </c>
      <c r="T546" s="214" t="s">
        <v>357</v>
      </c>
      <c r="U546" s="214" t="s">
        <v>262</v>
      </c>
      <c r="V546" s="214" t="s">
        <v>7</v>
      </c>
      <c r="W546" s="214" t="s">
        <v>7</v>
      </c>
      <c r="X546" s="214" t="s">
        <v>7</v>
      </c>
      <c r="Y546" s="214"/>
      <c r="Z546" s="214"/>
      <c r="AA546" s="214" t="s">
        <v>127</v>
      </c>
      <c r="AB546" s="214" t="s">
        <v>401</v>
      </c>
      <c r="AC546" s="214">
        <v>2011</v>
      </c>
      <c r="AD546" s="214" t="s">
        <v>233</v>
      </c>
      <c r="AE546" s="214">
        <v>1</v>
      </c>
      <c r="AF546" s="214">
        <v>7.38</v>
      </c>
    </row>
    <row r="547" spans="1:32" x14ac:dyDescent="0.3">
      <c r="A547" s="216" t="s">
        <v>353</v>
      </c>
      <c r="B547" s="214" t="s">
        <v>285</v>
      </c>
      <c r="C547" s="214" t="s">
        <v>95</v>
      </c>
      <c r="D547" s="214" t="s">
        <v>310</v>
      </c>
      <c r="E547" s="214" t="s">
        <v>1372</v>
      </c>
      <c r="F547" s="15">
        <v>46265.298750000002</v>
      </c>
      <c r="G547" s="214" t="s">
        <v>410</v>
      </c>
      <c r="H547" s="214">
        <v>8</v>
      </c>
      <c r="I547" s="214" t="s">
        <v>1373</v>
      </c>
      <c r="J547" s="15">
        <v>46265.613078703704</v>
      </c>
      <c r="K547" s="15">
        <v>46267.57708333333</v>
      </c>
      <c r="L547" s="15"/>
      <c r="M547" s="214">
        <v>8</v>
      </c>
      <c r="N547" s="216"/>
      <c r="O547" s="214" t="s">
        <v>201</v>
      </c>
      <c r="P547" s="214" t="s">
        <v>513</v>
      </c>
      <c r="Q547" s="216"/>
      <c r="R547" s="216"/>
      <c r="S547" s="214" t="s">
        <v>368</v>
      </c>
      <c r="T547" s="214" t="s">
        <v>357</v>
      </c>
      <c r="U547" s="214" t="s">
        <v>262</v>
      </c>
      <c r="V547" s="214" t="s">
        <v>7</v>
      </c>
      <c r="W547" s="214" t="s">
        <v>7</v>
      </c>
      <c r="X547" s="214" t="s">
        <v>7</v>
      </c>
      <c r="Y547" s="214"/>
      <c r="Z547" s="214"/>
      <c r="AA547" s="214" t="s">
        <v>96</v>
      </c>
      <c r="AB547" s="214" t="s">
        <v>401</v>
      </c>
      <c r="AC547" s="214">
        <v>2011</v>
      </c>
      <c r="AD547" s="214" t="s">
        <v>220</v>
      </c>
      <c r="AE547" s="214">
        <v>8</v>
      </c>
      <c r="AF547" s="214">
        <v>73.2</v>
      </c>
    </row>
    <row r="548" spans="1:32" x14ac:dyDescent="0.3">
      <c r="A548" s="216" t="s">
        <v>353</v>
      </c>
      <c r="B548" s="214" t="s">
        <v>279</v>
      </c>
      <c r="C548" s="214" t="s">
        <v>192</v>
      </c>
      <c r="D548" s="214" t="s">
        <v>310</v>
      </c>
      <c r="E548" s="214" t="s">
        <v>1374</v>
      </c>
      <c r="F548" s="15">
        <v>46265.323101851849</v>
      </c>
      <c r="G548" s="214" t="s">
        <v>410</v>
      </c>
      <c r="H548" s="214">
        <v>866</v>
      </c>
      <c r="I548" s="214" t="s">
        <v>1375</v>
      </c>
      <c r="J548" s="15">
        <v>46265.62027777778</v>
      </c>
      <c r="K548" s="15">
        <v>46266.662499999999</v>
      </c>
      <c r="L548" s="15"/>
      <c r="M548" s="214">
        <v>866</v>
      </c>
      <c r="N548" s="216"/>
      <c r="O548" s="214" t="s">
        <v>201</v>
      </c>
      <c r="P548" s="214" t="s">
        <v>514</v>
      </c>
      <c r="Q548" s="216"/>
      <c r="R548" s="216"/>
      <c r="S548" s="214" t="s">
        <v>368</v>
      </c>
      <c r="T548" s="214" t="s">
        <v>357</v>
      </c>
      <c r="U548" s="214" t="s">
        <v>262</v>
      </c>
      <c r="V548" s="214" t="s">
        <v>7</v>
      </c>
      <c r="W548" s="214" t="s">
        <v>7</v>
      </c>
      <c r="X548" s="214" t="s">
        <v>7</v>
      </c>
      <c r="Y548" s="214"/>
      <c r="Z548" s="214">
        <v>1</v>
      </c>
      <c r="AA548" s="214" t="s">
        <v>122</v>
      </c>
      <c r="AB548" s="214" t="s">
        <v>401</v>
      </c>
      <c r="AC548" s="214">
        <v>2011</v>
      </c>
      <c r="AD548" s="214" t="s">
        <v>232</v>
      </c>
      <c r="AE548" s="214">
        <v>866</v>
      </c>
      <c r="AF548" s="214"/>
    </row>
    <row r="549" spans="1:32" x14ac:dyDescent="0.3">
      <c r="A549" s="216" t="s">
        <v>353</v>
      </c>
      <c r="B549" s="214" t="s">
        <v>57</v>
      </c>
      <c r="C549" s="214" t="s">
        <v>117</v>
      </c>
      <c r="D549" s="214" t="s">
        <v>310</v>
      </c>
      <c r="E549" s="214" t="s">
        <v>1374</v>
      </c>
      <c r="F549" s="15">
        <v>46265.323101851849</v>
      </c>
      <c r="G549" s="214" t="s">
        <v>410</v>
      </c>
      <c r="H549" s="214">
        <v>18</v>
      </c>
      <c r="I549" s="214" t="s">
        <v>1375</v>
      </c>
      <c r="J549" s="15">
        <v>46265.62027777778</v>
      </c>
      <c r="K549" s="15">
        <v>46266.662499999999</v>
      </c>
      <c r="L549" s="15">
        <v>46266.662499999999</v>
      </c>
      <c r="M549" s="214">
        <v>18</v>
      </c>
      <c r="N549" s="216"/>
      <c r="O549" s="214" t="s">
        <v>201</v>
      </c>
      <c r="P549" s="214" t="s">
        <v>514</v>
      </c>
      <c r="Q549" s="216"/>
      <c r="R549" s="216"/>
      <c r="S549" s="214" t="s">
        <v>368</v>
      </c>
      <c r="T549" s="214" t="s">
        <v>357</v>
      </c>
      <c r="U549" s="214" t="s">
        <v>262</v>
      </c>
      <c r="V549" s="214" t="s">
        <v>7</v>
      </c>
      <c r="W549" s="214" t="s">
        <v>7</v>
      </c>
      <c r="X549" s="214" t="s">
        <v>7</v>
      </c>
      <c r="Y549" s="214"/>
      <c r="Z549" s="214"/>
      <c r="AA549" s="214" t="s">
        <v>127</v>
      </c>
      <c r="AB549" s="214" t="s">
        <v>401</v>
      </c>
      <c r="AC549" s="214">
        <v>2011</v>
      </c>
      <c r="AD549" s="214" t="s">
        <v>233</v>
      </c>
      <c r="AE549" s="214">
        <v>1.8</v>
      </c>
      <c r="AF549" s="214"/>
    </row>
    <row r="550" spans="1:32" x14ac:dyDescent="0.3">
      <c r="A550" s="216" t="s">
        <v>353</v>
      </c>
      <c r="B550" s="214" t="s">
        <v>285</v>
      </c>
      <c r="C550" s="214" t="s">
        <v>95</v>
      </c>
      <c r="D550" s="214" t="s">
        <v>310</v>
      </c>
      <c r="E550" s="214" t="s">
        <v>1374</v>
      </c>
      <c r="F550" s="15">
        <v>46259.587731481479</v>
      </c>
      <c r="G550" s="214" t="s">
        <v>410</v>
      </c>
      <c r="H550" s="214">
        <v>18</v>
      </c>
      <c r="I550" s="214" t="s">
        <v>1375</v>
      </c>
      <c r="J550" s="15">
        <v>46265.62027777778</v>
      </c>
      <c r="K550" s="15">
        <v>46266.662499999999</v>
      </c>
      <c r="L550" s="15"/>
      <c r="M550" s="214">
        <v>18</v>
      </c>
      <c r="N550" s="216"/>
      <c r="O550" s="214" t="s">
        <v>201</v>
      </c>
      <c r="P550" s="214" t="s">
        <v>513</v>
      </c>
      <c r="Q550" s="216"/>
      <c r="R550" s="216"/>
      <c r="S550" s="214" t="s">
        <v>368</v>
      </c>
      <c r="T550" s="214" t="s">
        <v>357</v>
      </c>
      <c r="U550" s="214" t="s">
        <v>262</v>
      </c>
      <c r="V550" s="214" t="s">
        <v>7</v>
      </c>
      <c r="W550" s="214" t="s">
        <v>7</v>
      </c>
      <c r="X550" s="214" t="s">
        <v>7</v>
      </c>
      <c r="Y550" s="214"/>
      <c r="Z550" s="214"/>
      <c r="AA550" s="214" t="s">
        <v>96</v>
      </c>
      <c r="AB550" s="214" t="s">
        <v>401</v>
      </c>
      <c r="AC550" s="214">
        <v>2011</v>
      </c>
      <c r="AD550" s="214" t="s">
        <v>220</v>
      </c>
      <c r="AE550" s="214">
        <v>18</v>
      </c>
      <c r="AF550" s="214"/>
    </row>
    <row r="551" spans="1:32" x14ac:dyDescent="0.3">
      <c r="A551" s="216" t="s">
        <v>353</v>
      </c>
      <c r="B551" s="214" t="s">
        <v>285</v>
      </c>
      <c r="C551" s="214" t="s">
        <v>95</v>
      </c>
      <c r="D551" s="214" t="s">
        <v>310</v>
      </c>
      <c r="E551" s="214" t="s">
        <v>1376</v>
      </c>
      <c r="F551" s="15">
        <v>46217.458252314813</v>
      </c>
      <c r="G551" s="214" t="s">
        <v>407</v>
      </c>
      <c r="H551" s="214">
        <v>718</v>
      </c>
      <c r="I551" s="214" t="s">
        <v>1377</v>
      </c>
      <c r="J551" s="15">
        <v>46217.700694444444</v>
      </c>
      <c r="K551" s="15">
        <v>46267.584027777775</v>
      </c>
      <c r="L551" s="15"/>
      <c r="M551" s="214">
        <v>718</v>
      </c>
      <c r="N551" s="216"/>
      <c r="O551" s="214" t="s">
        <v>201</v>
      </c>
      <c r="P551" s="214" t="s">
        <v>513</v>
      </c>
      <c r="Q551" s="216"/>
      <c r="R551" s="216"/>
      <c r="S551" s="214" t="s">
        <v>368</v>
      </c>
      <c r="T551" s="214" t="s">
        <v>357</v>
      </c>
      <c r="U551" s="214" t="s">
        <v>262</v>
      </c>
      <c r="V551" s="214" t="s">
        <v>7</v>
      </c>
      <c r="W551" s="214" t="s">
        <v>7</v>
      </c>
      <c r="X551" s="214" t="s">
        <v>7</v>
      </c>
      <c r="Y551" s="214"/>
      <c r="Z551" s="214"/>
      <c r="AA551" s="214" t="s">
        <v>96</v>
      </c>
      <c r="AB551" s="214" t="s">
        <v>401</v>
      </c>
      <c r="AC551" s="214">
        <v>2011</v>
      </c>
      <c r="AD551" s="214" t="s">
        <v>220</v>
      </c>
      <c r="AE551" s="214">
        <v>718</v>
      </c>
      <c r="AF551" s="214"/>
    </row>
    <row r="552" spans="1:32" x14ac:dyDescent="0.3">
      <c r="A552" s="216" t="s">
        <v>353</v>
      </c>
      <c r="B552" s="214" t="s">
        <v>57</v>
      </c>
      <c r="C552" s="214" t="s">
        <v>117</v>
      </c>
      <c r="D552" s="214" t="s">
        <v>310</v>
      </c>
      <c r="E552" s="214" t="s">
        <v>1376</v>
      </c>
      <c r="F552" s="15">
        <v>46217.458252314813</v>
      </c>
      <c r="G552" s="214" t="s">
        <v>407</v>
      </c>
      <c r="H552" s="214">
        <v>718</v>
      </c>
      <c r="I552" s="214" t="s">
        <v>1377</v>
      </c>
      <c r="J552" s="15">
        <v>46217.700694444444</v>
      </c>
      <c r="K552" s="15">
        <v>46267.584027777775</v>
      </c>
      <c r="L552" s="15">
        <v>46267.584027777775</v>
      </c>
      <c r="M552" s="214">
        <v>718</v>
      </c>
      <c r="N552" s="216"/>
      <c r="O552" s="214" t="s">
        <v>201</v>
      </c>
      <c r="P552" s="214" t="s">
        <v>514</v>
      </c>
      <c r="Q552" s="216"/>
      <c r="R552" s="216"/>
      <c r="S552" s="214" t="s">
        <v>368</v>
      </c>
      <c r="T552" s="214" t="s">
        <v>357</v>
      </c>
      <c r="U552" s="214" t="s">
        <v>262</v>
      </c>
      <c r="V552" s="214" t="s">
        <v>7</v>
      </c>
      <c r="W552" s="214" t="s">
        <v>7</v>
      </c>
      <c r="X552" s="214" t="s">
        <v>7</v>
      </c>
      <c r="Y552" s="214"/>
      <c r="Z552" s="214"/>
      <c r="AA552" s="214" t="s">
        <v>127</v>
      </c>
      <c r="AB552" s="214" t="s">
        <v>401</v>
      </c>
      <c r="AC552" s="214">
        <v>2011</v>
      </c>
      <c r="AD552" s="214" t="s">
        <v>233</v>
      </c>
      <c r="AE552" s="214">
        <v>71.8</v>
      </c>
      <c r="AF552" s="214"/>
    </row>
    <row r="553" spans="1:32" x14ac:dyDescent="0.3">
      <c r="A553" s="216" t="s">
        <v>353</v>
      </c>
      <c r="B553" s="214" t="s">
        <v>279</v>
      </c>
      <c r="C553" s="214" t="s">
        <v>194</v>
      </c>
      <c r="D553" s="214" t="s">
        <v>310</v>
      </c>
      <c r="E553" s="214" t="s">
        <v>1376</v>
      </c>
      <c r="F553" s="15">
        <v>46217.458252314813</v>
      </c>
      <c r="G553" s="214" t="s">
        <v>407</v>
      </c>
      <c r="H553" s="214">
        <v>6</v>
      </c>
      <c r="I553" s="214" t="s">
        <v>1377</v>
      </c>
      <c r="J553" s="15">
        <v>46217.700694444444</v>
      </c>
      <c r="K553" s="15">
        <v>46267.584027777775</v>
      </c>
      <c r="L553" s="15"/>
      <c r="M553" s="214">
        <v>6</v>
      </c>
      <c r="N553" s="216"/>
      <c r="O553" s="214" t="s">
        <v>201</v>
      </c>
      <c r="P553" s="214" t="s">
        <v>513</v>
      </c>
      <c r="Q553" s="216"/>
      <c r="R553" s="216"/>
      <c r="S553" s="214" t="s">
        <v>368</v>
      </c>
      <c r="T553" s="214" t="s">
        <v>357</v>
      </c>
      <c r="U553" s="214" t="s">
        <v>262</v>
      </c>
      <c r="V553" s="214" t="s">
        <v>7</v>
      </c>
      <c r="W553" s="214" t="s">
        <v>7</v>
      </c>
      <c r="X553" s="214" t="s">
        <v>7</v>
      </c>
      <c r="Y553" s="214"/>
      <c r="Z553" s="214">
        <v>2</v>
      </c>
      <c r="AA553" s="214" t="s">
        <v>122</v>
      </c>
      <c r="AB553" s="214" t="s">
        <v>401</v>
      </c>
      <c r="AC553" s="214">
        <v>2011</v>
      </c>
      <c r="AD553" s="214" t="s">
        <v>232</v>
      </c>
      <c r="AE553" s="214">
        <v>12</v>
      </c>
      <c r="AF553" s="214"/>
    </row>
    <row r="554" spans="1:32" x14ac:dyDescent="0.3">
      <c r="A554" s="216" t="s">
        <v>353</v>
      </c>
      <c r="B554" s="214" t="s">
        <v>279</v>
      </c>
      <c r="C554" s="214" t="s">
        <v>192</v>
      </c>
      <c r="D554" s="214" t="s">
        <v>310</v>
      </c>
      <c r="E554" s="214" t="s">
        <v>1376</v>
      </c>
      <c r="F554" s="15">
        <v>46217.458252314813</v>
      </c>
      <c r="G554" s="214" t="s">
        <v>407</v>
      </c>
      <c r="H554" s="214">
        <v>32926</v>
      </c>
      <c r="I554" s="214" t="s">
        <v>1377</v>
      </c>
      <c r="J554" s="15">
        <v>46217.700694444444</v>
      </c>
      <c r="K554" s="15">
        <v>46267.584027777775</v>
      </c>
      <c r="L554" s="15"/>
      <c r="M554" s="214">
        <v>32926</v>
      </c>
      <c r="N554" s="216"/>
      <c r="O554" s="214" t="s">
        <v>511</v>
      </c>
      <c r="P554" s="214"/>
      <c r="Q554" s="216"/>
      <c r="R554" s="216"/>
      <c r="S554" s="214" t="s">
        <v>368</v>
      </c>
      <c r="T554" s="214" t="s">
        <v>357</v>
      </c>
      <c r="U554" s="214" t="s">
        <v>262</v>
      </c>
      <c r="V554" s="214" t="s">
        <v>7</v>
      </c>
      <c r="W554" s="214" t="s">
        <v>7</v>
      </c>
      <c r="X554" s="214" t="s">
        <v>7</v>
      </c>
      <c r="Y554" s="214"/>
      <c r="Z554" s="214">
        <v>1</v>
      </c>
      <c r="AA554" s="214" t="s">
        <v>122</v>
      </c>
      <c r="AB554" s="214" t="s">
        <v>401</v>
      </c>
      <c r="AC554" s="214">
        <v>2011</v>
      </c>
      <c r="AD554" s="214" t="s">
        <v>232</v>
      </c>
      <c r="AE554" s="214">
        <v>32926</v>
      </c>
      <c r="AF554" s="214"/>
    </row>
    <row r="555" spans="1:32" x14ac:dyDescent="0.3">
      <c r="A555" s="216" t="s">
        <v>353</v>
      </c>
      <c r="B555" s="214" t="s">
        <v>45</v>
      </c>
      <c r="C555" s="214" t="s">
        <v>68</v>
      </c>
      <c r="D555" s="214" t="s">
        <v>310</v>
      </c>
      <c r="E555" s="214" t="s">
        <v>1378</v>
      </c>
      <c r="F555" s="15">
        <v>46150.61824074074</v>
      </c>
      <c r="G555" s="214" t="s">
        <v>1259</v>
      </c>
      <c r="H555" s="214">
        <v>1</v>
      </c>
      <c r="I555" s="214" t="s">
        <v>1260</v>
      </c>
      <c r="J555" s="15">
        <v>46153.402083333334</v>
      </c>
      <c r="K555" s="15">
        <v>46154.5</v>
      </c>
      <c r="L555" s="15"/>
      <c r="M555" s="214">
        <v>1</v>
      </c>
      <c r="N555" s="216"/>
      <c r="O555" s="214" t="s">
        <v>201</v>
      </c>
      <c r="P555" s="214" t="s">
        <v>514</v>
      </c>
      <c r="Q555" s="216"/>
      <c r="R555" s="216"/>
      <c r="S555" s="214" t="s">
        <v>368</v>
      </c>
      <c r="T555" s="214" t="s">
        <v>357</v>
      </c>
      <c r="U555" s="214" t="s">
        <v>262</v>
      </c>
      <c r="V555" s="214" t="s">
        <v>353</v>
      </c>
      <c r="W555" s="214" t="s">
        <v>379</v>
      </c>
      <c r="X555" s="214" t="s">
        <v>262</v>
      </c>
      <c r="Y555" s="214"/>
      <c r="Z555" s="214"/>
      <c r="AA555" s="214" t="s">
        <v>67</v>
      </c>
      <c r="AB555" s="214" t="s">
        <v>401</v>
      </c>
      <c r="AC555" s="214">
        <v>2011</v>
      </c>
      <c r="AD555" s="214" t="s">
        <v>217</v>
      </c>
      <c r="AE555" s="214">
        <v>1</v>
      </c>
      <c r="AF555" s="214"/>
    </row>
    <row r="556" spans="1:32" x14ac:dyDescent="0.3">
      <c r="A556" s="216" t="s">
        <v>353</v>
      </c>
      <c r="B556" s="214" t="s">
        <v>45</v>
      </c>
      <c r="C556" s="214" t="s">
        <v>68</v>
      </c>
      <c r="D556" s="214" t="s">
        <v>310</v>
      </c>
      <c r="E556" s="214" t="s">
        <v>1379</v>
      </c>
      <c r="F556" s="15">
        <v>46150.617835648147</v>
      </c>
      <c r="G556" s="214" t="s">
        <v>1259</v>
      </c>
      <c r="H556" s="214">
        <v>1</v>
      </c>
      <c r="I556" s="214" t="s">
        <v>1260</v>
      </c>
      <c r="J556" s="15">
        <v>46153.402083333334</v>
      </c>
      <c r="K556" s="15">
        <v>46154.5</v>
      </c>
      <c r="L556" s="15"/>
      <c r="M556" s="214">
        <v>1</v>
      </c>
      <c r="N556" s="216"/>
      <c r="O556" s="214" t="s">
        <v>201</v>
      </c>
      <c r="P556" s="214" t="s">
        <v>514</v>
      </c>
      <c r="Q556" s="216"/>
      <c r="R556" s="216"/>
      <c r="S556" s="214" t="s">
        <v>368</v>
      </c>
      <c r="T556" s="214" t="s">
        <v>357</v>
      </c>
      <c r="U556" s="214" t="s">
        <v>262</v>
      </c>
      <c r="V556" s="214" t="s">
        <v>353</v>
      </c>
      <c r="W556" s="214" t="s">
        <v>379</v>
      </c>
      <c r="X556" s="214" t="s">
        <v>262</v>
      </c>
      <c r="Y556" s="214"/>
      <c r="Z556" s="214"/>
      <c r="AA556" s="214" t="s">
        <v>67</v>
      </c>
      <c r="AB556" s="214" t="s">
        <v>401</v>
      </c>
      <c r="AC556" s="214">
        <v>2011</v>
      </c>
      <c r="AD556" s="214" t="s">
        <v>217</v>
      </c>
      <c r="AE556" s="214">
        <v>1</v>
      </c>
      <c r="AF556" s="214"/>
    </row>
    <row r="557" spans="1:32" x14ac:dyDescent="0.3">
      <c r="A557" s="216" t="s">
        <v>353</v>
      </c>
      <c r="B557" s="214" t="s">
        <v>45</v>
      </c>
      <c r="C557" s="214" t="s">
        <v>68</v>
      </c>
      <c r="D557" s="214" t="s">
        <v>310</v>
      </c>
      <c r="E557" s="214" t="s">
        <v>1380</v>
      </c>
      <c r="F557" s="15">
        <v>46150.617430555554</v>
      </c>
      <c r="G557" s="214" t="s">
        <v>1259</v>
      </c>
      <c r="H557" s="214">
        <v>1</v>
      </c>
      <c r="I557" s="214" t="s">
        <v>1260</v>
      </c>
      <c r="J557" s="15">
        <v>46153.402083333334</v>
      </c>
      <c r="K557" s="15">
        <v>46154.5</v>
      </c>
      <c r="L557" s="15"/>
      <c r="M557" s="214">
        <v>1</v>
      </c>
      <c r="N557" s="216"/>
      <c r="O557" s="214" t="s">
        <v>201</v>
      </c>
      <c r="P557" s="214" t="s">
        <v>514</v>
      </c>
      <c r="Q557" s="216"/>
      <c r="R557" s="216"/>
      <c r="S557" s="214" t="s">
        <v>368</v>
      </c>
      <c r="T557" s="214" t="s">
        <v>357</v>
      </c>
      <c r="U557" s="214" t="s">
        <v>262</v>
      </c>
      <c r="V557" s="214" t="s">
        <v>353</v>
      </c>
      <c r="W557" s="214" t="s">
        <v>379</v>
      </c>
      <c r="X557" s="214" t="s">
        <v>262</v>
      </c>
      <c r="Y557" s="214"/>
      <c r="Z557" s="214"/>
      <c r="AA557" s="214" t="s">
        <v>67</v>
      </c>
      <c r="AB557" s="214" t="s">
        <v>401</v>
      </c>
      <c r="AC557" s="214">
        <v>2011</v>
      </c>
      <c r="AD557" s="214" t="s">
        <v>217</v>
      </c>
      <c r="AE557" s="214">
        <v>1</v>
      </c>
      <c r="AF557" s="214"/>
    </row>
    <row r="558" spans="1:32" x14ac:dyDescent="0.3">
      <c r="A558" s="216" t="s">
        <v>353</v>
      </c>
      <c r="B558" s="214" t="s">
        <v>45</v>
      </c>
      <c r="C558" s="214" t="s">
        <v>68</v>
      </c>
      <c r="D558" s="214" t="s">
        <v>310</v>
      </c>
      <c r="E558" s="214" t="s">
        <v>1381</v>
      </c>
      <c r="F558" s="15">
        <v>46150.616747685184</v>
      </c>
      <c r="G558" s="214" t="s">
        <v>1259</v>
      </c>
      <c r="H558" s="214">
        <v>1</v>
      </c>
      <c r="I558" s="214" t="s">
        <v>1260</v>
      </c>
      <c r="J558" s="15">
        <v>46153.402083333334</v>
      </c>
      <c r="K558" s="15">
        <v>46154.5</v>
      </c>
      <c r="L558" s="15"/>
      <c r="M558" s="214">
        <v>1</v>
      </c>
      <c r="N558" s="216"/>
      <c r="O558" s="214" t="s">
        <v>201</v>
      </c>
      <c r="P558" s="214" t="s">
        <v>514</v>
      </c>
      <c r="Q558" s="216"/>
      <c r="R558" s="216"/>
      <c r="S558" s="214" t="s">
        <v>368</v>
      </c>
      <c r="T558" s="214" t="s">
        <v>357</v>
      </c>
      <c r="U558" s="214" t="s">
        <v>262</v>
      </c>
      <c r="V558" s="214" t="s">
        <v>353</v>
      </c>
      <c r="W558" s="214" t="s">
        <v>379</v>
      </c>
      <c r="X558" s="214" t="s">
        <v>262</v>
      </c>
      <c r="Y558" s="214"/>
      <c r="Z558" s="214"/>
      <c r="AA558" s="214" t="s">
        <v>67</v>
      </c>
      <c r="AB558" s="214" t="s">
        <v>401</v>
      </c>
      <c r="AC558" s="214">
        <v>2011</v>
      </c>
      <c r="AD558" s="214" t="s">
        <v>217</v>
      </c>
      <c r="AE558" s="214">
        <v>1</v>
      </c>
      <c r="AF558" s="214"/>
    </row>
    <row r="559" spans="1:32" x14ac:dyDescent="0.3">
      <c r="A559" s="216" t="s">
        <v>353</v>
      </c>
      <c r="B559" s="214" t="s">
        <v>45</v>
      </c>
      <c r="C559" s="214" t="s">
        <v>68</v>
      </c>
      <c r="D559" s="214" t="s">
        <v>310</v>
      </c>
      <c r="E559" s="214" t="s">
        <v>1382</v>
      </c>
      <c r="F559" s="15">
        <v>46150.616273148145</v>
      </c>
      <c r="G559" s="214" t="s">
        <v>1259</v>
      </c>
      <c r="H559" s="214">
        <v>1</v>
      </c>
      <c r="I559" s="214" t="s">
        <v>1260</v>
      </c>
      <c r="J559" s="15">
        <v>46153.402083333334</v>
      </c>
      <c r="K559" s="15">
        <v>46154.5</v>
      </c>
      <c r="L559" s="15"/>
      <c r="M559" s="214">
        <v>1</v>
      </c>
      <c r="N559" s="216"/>
      <c r="O559" s="214" t="s">
        <v>201</v>
      </c>
      <c r="P559" s="214" t="s">
        <v>514</v>
      </c>
      <c r="Q559" s="216"/>
      <c r="R559" s="216"/>
      <c r="S559" s="214" t="s">
        <v>368</v>
      </c>
      <c r="T559" s="214" t="s">
        <v>357</v>
      </c>
      <c r="U559" s="214" t="s">
        <v>262</v>
      </c>
      <c r="V559" s="214" t="s">
        <v>353</v>
      </c>
      <c r="W559" s="214" t="s">
        <v>379</v>
      </c>
      <c r="X559" s="214" t="s">
        <v>262</v>
      </c>
      <c r="Y559" s="214"/>
      <c r="Z559" s="214"/>
      <c r="AA559" s="214" t="s">
        <v>67</v>
      </c>
      <c r="AB559" s="214" t="s">
        <v>401</v>
      </c>
      <c r="AC559" s="214">
        <v>2011</v>
      </c>
      <c r="AD559" s="214" t="s">
        <v>217</v>
      </c>
      <c r="AE559" s="214">
        <v>1</v>
      </c>
      <c r="AF559" s="214"/>
    </row>
    <row r="560" spans="1:32" x14ac:dyDescent="0.3">
      <c r="A560" s="216" t="s">
        <v>353</v>
      </c>
      <c r="B560" s="214" t="s">
        <v>45</v>
      </c>
      <c r="C560" s="214" t="s">
        <v>68</v>
      </c>
      <c r="D560" s="214" t="s">
        <v>310</v>
      </c>
      <c r="E560" s="214" t="s">
        <v>1383</v>
      </c>
      <c r="F560" s="15">
        <v>46150.61577546296</v>
      </c>
      <c r="G560" s="214" t="s">
        <v>1259</v>
      </c>
      <c r="H560" s="214">
        <v>1</v>
      </c>
      <c r="I560" s="214" t="s">
        <v>1260</v>
      </c>
      <c r="J560" s="15">
        <v>46153.402083333334</v>
      </c>
      <c r="K560" s="15">
        <v>46154.5</v>
      </c>
      <c r="L560" s="15"/>
      <c r="M560" s="214">
        <v>1</v>
      </c>
      <c r="N560" s="216"/>
      <c r="O560" s="214" t="s">
        <v>201</v>
      </c>
      <c r="P560" s="214" t="s">
        <v>514</v>
      </c>
      <c r="Q560" s="216"/>
      <c r="R560" s="216"/>
      <c r="S560" s="214" t="s">
        <v>368</v>
      </c>
      <c r="T560" s="214" t="s">
        <v>357</v>
      </c>
      <c r="U560" s="214" t="s">
        <v>262</v>
      </c>
      <c r="V560" s="214" t="s">
        <v>353</v>
      </c>
      <c r="W560" s="214" t="s">
        <v>379</v>
      </c>
      <c r="X560" s="214" t="s">
        <v>262</v>
      </c>
      <c r="Y560" s="214"/>
      <c r="Z560" s="214"/>
      <c r="AA560" s="214" t="s">
        <v>67</v>
      </c>
      <c r="AB560" s="214" t="s">
        <v>401</v>
      </c>
      <c r="AC560" s="214">
        <v>2011</v>
      </c>
      <c r="AD560" s="214" t="s">
        <v>217</v>
      </c>
      <c r="AE560" s="214">
        <v>1</v>
      </c>
      <c r="AF560" s="214"/>
    </row>
    <row r="561" spans="1:32" x14ac:dyDescent="0.3">
      <c r="A561" s="216" t="s">
        <v>353</v>
      </c>
      <c r="B561" s="214" t="s">
        <v>45</v>
      </c>
      <c r="C561" s="214" t="s">
        <v>68</v>
      </c>
      <c r="D561" s="214" t="s">
        <v>310</v>
      </c>
      <c r="E561" s="214" t="s">
        <v>1384</v>
      </c>
      <c r="F561" s="15">
        <v>46150.615324074075</v>
      </c>
      <c r="G561" s="214" t="s">
        <v>1259</v>
      </c>
      <c r="H561" s="214">
        <v>1</v>
      </c>
      <c r="I561" s="214" t="s">
        <v>1260</v>
      </c>
      <c r="J561" s="15">
        <v>46153.402083333334</v>
      </c>
      <c r="K561" s="15">
        <v>46154.5</v>
      </c>
      <c r="L561" s="15"/>
      <c r="M561" s="214">
        <v>1</v>
      </c>
      <c r="N561" s="216"/>
      <c r="O561" s="214" t="s">
        <v>201</v>
      </c>
      <c r="P561" s="214" t="s">
        <v>514</v>
      </c>
      <c r="Q561" s="216"/>
      <c r="R561" s="216"/>
      <c r="S561" s="214" t="s">
        <v>368</v>
      </c>
      <c r="T561" s="214" t="s">
        <v>357</v>
      </c>
      <c r="U561" s="214" t="s">
        <v>262</v>
      </c>
      <c r="V561" s="214" t="s">
        <v>353</v>
      </c>
      <c r="W561" s="214" t="s">
        <v>379</v>
      </c>
      <c r="X561" s="214" t="s">
        <v>262</v>
      </c>
      <c r="Y561" s="214"/>
      <c r="Z561" s="214"/>
      <c r="AA561" s="214" t="s">
        <v>67</v>
      </c>
      <c r="AB561" s="214" t="s">
        <v>401</v>
      </c>
      <c r="AC561" s="214">
        <v>2011</v>
      </c>
      <c r="AD561" s="214" t="s">
        <v>217</v>
      </c>
      <c r="AE561" s="214">
        <v>1</v>
      </c>
      <c r="AF561" s="214"/>
    </row>
    <row r="562" spans="1:32" x14ac:dyDescent="0.3">
      <c r="A562" s="216" t="s">
        <v>353</v>
      </c>
      <c r="B562" s="214" t="s">
        <v>279</v>
      </c>
      <c r="C562" s="214" t="s">
        <v>192</v>
      </c>
      <c r="D562" s="214" t="s">
        <v>310</v>
      </c>
      <c r="E562" s="214" t="s">
        <v>1385</v>
      </c>
      <c r="F562" s="15">
        <v>46253.329699074071</v>
      </c>
      <c r="G562" s="214" t="s">
        <v>410</v>
      </c>
      <c r="H562" s="214">
        <v>837</v>
      </c>
      <c r="I562" s="214" t="s">
        <v>1386</v>
      </c>
      <c r="J562" s="15">
        <v>46253.619444444441</v>
      </c>
      <c r="K562" s="15">
        <v>46260.686805555553</v>
      </c>
      <c r="L562" s="15"/>
      <c r="M562" s="214">
        <v>837</v>
      </c>
      <c r="N562" s="216"/>
      <c r="O562" s="214" t="s">
        <v>201</v>
      </c>
      <c r="P562" s="214" t="s">
        <v>513</v>
      </c>
      <c r="Q562" s="216"/>
      <c r="R562" s="216"/>
      <c r="S562" s="214" t="s">
        <v>368</v>
      </c>
      <c r="T562" s="214" t="s">
        <v>357</v>
      </c>
      <c r="U562" s="214" t="s">
        <v>262</v>
      </c>
      <c r="V562" s="214" t="s">
        <v>7</v>
      </c>
      <c r="W562" s="214" t="s">
        <v>7</v>
      </c>
      <c r="X562" s="214" t="s">
        <v>7</v>
      </c>
      <c r="Y562" s="214"/>
      <c r="Z562" s="214">
        <v>1</v>
      </c>
      <c r="AA562" s="214" t="s">
        <v>122</v>
      </c>
      <c r="AB562" s="214" t="s">
        <v>401</v>
      </c>
      <c r="AC562" s="214">
        <v>2011</v>
      </c>
      <c r="AD562" s="214" t="s">
        <v>232</v>
      </c>
      <c r="AE562" s="214">
        <v>837</v>
      </c>
      <c r="AF562" s="214">
        <v>201.2</v>
      </c>
    </row>
    <row r="563" spans="1:32" x14ac:dyDescent="0.3">
      <c r="A563" s="216" t="s">
        <v>353</v>
      </c>
      <c r="B563" s="214" t="s">
        <v>57</v>
      </c>
      <c r="C563" s="214" t="s">
        <v>117</v>
      </c>
      <c r="D563" s="214" t="s">
        <v>310</v>
      </c>
      <c r="E563" s="214" t="s">
        <v>1315</v>
      </c>
      <c r="F563" s="15">
        <v>46273.474027777775</v>
      </c>
      <c r="G563" s="214" t="s">
        <v>410</v>
      </c>
      <c r="H563" s="214">
        <v>10</v>
      </c>
      <c r="I563" s="214" t="s">
        <v>1316</v>
      </c>
      <c r="J563" s="15">
        <v>46274.372916666667</v>
      </c>
      <c r="K563" s="15">
        <v>46274.615277777775</v>
      </c>
      <c r="L563" s="15">
        <v>46274.615277777775</v>
      </c>
      <c r="M563" s="214">
        <v>10</v>
      </c>
      <c r="N563" s="216"/>
      <c r="O563" s="214" t="s">
        <v>201</v>
      </c>
      <c r="P563" s="214" t="s">
        <v>514</v>
      </c>
      <c r="Q563" s="216"/>
      <c r="R563" s="216"/>
      <c r="S563" s="214" t="s">
        <v>368</v>
      </c>
      <c r="T563" s="214" t="s">
        <v>357</v>
      </c>
      <c r="U563" s="214" t="s">
        <v>262</v>
      </c>
      <c r="V563" s="214" t="s">
        <v>7</v>
      </c>
      <c r="W563" s="214" t="s">
        <v>7</v>
      </c>
      <c r="X563" s="214" t="s">
        <v>7</v>
      </c>
      <c r="Y563" s="214"/>
      <c r="Z563" s="214"/>
      <c r="AA563" s="214" t="s">
        <v>127</v>
      </c>
      <c r="AB563" s="214" t="s">
        <v>401</v>
      </c>
      <c r="AC563" s="214">
        <v>2011</v>
      </c>
      <c r="AD563" s="214" t="s">
        <v>233</v>
      </c>
      <c r="AE563" s="214">
        <v>1</v>
      </c>
      <c r="AF563" s="214"/>
    </row>
    <row r="564" spans="1:32" x14ac:dyDescent="0.3">
      <c r="A564" s="216" t="s">
        <v>353</v>
      </c>
      <c r="B564" s="214" t="s">
        <v>57</v>
      </c>
      <c r="C564" s="214" t="s">
        <v>117</v>
      </c>
      <c r="D564" s="214" t="s">
        <v>310</v>
      </c>
      <c r="E564" s="214" t="s">
        <v>1385</v>
      </c>
      <c r="F564" s="15">
        <v>46253.329699074071</v>
      </c>
      <c r="G564" s="214" t="s">
        <v>410</v>
      </c>
      <c r="H564" s="214">
        <v>8</v>
      </c>
      <c r="I564" s="214" t="s">
        <v>1386</v>
      </c>
      <c r="J564" s="15">
        <v>46253.619444444441</v>
      </c>
      <c r="K564" s="15">
        <v>46260.686805555553</v>
      </c>
      <c r="L564" s="15">
        <v>46260.686805555553</v>
      </c>
      <c r="M564" s="214">
        <v>8</v>
      </c>
      <c r="N564" s="216"/>
      <c r="O564" s="214" t="s">
        <v>201</v>
      </c>
      <c r="P564" s="214" t="s">
        <v>514</v>
      </c>
      <c r="Q564" s="216"/>
      <c r="R564" s="216"/>
      <c r="S564" s="214" t="s">
        <v>368</v>
      </c>
      <c r="T564" s="214" t="s">
        <v>357</v>
      </c>
      <c r="U564" s="214" t="s">
        <v>262</v>
      </c>
      <c r="V564" s="214" t="s">
        <v>7</v>
      </c>
      <c r="W564" s="214" t="s">
        <v>7</v>
      </c>
      <c r="X564" s="214" t="s">
        <v>7</v>
      </c>
      <c r="Y564" s="214"/>
      <c r="Z564" s="214"/>
      <c r="AA564" s="214" t="s">
        <v>127</v>
      </c>
      <c r="AB564" s="214" t="s">
        <v>401</v>
      </c>
      <c r="AC564" s="214">
        <v>2011</v>
      </c>
      <c r="AD564" s="214" t="s">
        <v>233</v>
      </c>
      <c r="AE564" s="214">
        <v>1</v>
      </c>
      <c r="AF564" s="214">
        <v>1</v>
      </c>
    </row>
    <row r="565" spans="1:32" x14ac:dyDescent="0.3">
      <c r="A565" s="216" t="s">
        <v>353</v>
      </c>
      <c r="B565" s="214" t="s">
        <v>285</v>
      </c>
      <c r="C565" s="214" t="s">
        <v>95</v>
      </c>
      <c r="D565" s="214" t="s">
        <v>310</v>
      </c>
      <c r="E565" s="214" t="s">
        <v>1387</v>
      </c>
      <c r="F565" s="15">
        <v>46260.515486111108</v>
      </c>
      <c r="G565" s="214" t="s">
        <v>407</v>
      </c>
      <c r="H565" s="214">
        <v>8</v>
      </c>
      <c r="I565" s="214" t="s">
        <v>1388</v>
      </c>
      <c r="J565" s="15">
        <v>46260.600104166668</v>
      </c>
      <c r="K565" s="15">
        <v>46261.296527777777</v>
      </c>
      <c r="L565" s="15"/>
      <c r="M565" s="214">
        <v>8</v>
      </c>
      <c r="N565" s="216"/>
      <c r="O565" s="214" t="s">
        <v>201</v>
      </c>
      <c r="P565" s="214" t="s">
        <v>514</v>
      </c>
      <c r="Q565" s="216"/>
      <c r="R565" s="216"/>
      <c r="S565" s="214" t="s">
        <v>368</v>
      </c>
      <c r="T565" s="214" t="s">
        <v>357</v>
      </c>
      <c r="U565" s="214" t="s">
        <v>262</v>
      </c>
      <c r="V565" s="214" t="s">
        <v>7</v>
      </c>
      <c r="W565" s="214" t="s">
        <v>7</v>
      </c>
      <c r="X565" s="214" t="s">
        <v>7</v>
      </c>
      <c r="Y565" s="214"/>
      <c r="Z565" s="214"/>
      <c r="AA565" s="214" t="s">
        <v>96</v>
      </c>
      <c r="AB565" s="214" t="s">
        <v>401</v>
      </c>
      <c r="AC565" s="214">
        <v>2011</v>
      </c>
      <c r="AD565" s="214" t="s">
        <v>220</v>
      </c>
      <c r="AE565" s="214">
        <v>8</v>
      </c>
      <c r="AF565" s="214">
        <v>1</v>
      </c>
    </row>
    <row r="566" spans="1:32" x14ac:dyDescent="0.3">
      <c r="A566" s="216" t="s">
        <v>353</v>
      </c>
      <c r="B566" s="214" t="s">
        <v>279</v>
      </c>
      <c r="C566" s="214" t="s">
        <v>192</v>
      </c>
      <c r="D566" s="214" t="s">
        <v>310</v>
      </c>
      <c r="E566" s="214" t="s">
        <v>981</v>
      </c>
      <c r="F566" s="15">
        <v>46260.519432870373</v>
      </c>
      <c r="G566" s="214" t="s">
        <v>425</v>
      </c>
      <c r="H566" s="214">
        <v>63</v>
      </c>
      <c r="I566" s="214" t="s">
        <v>1371</v>
      </c>
      <c r="J566" s="15">
        <v>46260.474999999999</v>
      </c>
      <c r="K566" s="15">
        <v>46268.831944444442</v>
      </c>
      <c r="L566" s="15"/>
      <c r="M566" s="214">
        <v>63</v>
      </c>
      <c r="N566" s="216"/>
      <c r="O566" s="214" t="s">
        <v>201</v>
      </c>
      <c r="P566" s="214" t="s">
        <v>513</v>
      </c>
      <c r="Q566" s="216"/>
      <c r="R566" s="216"/>
      <c r="S566" s="214" t="s">
        <v>368</v>
      </c>
      <c r="T566" s="214" t="s">
        <v>357</v>
      </c>
      <c r="U566" s="214" t="s">
        <v>262</v>
      </c>
      <c r="V566" s="214" t="s">
        <v>7</v>
      </c>
      <c r="W566" s="214" t="s">
        <v>7</v>
      </c>
      <c r="X566" s="214" t="s">
        <v>7</v>
      </c>
      <c r="Y566" s="214"/>
      <c r="Z566" s="214">
        <v>1</v>
      </c>
      <c r="AA566" s="214" t="s">
        <v>122</v>
      </c>
      <c r="AB566" s="214" t="s">
        <v>401</v>
      </c>
      <c r="AC566" s="214">
        <v>2011</v>
      </c>
      <c r="AD566" s="214" t="s">
        <v>232</v>
      </c>
      <c r="AE566" s="214">
        <v>63</v>
      </c>
      <c r="AF566" s="214">
        <v>6.3</v>
      </c>
    </row>
    <row r="567" spans="1:32" x14ac:dyDescent="0.3">
      <c r="A567" s="216" t="s">
        <v>353</v>
      </c>
      <c r="B567" s="214" t="s">
        <v>285</v>
      </c>
      <c r="C567" s="214" t="s">
        <v>95</v>
      </c>
      <c r="D567" s="214" t="s">
        <v>310</v>
      </c>
      <c r="E567" s="214" t="s">
        <v>981</v>
      </c>
      <c r="F567" s="15">
        <v>46260.519432870373</v>
      </c>
      <c r="G567" s="214" t="s">
        <v>425</v>
      </c>
      <c r="H567" s="214">
        <v>2</v>
      </c>
      <c r="I567" s="214" t="s">
        <v>1389</v>
      </c>
      <c r="J567" s="15">
        <v>46268.351435185185</v>
      </c>
      <c r="K567" s="15">
        <v>46269.5625</v>
      </c>
      <c r="L567" s="15"/>
      <c r="M567" s="214">
        <v>2</v>
      </c>
      <c r="N567" s="216"/>
      <c r="O567" s="214" t="s">
        <v>201</v>
      </c>
      <c r="P567" s="214" t="s">
        <v>513</v>
      </c>
      <c r="Q567" s="216"/>
      <c r="R567" s="216"/>
      <c r="S567" s="214" t="s">
        <v>368</v>
      </c>
      <c r="T567" s="214" t="s">
        <v>357</v>
      </c>
      <c r="U567" s="214" t="s">
        <v>262</v>
      </c>
      <c r="V567" s="214" t="s">
        <v>7</v>
      </c>
      <c r="W567" s="214" t="s">
        <v>7</v>
      </c>
      <c r="X567" s="214" t="s">
        <v>7</v>
      </c>
      <c r="Y567" s="214"/>
      <c r="Z567" s="214"/>
      <c r="AA567" s="214" t="s">
        <v>96</v>
      </c>
      <c r="AB567" s="214" t="s">
        <v>401</v>
      </c>
      <c r="AC567" s="214">
        <v>2011</v>
      </c>
      <c r="AD567" s="214" t="s">
        <v>220</v>
      </c>
      <c r="AE567" s="214">
        <v>2</v>
      </c>
      <c r="AF567" s="214">
        <v>1</v>
      </c>
    </row>
    <row r="568" spans="1:32" x14ac:dyDescent="0.3">
      <c r="A568" s="216" t="s">
        <v>353</v>
      </c>
      <c r="B568" s="214" t="s">
        <v>57</v>
      </c>
      <c r="C568" s="214" t="s">
        <v>117</v>
      </c>
      <c r="D568" s="214" t="s">
        <v>310</v>
      </c>
      <c r="E568" s="214" t="s">
        <v>981</v>
      </c>
      <c r="F568" s="15">
        <v>46260.519432870373</v>
      </c>
      <c r="G568" s="214" t="s">
        <v>425</v>
      </c>
      <c r="H568" s="214">
        <v>2</v>
      </c>
      <c r="I568" s="214" t="s">
        <v>1389</v>
      </c>
      <c r="J568" s="15">
        <v>46268.351435185185</v>
      </c>
      <c r="K568" s="15">
        <v>46269.5625</v>
      </c>
      <c r="L568" s="15">
        <v>46269.5625</v>
      </c>
      <c r="M568" s="214">
        <v>2</v>
      </c>
      <c r="N568" s="216"/>
      <c r="O568" s="214" t="s">
        <v>201</v>
      </c>
      <c r="P568" s="214" t="s">
        <v>514</v>
      </c>
      <c r="Q568" s="216"/>
      <c r="R568" s="216"/>
      <c r="S568" s="214" t="s">
        <v>368</v>
      </c>
      <c r="T568" s="214" t="s">
        <v>357</v>
      </c>
      <c r="U568" s="214" t="s">
        <v>262</v>
      </c>
      <c r="V568" s="214" t="s">
        <v>7</v>
      </c>
      <c r="W568" s="214" t="s">
        <v>7</v>
      </c>
      <c r="X568" s="214" t="s">
        <v>7</v>
      </c>
      <c r="Y568" s="214"/>
      <c r="Z568" s="214"/>
      <c r="AA568" s="214" t="s">
        <v>127</v>
      </c>
      <c r="AB568" s="214" t="s">
        <v>401</v>
      </c>
      <c r="AC568" s="214">
        <v>2011</v>
      </c>
      <c r="AD568" s="214" t="s">
        <v>233</v>
      </c>
      <c r="AE568" s="214">
        <v>1</v>
      </c>
      <c r="AF568" s="214"/>
    </row>
    <row r="569" spans="1:32" x14ac:dyDescent="0.3">
      <c r="A569" s="216" t="s">
        <v>353</v>
      </c>
      <c r="B569" s="214" t="s">
        <v>279</v>
      </c>
      <c r="C569" s="214" t="s">
        <v>192</v>
      </c>
      <c r="D569" s="214" t="s">
        <v>310</v>
      </c>
      <c r="E569" s="214" t="s">
        <v>981</v>
      </c>
      <c r="F569" s="15">
        <v>46260.519432870373</v>
      </c>
      <c r="G569" s="214" t="s">
        <v>425</v>
      </c>
      <c r="H569" s="214">
        <v>63</v>
      </c>
      <c r="I569" s="214" t="s">
        <v>1389</v>
      </c>
      <c r="J569" s="15">
        <v>46268.351435185185</v>
      </c>
      <c r="K569" s="15">
        <v>46269.5625</v>
      </c>
      <c r="L569" s="15"/>
      <c r="M569" s="214">
        <v>63</v>
      </c>
      <c r="N569" s="216"/>
      <c r="O569" s="214"/>
      <c r="P569" s="214"/>
      <c r="Q569" s="216"/>
      <c r="R569" s="216"/>
      <c r="S569" s="214" t="s">
        <v>368</v>
      </c>
      <c r="T569" s="214" t="s">
        <v>357</v>
      </c>
      <c r="U569" s="214" t="s">
        <v>262</v>
      </c>
      <c r="V569" s="214" t="s">
        <v>7</v>
      </c>
      <c r="W569" s="214" t="s">
        <v>7</v>
      </c>
      <c r="X569" s="214" t="s">
        <v>7</v>
      </c>
      <c r="Y569" s="214"/>
      <c r="Z569" s="214">
        <v>1</v>
      </c>
      <c r="AA569" s="214" t="s">
        <v>122</v>
      </c>
      <c r="AB569" s="214" t="s">
        <v>401</v>
      </c>
      <c r="AC569" s="214">
        <v>2011</v>
      </c>
      <c r="AD569" s="214" t="s">
        <v>232</v>
      </c>
      <c r="AE569" s="214">
        <v>63</v>
      </c>
      <c r="AF569" s="214"/>
    </row>
    <row r="570" spans="1:32" x14ac:dyDescent="0.3">
      <c r="A570" s="216" t="s">
        <v>353</v>
      </c>
      <c r="B570" s="214" t="s">
        <v>285</v>
      </c>
      <c r="C570" s="214" t="s">
        <v>95</v>
      </c>
      <c r="D570" s="214" t="s">
        <v>310</v>
      </c>
      <c r="E570" s="214" t="s">
        <v>2366</v>
      </c>
      <c r="F570" s="15">
        <v>46259.34070601852</v>
      </c>
      <c r="G570" s="214" t="s">
        <v>410</v>
      </c>
      <c r="H570" s="214">
        <v>1</v>
      </c>
      <c r="I570" s="214" t="s">
        <v>2367</v>
      </c>
      <c r="J570" s="15">
        <v>46259.689583333333</v>
      </c>
      <c r="K570" s="15">
        <v>46260.466666666667</v>
      </c>
      <c r="L570" s="15"/>
      <c r="M570" s="214">
        <v>1</v>
      </c>
      <c r="N570" s="216"/>
      <c r="O570" s="214" t="s">
        <v>201</v>
      </c>
      <c r="P570" s="214" t="s">
        <v>514</v>
      </c>
      <c r="Q570" s="216"/>
      <c r="R570" s="216"/>
      <c r="S570" s="214" t="s">
        <v>368</v>
      </c>
      <c r="T570" s="214" t="s">
        <v>357</v>
      </c>
      <c r="U570" s="214" t="s">
        <v>262</v>
      </c>
      <c r="V570" s="214" t="s">
        <v>7</v>
      </c>
      <c r="W570" s="214" t="s">
        <v>7</v>
      </c>
      <c r="X570" s="214" t="s">
        <v>7</v>
      </c>
      <c r="Y570" s="214"/>
      <c r="Z570" s="214"/>
      <c r="AA570" s="214" t="s">
        <v>96</v>
      </c>
      <c r="AB570" s="214" t="s">
        <v>401</v>
      </c>
      <c r="AC570" s="214">
        <v>2011</v>
      </c>
      <c r="AD570" s="214" t="s">
        <v>220</v>
      </c>
      <c r="AE570" s="214">
        <v>1</v>
      </c>
      <c r="AF570" s="214">
        <v>2.7</v>
      </c>
    </row>
    <row r="571" spans="1:32" x14ac:dyDescent="0.3">
      <c r="A571" s="216" t="s">
        <v>353</v>
      </c>
      <c r="B571" s="214" t="s">
        <v>48</v>
      </c>
      <c r="C571" s="214" t="s">
        <v>68</v>
      </c>
      <c r="D571" s="214" t="s">
        <v>310</v>
      </c>
      <c r="E571" s="214" t="s">
        <v>1390</v>
      </c>
      <c r="F571" s="15">
        <v>46259.351782407408</v>
      </c>
      <c r="G571" s="214" t="s">
        <v>1350</v>
      </c>
      <c r="H571" s="214">
        <v>3</v>
      </c>
      <c r="I571" s="214" t="s">
        <v>1391</v>
      </c>
      <c r="J571" s="15">
        <v>46260.573969907404</v>
      </c>
      <c r="K571" s="15">
        <v>46268.636805555558</v>
      </c>
      <c r="L571" s="15"/>
      <c r="M571" s="214">
        <v>3</v>
      </c>
      <c r="N571" s="216"/>
      <c r="O571" s="214" t="s">
        <v>201</v>
      </c>
      <c r="P571" s="214" t="s">
        <v>513</v>
      </c>
      <c r="Q571" s="216"/>
      <c r="R571" s="216"/>
      <c r="S571" s="214" t="s">
        <v>368</v>
      </c>
      <c r="T571" s="214" t="s">
        <v>357</v>
      </c>
      <c r="U571" s="214" t="s">
        <v>262</v>
      </c>
      <c r="V571" s="214" t="s">
        <v>353</v>
      </c>
      <c r="W571" s="214" t="s">
        <v>379</v>
      </c>
      <c r="X571" s="214" t="s">
        <v>262</v>
      </c>
      <c r="Y571" s="214">
        <v>0</v>
      </c>
      <c r="Z571" s="214"/>
      <c r="AA571" s="214" t="s">
        <v>90</v>
      </c>
      <c r="AB571" s="214" t="s">
        <v>401</v>
      </c>
      <c r="AC571" s="214">
        <v>2011</v>
      </c>
      <c r="AD571" s="214" t="s">
        <v>217</v>
      </c>
      <c r="AE571" s="214">
        <v>1</v>
      </c>
      <c r="AF571" s="214"/>
    </row>
    <row r="572" spans="1:32" x14ac:dyDescent="0.3">
      <c r="A572" s="216" t="s">
        <v>353</v>
      </c>
      <c r="B572" s="214" t="s">
        <v>285</v>
      </c>
      <c r="C572" s="214" t="s">
        <v>95</v>
      </c>
      <c r="D572" s="214" t="s">
        <v>310</v>
      </c>
      <c r="E572" s="214" t="s">
        <v>1392</v>
      </c>
      <c r="F572" s="15">
        <v>46253.52202546296</v>
      </c>
      <c r="G572" s="214" t="s">
        <v>410</v>
      </c>
      <c r="H572" s="214">
        <v>6</v>
      </c>
      <c r="I572" s="214" t="s">
        <v>1393</v>
      </c>
      <c r="J572" s="15">
        <v>46266.398275462961</v>
      </c>
      <c r="K572" s="15">
        <v>46267.636111111111</v>
      </c>
      <c r="L572" s="15"/>
      <c r="M572" s="214">
        <v>6</v>
      </c>
      <c r="N572" s="216"/>
      <c r="O572" s="214" t="s">
        <v>201</v>
      </c>
      <c r="P572" s="214" t="s">
        <v>513</v>
      </c>
      <c r="Q572" s="216"/>
      <c r="R572" s="216"/>
      <c r="S572" s="214" t="s">
        <v>368</v>
      </c>
      <c r="T572" s="214" t="s">
        <v>357</v>
      </c>
      <c r="U572" s="214" t="s">
        <v>262</v>
      </c>
      <c r="V572" s="214" t="s">
        <v>7</v>
      </c>
      <c r="W572" s="214" t="s">
        <v>7</v>
      </c>
      <c r="X572" s="214" t="s">
        <v>7</v>
      </c>
      <c r="Y572" s="214"/>
      <c r="Z572" s="214"/>
      <c r="AA572" s="214" t="s">
        <v>96</v>
      </c>
      <c r="AB572" s="214" t="s">
        <v>401</v>
      </c>
      <c r="AC572" s="214">
        <v>2011</v>
      </c>
      <c r="AD572" s="214" t="s">
        <v>220</v>
      </c>
      <c r="AE572" s="214">
        <v>6</v>
      </c>
      <c r="AF572" s="214"/>
    </row>
    <row r="573" spans="1:32" x14ac:dyDescent="0.3">
      <c r="A573" s="216" t="s">
        <v>353</v>
      </c>
      <c r="B573" s="214" t="s">
        <v>57</v>
      </c>
      <c r="C573" s="214" t="s">
        <v>117</v>
      </c>
      <c r="D573" s="214" t="s">
        <v>310</v>
      </c>
      <c r="E573" s="214" t="s">
        <v>1392</v>
      </c>
      <c r="F573" s="15">
        <v>46253.52202546296</v>
      </c>
      <c r="G573" s="214" t="s">
        <v>410</v>
      </c>
      <c r="H573" s="214">
        <v>6</v>
      </c>
      <c r="I573" s="214" t="s">
        <v>1393</v>
      </c>
      <c r="J573" s="15">
        <v>46266.398275462961</v>
      </c>
      <c r="K573" s="15">
        <v>46267.636111111111</v>
      </c>
      <c r="L573" s="15">
        <v>46267.636111111111</v>
      </c>
      <c r="M573" s="214">
        <v>6</v>
      </c>
      <c r="N573" s="216"/>
      <c r="O573" s="214" t="s">
        <v>201</v>
      </c>
      <c r="P573" s="214" t="s">
        <v>514</v>
      </c>
      <c r="Q573" s="216"/>
      <c r="R573" s="216"/>
      <c r="S573" s="214" t="s">
        <v>368</v>
      </c>
      <c r="T573" s="214" t="s">
        <v>357</v>
      </c>
      <c r="U573" s="214" t="s">
        <v>262</v>
      </c>
      <c r="V573" s="214" t="s">
        <v>7</v>
      </c>
      <c r="W573" s="214" t="s">
        <v>7</v>
      </c>
      <c r="X573" s="214" t="s">
        <v>7</v>
      </c>
      <c r="Y573" s="214"/>
      <c r="Z573" s="214"/>
      <c r="AA573" s="214" t="s">
        <v>127</v>
      </c>
      <c r="AB573" s="214" t="s">
        <v>401</v>
      </c>
      <c r="AC573" s="214">
        <v>2011</v>
      </c>
      <c r="AD573" s="214" t="s">
        <v>233</v>
      </c>
      <c r="AE573" s="214">
        <v>1</v>
      </c>
      <c r="AF573" s="214"/>
    </row>
    <row r="574" spans="1:32" x14ac:dyDescent="0.3">
      <c r="A574" s="216" t="s">
        <v>353</v>
      </c>
      <c r="B574" s="214" t="s">
        <v>279</v>
      </c>
      <c r="C574" s="214" t="s">
        <v>192</v>
      </c>
      <c r="D574" s="214" t="s">
        <v>310</v>
      </c>
      <c r="E574" s="214" t="s">
        <v>1392</v>
      </c>
      <c r="F574" s="15">
        <v>46253.52202546296</v>
      </c>
      <c r="G574" s="214" t="s">
        <v>410</v>
      </c>
      <c r="H574" s="214">
        <v>496</v>
      </c>
      <c r="I574" s="214" t="s">
        <v>1393</v>
      </c>
      <c r="J574" s="15">
        <v>46266.398275462961</v>
      </c>
      <c r="K574" s="15">
        <v>46267.636111111111</v>
      </c>
      <c r="L574" s="15"/>
      <c r="M574" s="214">
        <v>496</v>
      </c>
      <c r="N574" s="216"/>
      <c r="O574" s="214"/>
      <c r="P574" s="214"/>
      <c r="Q574" s="216"/>
      <c r="R574" s="216"/>
      <c r="S574" s="214" t="s">
        <v>368</v>
      </c>
      <c r="T574" s="214" t="s">
        <v>357</v>
      </c>
      <c r="U574" s="214" t="s">
        <v>262</v>
      </c>
      <c r="V574" s="214" t="s">
        <v>7</v>
      </c>
      <c r="W574" s="214" t="s">
        <v>7</v>
      </c>
      <c r="X574" s="214" t="s">
        <v>7</v>
      </c>
      <c r="Y574" s="214"/>
      <c r="Z574" s="214">
        <v>1</v>
      </c>
      <c r="AA574" s="214" t="s">
        <v>122</v>
      </c>
      <c r="AB574" s="214" t="s">
        <v>401</v>
      </c>
      <c r="AC574" s="214">
        <v>2011</v>
      </c>
      <c r="AD574" s="214" t="s">
        <v>232</v>
      </c>
      <c r="AE574" s="214">
        <v>496</v>
      </c>
      <c r="AF574" s="214"/>
    </row>
    <row r="575" spans="1:32" x14ac:dyDescent="0.3">
      <c r="A575" s="216" t="s">
        <v>353</v>
      </c>
      <c r="B575" s="214" t="s">
        <v>279</v>
      </c>
      <c r="C575" s="214" t="s">
        <v>192</v>
      </c>
      <c r="D575" s="214" t="s">
        <v>310</v>
      </c>
      <c r="E575" s="214" t="s">
        <v>1394</v>
      </c>
      <c r="F575" s="15">
        <v>46245.642870370371</v>
      </c>
      <c r="G575" s="214" t="s">
        <v>407</v>
      </c>
      <c r="H575" s="214">
        <v>4</v>
      </c>
      <c r="I575" s="214" t="s">
        <v>1395</v>
      </c>
      <c r="J575" s="15">
        <v>46246.504803240743</v>
      </c>
      <c r="K575" s="15">
        <v>46267.70416666667</v>
      </c>
      <c r="L575" s="15"/>
      <c r="M575" s="214">
        <v>4</v>
      </c>
      <c r="N575" s="216"/>
      <c r="O575" s="214" t="s">
        <v>201</v>
      </c>
      <c r="P575" s="214" t="s">
        <v>513</v>
      </c>
      <c r="Q575" s="216"/>
      <c r="R575" s="216"/>
      <c r="S575" s="214" t="s">
        <v>1253</v>
      </c>
      <c r="T575" s="214" t="s">
        <v>1254</v>
      </c>
      <c r="U575" s="214" t="s">
        <v>264</v>
      </c>
      <c r="V575" s="214" t="s">
        <v>7</v>
      </c>
      <c r="W575" s="214" t="s">
        <v>7</v>
      </c>
      <c r="X575" s="214" t="s">
        <v>7</v>
      </c>
      <c r="Y575" s="214"/>
      <c r="Z575" s="214">
        <v>1</v>
      </c>
      <c r="AA575" s="214" t="s">
        <v>122</v>
      </c>
      <c r="AB575" s="214" t="s">
        <v>1255</v>
      </c>
      <c r="AC575" s="214">
        <v>2800</v>
      </c>
      <c r="AD575" s="214" t="s">
        <v>232</v>
      </c>
      <c r="AE575" s="214">
        <v>4</v>
      </c>
      <c r="AF575" s="214">
        <v>1</v>
      </c>
    </row>
    <row r="576" spans="1:32" x14ac:dyDescent="0.3">
      <c r="A576" s="216" t="s">
        <v>353</v>
      </c>
      <c r="B576" s="214" t="s">
        <v>57</v>
      </c>
      <c r="C576" s="214" t="s">
        <v>117</v>
      </c>
      <c r="D576" s="214" t="s">
        <v>310</v>
      </c>
      <c r="E576" s="214" t="s">
        <v>1394</v>
      </c>
      <c r="F576" s="15">
        <v>46245.642870370371</v>
      </c>
      <c r="G576" s="214" t="s">
        <v>407</v>
      </c>
      <c r="H576" s="214">
        <v>1</v>
      </c>
      <c r="I576" s="214" t="s">
        <v>1395</v>
      </c>
      <c r="J576" s="15">
        <v>46246.504803240743</v>
      </c>
      <c r="K576" s="15">
        <v>46267.70416666667</v>
      </c>
      <c r="L576" s="15">
        <v>46267.70416666667</v>
      </c>
      <c r="M576" s="214">
        <v>1</v>
      </c>
      <c r="N576" s="216"/>
      <c r="O576" s="214" t="s">
        <v>201</v>
      </c>
      <c r="P576" s="214" t="s">
        <v>514</v>
      </c>
      <c r="Q576" s="216"/>
      <c r="R576" s="216"/>
      <c r="S576" s="214" t="s">
        <v>1253</v>
      </c>
      <c r="T576" s="214" t="s">
        <v>1254</v>
      </c>
      <c r="U576" s="214" t="s">
        <v>264</v>
      </c>
      <c r="V576" s="214" t="s">
        <v>7</v>
      </c>
      <c r="W576" s="214" t="s">
        <v>7</v>
      </c>
      <c r="X576" s="214" t="s">
        <v>7</v>
      </c>
      <c r="Y576" s="214"/>
      <c r="Z576" s="214"/>
      <c r="AA576" s="214" t="s">
        <v>127</v>
      </c>
      <c r="AB576" s="214" t="s">
        <v>1255</v>
      </c>
      <c r="AC576" s="214">
        <v>2800</v>
      </c>
      <c r="AD576" s="214" t="s">
        <v>233</v>
      </c>
      <c r="AE576" s="214">
        <v>1</v>
      </c>
      <c r="AF576" s="214">
        <v>1</v>
      </c>
    </row>
    <row r="577" spans="1:32" x14ac:dyDescent="0.3">
      <c r="A577" s="216" t="s">
        <v>353</v>
      </c>
      <c r="B577" s="214" t="s">
        <v>285</v>
      </c>
      <c r="C577" s="214" t="s">
        <v>95</v>
      </c>
      <c r="D577" s="214" t="s">
        <v>310</v>
      </c>
      <c r="E577" s="214" t="s">
        <v>1394</v>
      </c>
      <c r="F577" s="15">
        <v>46245.642870370371</v>
      </c>
      <c r="G577" s="214" t="s">
        <v>407</v>
      </c>
      <c r="H577" s="214">
        <v>1</v>
      </c>
      <c r="I577" s="214" t="s">
        <v>1395</v>
      </c>
      <c r="J577" s="15">
        <v>46246.504803240743</v>
      </c>
      <c r="K577" s="15">
        <v>46267.70416666667</v>
      </c>
      <c r="L577" s="15"/>
      <c r="M577" s="214">
        <v>1</v>
      </c>
      <c r="N577" s="216"/>
      <c r="O577" s="214" t="s">
        <v>201</v>
      </c>
      <c r="P577" s="214" t="s">
        <v>513</v>
      </c>
      <c r="Q577" s="216"/>
      <c r="R577" s="216"/>
      <c r="S577" s="214" t="s">
        <v>1253</v>
      </c>
      <c r="T577" s="214" t="s">
        <v>1254</v>
      </c>
      <c r="U577" s="214" t="s">
        <v>264</v>
      </c>
      <c r="V577" s="214" t="s">
        <v>7</v>
      </c>
      <c r="W577" s="214" t="s">
        <v>7</v>
      </c>
      <c r="X577" s="214" t="s">
        <v>7</v>
      </c>
      <c r="Y577" s="214"/>
      <c r="Z577" s="214"/>
      <c r="AA577" s="214" t="s">
        <v>96</v>
      </c>
      <c r="AB577" s="214" t="s">
        <v>1255</v>
      </c>
      <c r="AC577" s="214">
        <v>2800</v>
      </c>
      <c r="AD577" s="214" t="s">
        <v>220</v>
      </c>
      <c r="AE577" s="214">
        <v>1</v>
      </c>
      <c r="AF577" s="214">
        <v>1</v>
      </c>
    </row>
    <row r="578" spans="1:32" x14ac:dyDescent="0.3">
      <c r="A578" s="216" t="s">
        <v>353</v>
      </c>
      <c r="B578" s="214" t="s">
        <v>279</v>
      </c>
      <c r="C578" s="214" t="s">
        <v>192</v>
      </c>
      <c r="D578" s="214" t="s">
        <v>310</v>
      </c>
      <c r="E578" s="214" t="s">
        <v>1396</v>
      </c>
      <c r="F578" s="15">
        <v>46253.367835648147</v>
      </c>
      <c r="G578" s="214" t="s">
        <v>1397</v>
      </c>
      <c r="H578" s="214">
        <v>1175</v>
      </c>
      <c r="I578" s="214" t="s">
        <v>1398</v>
      </c>
      <c r="J578" s="15">
        <v>46254.598333333335</v>
      </c>
      <c r="K578" s="15">
        <v>46260.460416666669</v>
      </c>
      <c r="L578" s="15"/>
      <c r="M578" s="214">
        <v>1175</v>
      </c>
      <c r="N578" s="216"/>
      <c r="O578" s="214" t="s">
        <v>201</v>
      </c>
      <c r="P578" s="214" t="s">
        <v>514</v>
      </c>
      <c r="Q578" s="216"/>
      <c r="R578" s="216"/>
      <c r="S578" s="214" t="s">
        <v>368</v>
      </c>
      <c r="T578" s="214" t="s">
        <v>357</v>
      </c>
      <c r="U578" s="214" t="s">
        <v>262</v>
      </c>
      <c r="V578" s="214" t="s">
        <v>7</v>
      </c>
      <c r="W578" s="214" t="s">
        <v>7</v>
      </c>
      <c r="X578" s="214" t="s">
        <v>7</v>
      </c>
      <c r="Y578" s="214"/>
      <c r="Z578" s="214">
        <v>1</v>
      </c>
      <c r="AA578" s="214" t="s">
        <v>122</v>
      </c>
      <c r="AB578" s="214" t="s">
        <v>401</v>
      </c>
      <c r="AC578" s="214">
        <v>2011</v>
      </c>
      <c r="AD578" s="214" t="s">
        <v>232</v>
      </c>
      <c r="AE578" s="214">
        <v>1175</v>
      </c>
      <c r="AF578" s="214"/>
    </row>
    <row r="579" spans="1:32" x14ac:dyDescent="0.3">
      <c r="A579" s="216" t="s">
        <v>353</v>
      </c>
      <c r="B579" s="214" t="s">
        <v>57</v>
      </c>
      <c r="C579" s="214" t="s">
        <v>117</v>
      </c>
      <c r="D579" s="214" t="s">
        <v>310</v>
      </c>
      <c r="E579" s="214" t="s">
        <v>1396</v>
      </c>
      <c r="F579" s="15">
        <v>46253.367835648147</v>
      </c>
      <c r="G579" s="214" t="s">
        <v>1397</v>
      </c>
      <c r="H579" s="214">
        <v>18</v>
      </c>
      <c r="I579" s="214" t="s">
        <v>1398</v>
      </c>
      <c r="J579" s="15">
        <v>46254.598333333335</v>
      </c>
      <c r="K579" s="15">
        <v>46260.460416666669</v>
      </c>
      <c r="L579" s="15">
        <v>46260.460416666669</v>
      </c>
      <c r="M579" s="214">
        <v>18</v>
      </c>
      <c r="N579" s="216"/>
      <c r="O579" s="214" t="s">
        <v>201</v>
      </c>
      <c r="P579" s="214" t="s">
        <v>514</v>
      </c>
      <c r="Q579" s="216"/>
      <c r="R579" s="216"/>
      <c r="S579" s="214" t="s">
        <v>368</v>
      </c>
      <c r="T579" s="214" t="s">
        <v>357</v>
      </c>
      <c r="U579" s="214" t="s">
        <v>262</v>
      </c>
      <c r="V579" s="214" t="s">
        <v>7</v>
      </c>
      <c r="W579" s="214" t="s">
        <v>7</v>
      </c>
      <c r="X579" s="214" t="s">
        <v>7</v>
      </c>
      <c r="Y579" s="214"/>
      <c r="Z579" s="214"/>
      <c r="AA579" s="214" t="s">
        <v>127</v>
      </c>
      <c r="AB579" s="214" t="s">
        <v>401</v>
      </c>
      <c r="AC579" s="214">
        <v>2011</v>
      </c>
      <c r="AD579" s="214" t="s">
        <v>233</v>
      </c>
      <c r="AE579" s="214">
        <v>1.8</v>
      </c>
      <c r="AF579" s="214"/>
    </row>
    <row r="580" spans="1:32" x14ac:dyDescent="0.3">
      <c r="A580" s="216" t="s">
        <v>353</v>
      </c>
      <c r="B580" s="214" t="s">
        <v>285</v>
      </c>
      <c r="C580" s="214" t="s">
        <v>95</v>
      </c>
      <c r="D580" s="214" t="s">
        <v>310</v>
      </c>
      <c r="E580" s="214" t="s">
        <v>1396</v>
      </c>
      <c r="F580" s="15">
        <v>46253.367835648147</v>
      </c>
      <c r="G580" s="214" t="s">
        <v>1397</v>
      </c>
      <c r="H580" s="214">
        <v>18</v>
      </c>
      <c r="I580" s="214" t="s">
        <v>1398</v>
      </c>
      <c r="J580" s="15">
        <v>46254.598333333335</v>
      </c>
      <c r="K580" s="15">
        <v>46260.460416666669</v>
      </c>
      <c r="L580" s="15"/>
      <c r="M580" s="214">
        <v>18</v>
      </c>
      <c r="N580" s="216"/>
      <c r="O580" s="214" t="s">
        <v>201</v>
      </c>
      <c r="P580" s="214" t="s">
        <v>513</v>
      </c>
      <c r="Q580" s="216"/>
      <c r="R580" s="216"/>
      <c r="S580" s="214" t="s">
        <v>368</v>
      </c>
      <c r="T580" s="214" t="s">
        <v>357</v>
      </c>
      <c r="U580" s="214" t="s">
        <v>262</v>
      </c>
      <c r="V580" s="214" t="s">
        <v>7</v>
      </c>
      <c r="W580" s="214" t="s">
        <v>7</v>
      </c>
      <c r="X580" s="214" t="s">
        <v>7</v>
      </c>
      <c r="Y580" s="214"/>
      <c r="Z580" s="214"/>
      <c r="AA580" s="214" t="s">
        <v>96</v>
      </c>
      <c r="AB580" s="214" t="s">
        <v>401</v>
      </c>
      <c r="AC580" s="214">
        <v>2011</v>
      </c>
      <c r="AD580" s="214" t="s">
        <v>220</v>
      </c>
      <c r="AE580" s="214">
        <v>18</v>
      </c>
      <c r="AF580" s="214"/>
    </row>
    <row r="581" spans="1:32" x14ac:dyDescent="0.3">
      <c r="A581" s="216" t="s">
        <v>353</v>
      </c>
      <c r="B581" s="214" t="s">
        <v>279</v>
      </c>
      <c r="C581" s="214" t="s">
        <v>192</v>
      </c>
      <c r="D581" s="214" t="s">
        <v>310</v>
      </c>
      <c r="E581" s="214" t="s">
        <v>1387</v>
      </c>
      <c r="F581" s="15">
        <v>46260.515486111108</v>
      </c>
      <c r="G581" s="214" t="s">
        <v>407</v>
      </c>
      <c r="H581" s="214">
        <v>752</v>
      </c>
      <c r="I581" s="214" t="s">
        <v>1388</v>
      </c>
      <c r="J581" s="15">
        <v>46260.600104166668</v>
      </c>
      <c r="K581" s="15">
        <v>46261.296527777777</v>
      </c>
      <c r="L581" s="15"/>
      <c r="M581" s="214">
        <v>752</v>
      </c>
      <c r="N581" s="216"/>
      <c r="O581" s="214" t="s">
        <v>201</v>
      </c>
      <c r="P581" s="214" t="s">
        <v>514</v>
      </c>
      <c r="Q581" s="216"/>
      <c r="R581" s="216"/>
      <c r="S581" s="214" t="s">
        <v>368</v>
      </c>
      <c r="T581" s="214" t="s">
        <v>357</v>
      </c>
      <c r="U581" s="214" t="s">
        <v>262</v>
      </c>
      <c r="V581" s="214" t="s">
        <v>7</v>
      </c>
      <c r="W581" s="214" t="s">
        <v>7</v>
      </c>
      <c r="X581" s="214" t="s">
        <v>7</v>
      </c>
      <c r="Y581" s="214"/>
      <c r="Z581" s="214">
        <v>1</v>
      </c>
      <c r="AA581" s="214" t="s">
        <v>122</v>
      </c>
      <c r="AB581" s="214" t="s">
        <v>401</v>
      </c>
      <c r="AC581" s="214">
        <v>2011</v>
      </c>
      <c r="AD581" s="214" t="s">
        <v>232</v>
      </c>
      <c r="AE581" s="214">
        <v>752</v>
      </c>
      <c r="AF581" s="214">
        <v>75.2</v>
      </c>
    </row>
    <row r="582" spans="1:32" x14ac:dyDescent="0.3">
      <c r="A582" s="216" t="s">
        <v>353</v>
      </c>
      <c r="B582" s="214" t="s">
        <v>57</v>
      </c>
      <c r="C582" s="214" t="s">
        <v>117</v>
      </c>
      <c r="D582" s="214" t="s">
        <v>310</v>
      </c>
      <c r="E582" s="214" t="s">
        <v>1387</v>
      </c>
      <c r="F582" s="15">
        <v>46260.515486111108</v>
      </c>
      <c r="G582" s="214" t="s">
        <v>407</v>
      </c>
      <c r="H582" s="214">
        <v>8</v>
      </c>
      <c r="I582" s="214" t="s">
        <v>1388</v>
      </c>
      <c r="J582" s="15">
        <v>46260.600104166668</v>
      </c>
      <c r="K582" s="15">
        <v>46261.296527777777</v>
      </c>
      <c r="L582" s="15">
        <v>46261.296527777777</v>
      </c>
      <c r="M582" s="214">
        <v>8</v>
      </c>
      <c r="N582" s="216"/>
      <c r="O582" s="214" t="s">
        <v>201</v>
      </c>
      <c r="P582" s="214" t="s">
        <v>514</v>
      </c>
      <c r="Q582" s="216"/>
      <c r="R582" s="216"/>
      <c r="S582" s="214" t="s">
        <v>368</v>
      </c>
      <c r="T582" s="214" t="s">
        <v>357</v>
      </c>
      <c r="U582" s="214" t="s">
        <v>262</v>
      </c>
      <c r="V582" s="214" t="s">
        <v>7</v>
      </c>
      <c r="W582" s="214" t="s">
        <v>7</v>
      </c>
      <c r="X582" s="214" t="s">
        <v>7</v>
      </c>
      <c r="Y582" s="214"/>
      <c r="Z582" s="214"/>
      <c r="AA582" s="214" t="s">
        <v>127</v>
      </c>
      <c r="AB582" s="214" t="s">
        <v>401</v>
      </c>
      <c r="AC582" s="214">
        <v>2011</v>
      </c>
      <c r="AD582" s="214" t="s">
        <v>233</v>
      </c>
      <c r="AE582" s="214">
        <v>1</v>
      </c>
      <c r="AF582" s="214">
        <v>1</v>
      </c>
    </row>
    <row r="583" spans="1:32" x14ac:dyDescent="0.3">
      <c r="A583" s="216" t="s">
        <v>353</v>
      </c>
      <c r="B583" s="214" t="s">
        <v>285</v>
      </c>
      <c r="C583" s="214" t="s">
        <v>95</v>
      </c>
      <c r="D583" s="214" t="s">
        <v>310</v>
      </c>
      <c r="E583" s="214" t="s">
        <v>1385</v>
      </c>
      <c r="F583" s="15">
        <v>46253.329699074071</v>
      </c>
      <c r="G583" s="214" t="s">
        <v>410</v>
      </c>
      <c r="H583" s="214">
        <v>8</v>
      </c>
      <c r="I583" s="214" t="s">
        <v>1386</v>
      </c>
      <c r="J583" s="15">
        <v>46253.619444444441</v>
      </c>
      <c r="K583" s="15">
        <v>46260.686805555553</v>
      </c>
      <c r="L583" s="15"/>
      <c r="M583" s="214">
        <v>8</v>
      </c>
      <c r="N583" s="216"/>
      <c r="O583" s="214" t="s">
        <v>201</v>
      </c>
      <c r="P583" s="214" t="s">
        <v>513</v>
      </c>
      <c r="Q583" s="216"/>
      <c r="R583" s="216"/>
      <c r="S583" s="214" t="s">
        <v>368</v>
      </c>
      <c r="T583" s="214" t="s">
        <v>357</v>
      </c>
      <c r="U583" s="214" t="s">
        <v>262</v>
      </c>
      <c r="V583" s="214" t="s">
        <v>7</v>
      </c>
      <c r="W583" s="214" t="s">
        <v>7</v>
      </c>
      <c r="X583" s="214" t="s">
        <v>7</v>
      </c>
      <c r="Y583" s="214"/>
      <c r="Z583" s="214"/>
      <c r="AA583" s="214" t="s">
        <v>96</v>
      </c>
      <c r="AB583" s="214" t="s">
        <v>401</v>
      </c>
      <c r="AC583" s="214">
        <v>2011</v>
      </c>
      <c r="AD583" s="214" t="s">
        <v>220</v>
      </c>
      <c r="AE583" s="214">
        <v>8</v>
      </c>
      <c r="AF583" s="214"/>
    </row>
    <row r="584" spans="1:32" x14ac:dyDescent="0.3">
      <c r="A584" s="216" t="s">
        <v>353</v>
      </c>
      <c r="B584" s="214" t="s">
        <v>45</v>
      </c>
      <c r="C584" s="214" t="s">
        <v>68</v>
      </c>
      <c r="D584" s="214" t="s">
        <v>310</v>
      </c>
      <c r="E584" s="214" t="s">
        <v>1399</v>
      </c>
      <c r="F584" s="15">
        <v>46150.618750000001</v>
      </c>
      <c r="G584" s="214" t="s">
        <v>1259</v>
      </c>
      <c r="H584" s="214">
        <v>1</v>
      </c>
      <c r="I584" s="214" t="s">
        <v>1284</v>
      </c>
      <c r="J584" s="15">
        <v>46153.365277777775</v>
      </c>
      <c r="K584" s="15">
        <v>46154.5</v>
      </c>
      <c r="L584" s="15"/>
      <c r="M584" s="214">
        <v>1</v>
      </c>
      <c r="N584" s="216"/>
      <c r="O584" s="214" t="s">
        <v>201</v>
      </c>
      <c r="P584" s="214" t="s">
        <v>514</v>
      </c>
      <c r="Q584" s="216"/>
      <c r="R584" s="216"/>
      <c r="S584" s="214" t="s">
        <v>368</v>
      </c>
      <c r="T584" s="214" t="s">
        <v>357</v>
      </c>
      <c r="U584" s="214" t="s">
        <v>262</v>
      </c>
      <c r="V584" s="214" t="s">
        <v>353</v>
      </c>
      <c r="W584" s="214" t="s">
        <v>379</v>
      </c>
      <c r="X584" s="214" t="s">
        <v>262</v>
      </c>
      <c r="Y584" s="214"/>
      <c r="Z584" s="214"/>
      <c r="AA584" s="214" t="s">
        <v>67</v>
      </c>
      <c r="AB584" s="214" t="s">
        <v>401</v>
      </c>
      <c r="AC584" s="214">
        <v>2011</v>
      </c>
      <c r="AD584" s="214" t="s">
        <v>217</v>
      </c>
      <c r="AE584" s="214">
        <v>1</v>
      </c>
      <c r="AF584" s="214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351</v>
      </c>
      <c r="B2" t="s">
        <v>45</v>
      </c>
      <c r="C2" t="s">
        <v>68</v>
      </c>
      <c r="D2" s="15">
        <v>46262.375451388885</v>
      </c>
      <c r="E2" t="s">
        <v>812</v>
      </c>
      <c r="F2">
        <v>1</v>
      </c>
      <c r="G2" s="15">
        <v>46267.659722222219</v>
      </c>
      <c r="H2" t="s">
        <v>361</v>
      </c>
      <c r="I2" t="s">
        <v>374</v>
      </c>
      <c r="J2" t="s">
        <v>239</v>
      </c>
      <c r="K2" t="s">
        <v>351</v>
      </c>
      <c r="L2" t="s">
        <v>374</v>
      </c>
      <c r="M2" t="s">
        <v>239</v>
      </c>
      <c r="N2">
        <v>0</v>
      </c>
      <c r="O2" t="s">
        <v>67</v>
      </c>
      <c r="P2" t="s">
        <v>361</v>
      </c>
      <c r="Q2" t="s">
        <v>217</v>
      </c>
      <c r="R2">
        <v>1.2</v>
      </c>
    </row>
    <row r="3" spans="1:18" x14ac:dyDescent="0.3">
      <c r="A3" t="s">
        <v>351</v>
      </c>
      <c r="B3" t="s">
        <v>45</v>
      </c>
      <c r="C3" t="s">
        <v>68</v>
      </c>
      <c r="D3" s="15">
        <v>46262.378229166665</v>
      </c>
      <c r="E3" t="s">
        <v>812</v>
      </c>
      <c r="F3">
        <v>1</v>
      </c>
      <c r="G3" s="15">
        <v>46267.659722222219</v>
      </c>
      <c r="H3" t="s">
        <v>361</v>
      </c>
      <c r="I3" t="s">
        <v>374</v>
      </c>
      <c r="J3" t="s">
        <v>239</v>
      </c>
      <c r="K3" t="s">
        <v>351</v>
      </c>
      <c r="L3" t="s">
        <v>374</v>
      </c>
      <c r="M3" t="s">
        <v>239</v>
      </c>
      <c r="O3" t="s">
        <v>67</v>
      </c>
      <c r="P3" t="s">
        <v>361</v>
      </c>
      <c r="Q3" t="s">
        <v>217</v>
      </c>
    </row>
    <row r="4" spans="1:18" x14ac:dyDescent="0.3">
      <c r="A4" t="s">
        <v>351</v>
      </c>
      <c r="B4" t="s">
        <v>45</v>
      </c>
      <c r="C4" t="s">
        <v>68</v>
      </c>
      <c r="D4" s="15">
        <v>46262.375717592593</v>
      </c>
      <c r="E4" t="s">
        <v>812</v>
      </c>
      <c r="F4">
        <v>1</v>
      </c>
      <c r="G4" s="15">
        <v>46267.659722222219</v>
      </c>
      <c r="H4" t="s">
        <v>361</v>
      </c>
      <c r="I4" t="s">
        <v>374</v>
      </c>
      <c r="J4" t="s">
        <v>239</v>
      </c>
      <c r="K4" t="s">
        <v>351</v>
      </c>
      <c r="L4" t="s">
        <v>374</v>
      </c>
      <c r="M4" t="s">
        <v>239</v>
      </c>
      <c r="O4" t="s">
        <v>67</v>
      </c>
      <c r="P4" t="s">
        <v>361</v>
      </c>
      <c r="Q4" t="s">
        <v>217</v>
      </c>
    </row>
    <row r="5" spans="1:18" x14ac:dyDescent="0.3">
      <c r="A5" t="s">
        <v>351</v>
      </c>
      <c r="B5" t="s">
        <v>45</v>
      </c>
      <c r="C5" t="s">
        <v>68</v>
      </c>
      <c r="D5" s="15">
        <v>46262.376458333332</v>
      </c>
      <c r="E5" t="s">
        <v>812</v>
      </c>
      <c r="F5">
        <v>1</v>
      </c>
      <c r="G5" s="15">
        <v>46267.659722222219</v>
      </c>
      <c r="H5" t="s">
        <v>361</v>
      </c>
      <c r="I5" t="s">
        <v>374</v>
      </c>
      <c r="J5" t="s">
        <v>239</v>
      </c>
      <c r="K5" t="s">
        <v>351</v>
      </c>
      <c r="L5" t="s">
        <v>374</v>
      </c>
      <c r="M5" t="s">
        <v>239</v>
      </c>
      <c r="O5" t="s">
        <v>67</v>
      </c>
      <c r="P5" t="s">
        <v>361</v>
      </c>
      <c r="Q5" t="s">
        <v>217</v>
      </c>
    </row>
    <row r="6" spans="1:18" x14ac:dyDescent="0.3">
      <c r="A6" t="s">
        <v>351</v>
      </c>
      <c r="B6" t="s">
        <v>45</v>
      </c>
      <c r="C6" t="s">
        <v>68</v>
      </c>
      <c r="D6" s="15">
        <v>46262.377500000002</v>
      </c>
      <c r="E6" t="s">
        <v>812</v>
      </c>
      <c r="F6">
        <v>1</v>
      </c>
      <c r="G6" s="15">
        <v>46267.659722222219</v>
      </c>
      <c r="H6" t="s">
        <v>361</v>
      </c>
      <c r="I6" t="s">
        <v>374</v>
      </c>
      <c r="J6" t="s">
        <v>239</v>
      </c>
      <c r="K6" t="s">
        <v>351</v>
      </c>
      <c r="L6" t="s">
        <v>374</v>
      </c>
      <c r="M6" t="s">
        <v>239</v>
      </c>
      <c r="O6" t="s">
        <v>67</v>
      </c>
      <c r="P6" t="s">
        <v>361</v>
      </c>
      <c r="Q6" t="s">
        <v>217</v>
      </c>
    </row>
    <row r="7" spans="1:18" x14ac:dyDescent="0.3">
      <c r="A7" t="s">
        <v>351</v>
      </c>
      <c r="B7" t="s">
        <v>45</v>
      </c>
      <c r="C7" t="s">
        <v>68</v>
      </c>
      <c r="D7" s="15">
        <v>46262.377812500003</v>
      </c>
      <c r="E7" t="s">
        <v>812</v>
      </c>
      <c r="F7">
        <v>1</v>
      </c>
      <c r="G7" s="15">
        <v>46267.659722222219</v>
      </c>
      <c r="H7" t="s">
        <v>361</v>
      </c>
      <c r="I7" t="s">
        <v>374</v>
      </c>
      <c r="J7" t="s">
        <v>239</v>
      </c>
      <c r="K7" t="s">
        <v>351</v>
      </c>
      <c r="L7" t="s">
        <v>374</v>
      </c>
      <c r="M7" t="s">
        <v>239</v>
      </c>
      <c r="O7" t="s">
        <v>67</v>
      </c>
      <c r="P7" t="s">
        <v>361</v>
      </c>
      <c r="Q7" t="s">
        <v>217</v>
      </c>
    </row>
    <row r="8" spans="1:18" x14ac:dyDescent="0.3">
      <c r="A8" t="s">
        <v>351</v>
      </c>
      <c r="B8" t="s">
        <v>45</v>
      </c>
      <c r="C8" t="s">
        <v>68</v>
      </c>
      <c r="D8" s="15">
        <v>46262.377175925925</v>
      </c>
      <c r="E8" t="s">
        <v>812</v>
      </c>
      <c r="F8">
        <v>1</v>
      </c>
      <c r="G8" s="15">
        <v>46267.659722222219</v>
      </c>
      <c r="H8" t="s">
        <v>361</v>
      </c>
      <c r="I8" t="s">
        <v>374</v>
      </c>
      <c r="J8" t="s">
        <v>239</v>
      </c>
      <c r="K8" t="s">
        <v>351</v>
      </c>
      <c r="L8" t="s">
        <v>374</v>
      </c>
      <c r="M8" t="s">
        <v>239</v>
      </c>
      <c r="O8" t="s">
        <v>67</v>
      </c>
      <c r="P8" t="s">
        <v>361</v>
      </c>
      <c r="Q8" t="s">
        <v>217</v>
      </c>
    </row>
    <row r="9" spans="1:18" x14ac:dyDescent="0.3">
      <c r="A9" t="s">
        <v>351</v>
      </c>
      <c r="B9" t="s">
        <v>45</v>
      </c>
      <c r="C9" t="s">
        <v>68</v>
      </c>
      <c r="D9" s="15">
        <v>46262.376747685186</v>
      </c>
      <c r="E9" t="s">
        <v>812</v>
      </c>
      <c r="F9">
        <v>1</v>
      </c>
      <c r="G9" s="15">
        <v>46267.659722222219</v>
      </c>
      <c r="H9" t="s">
        <v>361</v>
      </c>
      <c r="I9" t="s">
        <v>374</v>
      </c>
      <c r="J9" t="s">
        <v>239</v>
      </c>
      <c r="K9" t="s">
        <v>351</v>
      </c>
      <c r="L9" t="s">
        <v>374</v>
      </c>
      <c r="M9" t="s">
        <v>239</v>
      </c>
      <c r="O9" t="s">
        <v>67</v>
      </c>
      <c r="P9" t="s">
        <v>361</v>
      </c>
      <c r="Q9" t="s">
        <v>217</v>
      </c>
    </row>
    <row r="10" spans="1:18" x14ac:dyDescent="0.3">
      <c r="A10" t="s">
        <v>351</v>
      </c>
      <c r="B10" t="s">
        <v>45</v>
      </c>
      <c r="C10" t="s">
        <v>68</v>
      </c>
      <c r="D10" s="15">
        <v>46262.376180555555</v>
      </c>
      <c r="E10" t="s">
        <v>812</v>
      </c>
      <c r="F10">
        <v>1</v>
      </c>
      <c r="G10" s="15">
        <v>46267.659722222219</v>
      </c>
      <c r="H10" t="s">
        <v>361</v>
      </c>
      <c r="I10" t="s">
        <v>374</v>
      </c>
      <c r="J10" t="s">
        <v>239</v>
      </c>
      <c r="K10" t="s">
        <v>351</v>
      </c>
      <c r="L10" t="s">
        <v>374</v>
      </c>
      <c r="M10" t="s">
        <v>239</v>
      </c>
      <c r="O10" t="s">
        <v>67</v>
      </c>
      <c r="P10" t="s">
        <v>361</v>
      </c>
      <c r="Q10" t="s">
        <v>217</v>
      </c>
    </row>
    <row r="11" spans="1:18" x14ac:dyDescent="0.3">
      <c r="A11" t="s">
        <v>351</v>
      </c>
      <c r="B11" t="s">
        <v>45</v>
      </c>
      <c r="C11" t="s">
        <v>68</v>
      </c>
      <c r="D11" s="15">
        <v>46262.375092592592</v>
      </c>
      <c r="E11" t="s">
        <v>812</v>
      </c>
      <c r="F11">
        <v>1</v>
      </c>
      <c r="G11" s="15">
        <v>46267.659722222219</v>
      </c>
      <c r="H11" t="s">
        <v>361</v>
      </c>
      <c r="I11" t="s">
        <v>374</v>
      </c>
      <c r="J11" t="s">
        <v>239</v>
      </c>
      <c r="K11" t="s">
        <v>351</v>
      </c>
      <c r="L11" t="s">
        <v>374</v>
      </c>
      <c r="M11" t="s">
        <v>239</v>
      </c>
      <c r="O11" t="s">
        <v>67</v>
      </c>
      <c r="P11" t="s">
        <v>361</v>
      </c>
      <c r="Q11" t="s">
        <v>217</v>
      </c>
    </row>
    <row r="12" spans="1:18" x14ac:dyDescent="0.3">
      <c r="A12" t="s">
        <v>351</v>
      </c>
      <c r="B12" t="s">
        <v>45</v>
      </c>
      <c r="C12" t="s">
        <v>68</v>
      </c>
      <c r="D12" s="15">
        <v>46262.374409722222</v>
      </c>
      <c r="E12" t="s">
        <v>812</v>
      </c>
      <c r="F12">
        <v>1</v>
      </c>
      <c r="G12" s="15">
        <v>46267.659722222219</v>
      </c>
      <c r="H12" t="s">
        <v>361</v>
      </c>
      <c r="I12" t="s">
        <v>374</v>
      </c>
      <c r="J12" t="s">
        <v>239</v>
      </c>
      <c r="K12" t="s">
        <v>351</v>
      </c>
      <c r="L12" t="s">
        <v>374</v>
      </c>
      <c r="M12" t="s">
        <v>239</v>
      </c>
      <c r="O12" t="s">
        <v>67</v>
      </c>
      <c r="P12" t="s">
        <v>361</v>
      </c>
      <c r="Q12" t="s">
        <v>217</v>
      </c>
    </row>
    <row r="13" spans="1:18" x14ac:dyDescent="0.3">
      <c r="A13" t="s">
        <v>351</v>
      </c>
      <c r="B13" t="s">
        <v>45</v>
      </c>
      <c r="C13" t="s">
        <v>68</v>
      </c>
      <c r="D13" s="15">
        <v>46262.378576388888</v>
      </c>
      <c r="E13" t="s">
        <v>812</v>
      </c>
      <c r="F13">
        <v>1</v>
      </c>
      <c r="G13" s="15">
        <v>46267.659722222219</v>
      </c>
      <c r="H13" t="s">
        <v>361</v>
      </c>
      <c r="I13" t="s">
        <v>374</v>
      </c>
      <c r="J13" t="s">
        <v>239</v>
      </c>
      <c r="K13" t="s">
        <v>351</v>
      </c>
      <c r="L13" t="s">
        <v>374</v>
      </c>
      <c r="M13" t="s">
        <v>239</v>
      </c>
      <c r="O13" t="s">
        <v>67</v>
      </c>
      <c r="P13" t="s">
        <v>361</v>
      </c>
      <c r="Q13" t="s">
        <v>217</v>
      </c>
    </row>
    <row r="14" spans="1:18" x14ac:dyDescent="0.3">
      <c r="A14" t="s">
        <v>351</v>
      </c>
      <c r="B14" t="s">
        <v>48</v>
      </c>
      <c r="C14" t="s">
        <v>68</v>
      </c>
      <c r="D14" s="15">
        <v>46262.452870370369</v>
      </c>
      <c r="E14" t="s">
        <v>408</v>
      </c>
      <c r="F14">
        <v>36</v>
      </c>
      <c r="G14" s="15">
        <v>46269.442361111112</v>
      </c>
      <c r="H14" t="s">
        <v>361</v>
      </c>
      <c r="I14" t="s">
        <v>374</v>
      </c>
      <c r="J14" t="s">
        <v>239</v>
      </c>
      <c r="K14" t="s">
        <v>351</v>
      </c>
      <c r="L14" t="s">
        <v>374</v>
      </c>
      <c r="M14" t="s">
        <v>239</v>
      </c>
      <c r="O14" t="s">
        <v>90</v>
      </c>
      <c r="P14" t="s">
        <v>361</v>
      </c>
      <c r="Q14" t="s">
        <v>217</v>
      </c>
      <c r="R14">
        <v>1</v>
      </c>
    </row>
    <row r="15" spans="1:18" x14ac:dyDescent="0.3">
      <c r="A15" t="s">
        <v>351</v>
      </c>
      <c r="B15" t="s">
        <v>45</v>
      </c>
      <c r="C15" t="s">
        <v>68</v>
      </c>
      <c r="D15" s="15">
        <v>46267.685034722221</v>
      </c>
      <c r="E15" t="s">
        <v>754</v>
      </c>
      <c r="F15">
        <v>17</v>
      </c>
      <c r="G15" s="15">
        <v>46269.59652777778</v>
      </c>
      <c r="H15" t="s">
        <v>361</v>
      </c>
      <c r="I15" t="s">
        <v>374</v>
      </c>
      <c r="J15" t="s">
        <v>239</v>
      </c>
      <c r="K15" t="s">
        <v>351</v>
      </c>
      <c r="L15" t="s">
        <v>374</v>
      </c>
      <c r="M15" t="s">
        <v>239</v>
      </c>
      <c r="N15">
        <v>0</v>
      </c>
      <c r="O15" t="s">
        <v>67</v>
      </c>
      <c r="P15" t="s">
        <v>361</v>
      </c>
      <c r="Q15" t="s">
        <v>217</v>
      </c>
    </row>
    <row r="16" spans="1:18" x14ac:dyDescent="0.3">
      <c r="A16" t="s">
        <v>351</v>
      </c>
      <c r="B16" t="s">
        <v>48</v>
      </c>
      <c r="C16" t="s">
        <v>68</v>
      </c>
      <c r="D16" s="15">
        <v>46267.345937500002</v>
      </c>
      <c r="E16" t="s">
        <v>754</v>
      </c>
      <c r="F16">
        <v>46</v>
      </c>
      <c r="G16" s="15">
        <v>46269.442361111112</v>
      </c>
      <c r="H16" t="s">
        <v>361</v>
      </c>
      <c r="I16" t="s">
        <v>374</v>
      </c>
      <c r="J16" t="s">
        <v>239</v>
      </c>
      <c r="K16" t="s">
        <v>351</v>
      </c>
      <c r="L16" t="s">
        <v>374</v>
      </c>
      <c r="M16" t="s">
        <v>239</v>
      </c>
      <c r="N16">
        <v>0</v>
      </c>
      <c r="O16" t="s">
        <v>90</v>
      </c>
      <c r="P16" t="s">
        <v>361</v>
      </c>
      <c r="Q16" t="s">
        <v>217</v>
      </c>
    </row>
    <row r="17" spans="1:18" x14ac:dyDescent="0.3">
      <c r="A17" t="s">
        <v>351</v>
      </c>
      <c r="B17" t="s">
        <v>45</v>
      </c>
      <c r="C17" t="s">
        <v>68</v>
      </c>
      <c r="D17" s="15">
        <v>46281.411724537036</v>
      </c>
      <c r="E17" t="s">
        <v>408</v>
      </c>
      <c r="F17">
        <v>18</v>
      </c>
      <c r="G17" s="15">
        <v>46282.482638888891</v>
      </c>
      <c r="H17" t="s">
        <v>361</v>
      </c>
      <c r="I17" t="s">
        <v>374</v>
      </c>
      <c r="J17" t="s">
        <v>239</v>
      </c>
      <c r="K17" t="s">
        <v>351</v>
      </c>
      <c r="L17" t="s">
        <v>374</v>
      </c>
      <c r="M17" t="s">
        <v>239</v>
      </c>
      <c r="N17">
        <v>0</v>
      </c>
      <c r="O17" t="s">
        <v>67</v>
      </c>
      <c r="P17" t="s">
        <v>361</v>
      </c>
      <c r="Q17" t="s">
        <v>217</v>
      </c>
      <c r="R17">
        <v>1</v>
      </c>
    </row>
    <row r="18" spans="1:18" x14ac:dyDescent="0.3">
      <c r="A18" t="s">
        <v>351</v>
      </c>
      <c r="B18" t="s">
        <v>45</v>
      </c>
      <c r="C18" t="s">
        <v>68</v>
      </c>
      <c r="D18" s="15">
        <v>46281.402002314811</v>
      </c>
      <c r="E18" t="s">
        <v>408</v>
      </c>
      <c r="F18">
        <v>18</v>
      </c>
      <c r="G18" s="15">
        <v>46282.482638888891</v>
      </c>
      <c r="H18" t="s">
        <v>361</v>
      </c>
      <c r="I18" t="s">
        <v>374</v>
      </c>
      <c r="J18" t="s">
        <v>239</v>
      </c>
      <c r="K18" t="s">
        <v>351</v>
      </c>
      <c r="L18" t="s">
        <v>374</v>
      </c>
      <c r="M18" t="s">
        <v>239</v>
      </c>
      <c r="O18" t="s">
        <v>67</v>
      </c>
      <c r="P18" t="s">
        <v>361</v>
      </c>
      <c r="Q18" t="s">
        <v>217</v>
      </c>
    </row>
    <row r="19" spans="1:18" x14ac:dyDescent="0.3">
      <c r="A19" t="s">
        <v>351</v>
      </c>
      <c r="B19" t="s">
        <v>45</v>
      </c>
      <c r="C19" t="s">
        <v>68</v>
      </c>
      <c r="D19" s="15">
        <v>46255.515949074077</v>
      </c>
      <c r="E19" t="s">
        <v>754</v>
      </c>
      <c r="F19">
        <v>18</v>
      </c>
      <c r="G19" s="15">
        <v>46258.696527777778</v>
      </c>
      <c r="H19" t="s">
        <v>361</v>
      </c>
      <c r="I19" t="s">
        <v>374</v>
      </c>
      <c r="J19" t="s">
        <v>239</v>
      </c>
      <c r="K19" t="s">
        <v>351</v>
      </c>
      <c r="L19" t="s">
        <v>374</v>
      </c>
      <c r="M19" t="s">
        <v>239</v>
      </c>
      <c r="N19">
        <v>0</v>
      </c>
      <c r="O19" t="s">
        <v>67</v>
      </c>
      <c r="P19" t="s">
        <v>361</v>
      </c>
      <c r="Q19" t="s">
        <v>217</v>
      </c>
      <c r="R19">
        <v>1</v>
      </c>
    </row>
    <row r="20" spans="1:18" x14ac:dyDescent="0.3">
      <c r="A20" t="s">
        <v>351</v>
      </c>
      <c r="B20" t="s">
        <v>45</v>
      </c>
      <c r="C20" t="s">
        <v>68</v>
      </c>
      <c r="D20" s="15">
        <v>46255.513298611113</v>
      </c>
      <c r="E20" t="s">
        <v>754</v>
      </c>
      <c r="F20">
        <v>12</v>
      </c>
      <c r="G20" s="15">
        <v>46258.696527777778</v>
      </c>
      <c r="H20" t="s">
        <v>361</v>
      </c>
      <c r="I20" t="s">
        <v>374</v>
      </c>
      <c r="J20" t="s">
        <v>239</v>
      </c>
      <c r="K20" t="s">
        <v>351</v>
      </c>
      <c r="L20" t="s">
        <v>374</v>
      </c>
      <c r="M20" t="s">
        <v>239</v>
      </c>
      <c r="O20" t="s">
        <v>67</v>
      </c>
      <c r="P20" t="s">
        <v>361</v>
      </c>
      <c r="Q20" t="s">
        <v>217</v>
      </c>
    </row>
    <row r="21" spans="1:18" x14ac:dyDescent="0.3">
      <c r="A21" t="s">
        <v>351</v>
      </c>
      <c r="B21" t="s">
        <v>45</v>
      </c>
      <c r="C21" t="s">
        <v>68</v>
      </c>
      <c r="D21" s="15">
        <v>46273.876631944448</v>
      </c>
      <c r="E21" t="s">
        <v>754</v>
      </c>
      <c r="F21">
        <v>20</v>
      </c>
      <c r="G21" s="15">
        <v>46283.534722222219</v>
      </c>
      <c r="H21" t="s">
        <v>361</v>
      </c>
      <c r="I21" t="s">
        <v>374</v>
      </c>
      <c r="J21" t="s">
        <v>239</v>
      </c>
      <c r="K21" t="s">
        <v>351</v>
      </c>
      <c r="L21" t="s">
        <v>374</v>
      </c>
      <c r="M21" t="s">
        <v>239</v>
      </c>
      <c r="N21">
        <v>0</v>
      </c>
      <c r="O21" t="s">
        <v>67</v>
      </c>
      <c r="P21" t="s">
        <v>361</v>
      </c>
      <c r="Q21" t="s">
        <v>217</v>
      </c>
      <c r="R21">
        <v>1</v>
      </c>
    </row>
    <row r="22" spans="1:18" x14ac:dyDescent="0.3">
      <c r="A22" t="s">
        <v>351</v>
      </c>
      <c r="B22" t="s">
        <v>48</v>
      </c>
      <c r="C22" t="s">
        <v>68</v>
      </c>
      <c r="D22" s="15">
        <v>46281.450682870367</v>
      </c>
      <c r="E22" t="s">
        <v>408</v>
      </c>
      <c r="F22">
        <v>8</v>
      </c>
      <c r="G22" s="15">
        <v>46283.424305555556</v>
      </c>
      <c r="H22" t="s">
        <v>361</v>
      </c>
      <c r="I22" t="s">
        <v>374</v>
      </c>
      <c r="J22" t="s">
        <v>239</v>
      </c>
      <c r="K22" t="s">
        <v>351</v>
      </c>
      <c r="L22" t="s">
        <v>374</v>
      </c>
      <c r="M22" t="s">
        <v>239</v>
      </c>
      <c r="N22">
        <v>0</v>
      </c>
      <c r="O22" t="s">
        <v>90</v>
      </c>
      <c r="P22" t="s">
        <v>361</v>
      </c>
      <c r="Q22" t="s">
        <v>217</v>
      </c>
    </row>
    <row r="23" spans="1:18" x14ac:dyDescent="0.3">
      <c r="A23" t="s">
        <v>351</v>
      </c>
      <c r="B23" t="s">
        <v>45</v>
      </c>
      <c r="C23" t="s">
        <v>68</v>
      </c>
      <c r="D23" s="15">
        <v>46266.505057870374</v>
      </c>
      <c r="E23" t="s">
        <v>843</v>
      </c>
      <c r="F23">
        <v>4</v>
      </c>
      <c r="G23" s="15">
        <v>46279.619444444441</v>
      </c>
      <c r="H23" t="s">
        <v>361</v>
      </c>
      <c r="I23" t="s">
        <v>374</v>
      </c>
      <c r="J23" t="s">
        <v>239</v>
      </c>
      <c r="K23" t="s">
        <v>351</v>
      </c>
      <c r="L23" t="s">
        <v>374</v>
      </c>
      <c r="M23" t="s">
        <v>239</v>
      </c>
      <c r="N23">
        <v>0</v>
      </c>
      <c r="O23" t="s">
        <v>67</v>
      </c>
      <c r="P23" t="s">
        <v>361</v>
      </c>
      <c r="Q23" t="s">
        <v>217</v>
      </c>
      <c r="R23">
        <v>1</v>
      </c>
    </row>
    <row r="24" spans="1:18" x14ac:dyDescent="0.3">
      <c r="A24" t="s">
        <v>351</v>
      </c>
      <c r="B24" t="s">
        <v>45</v>
      </c>
      <c r="C24" t="s">
        <v>68</v>
      </c>
      <c r="D24" s="15">
        <v>46266.501099537039</v>
      </c>
      <c r="E24" t="s">
        <v>843</v>
      </c>
      <c r="F24">
        <v>7</v>
      </c>
      <c r="G24" s="15">
        <v>46279.619444444441</v>
      </c>
      <c r="H24" t="s">
        <v>361</v>
      </c>
      <c r="I24" t="s">
        <v>374</v>
      </c>
      <c r="J24" t="s">
        <v>239</v>
      </c>
      <c r="K24" t="s">
        <v>351</v>
      </c>
      <c r="L24" t="s">
        <v>374</v>
      </c>
      <c r="M24" t="s">
        <v>239</v>
      </c>
      <c r="O24" t="s">
        <v>67</v>
      </c>
      <c r="P24" t="s">
        <v>361</v>
      </c>
      <c r="Q24" t="s">
        <v>217</v>
      </c>
    </row>
    <row r="25" spans="1:18" x14ac:dyDescent="0.3">
      <c r="A25" t="s">
        <v>351</v>
      </c>
      <c r="B25" t="s">
        <v>48</v>
      </c>
      <c r="C25" t="s">
        <v>68</v>
      </c>
      <c r="D25" s="15">
        <v>46275.489664351851</v>
      </c>
      <c r="E25" t="s">
        <v>754</v>
      </c>
      <c r="F25">
        <v>25</v>
      </c>
      <c r="G25" s="15">
        <v>46279.60833333333</v>
      </c>
      <c r="H25" t="s">
        <v>361</v>
      </c>
      <c r="I25" t="s">
        <v>374</v>
      </c>
      <c r="J25" t="s">
        <v>239</v>
      </c>
      <c r="K25" t="s">
        <v>351</v>
      </c>
      <c r="L25" t="s">
        <v>374</v>
      </c>
      <c r="M25" t="s">
        <v>239</v>
      </c>
      <c r="N25">
        <v>0</v>
      </c>
      <c r="O25" t="s">
        <v>90</v>
      </c>
      <c r="P25" t="s">
        <v>361</v>
      </c>
      <c r="Q25" t="s">
        <v>217</v>
      </c>
    </row>
    <row r="26" spans="1:18" x14ac:dyDescent="0.3">
      <c r="A26" t="s">
        <v>351</v>
      </c>
      <c r="B26" t="s">
        <v>43</v>
      </c>
      <c r="C26" t="s">
        <v>105</v>
      </c>
      <c r="D26" s="15">
        <v>46266.510185185187</v>
      </c>
      <c r="E26" t="s">
        <v>843</v>
      </c>
      <c r="F26">
        <v>7</v>
      </c>
      <c r="G26" s="15">
        <v>46279.615972222222</v>
      </c>
      <c r="H26" t="s">
        <v>361</v>
      </c>
      <c r="I26" t="s">
        <v>374</v>
      </c>
      <c r="J26" t="s">
        <v>239</v>
      </c>
      <c r="K26" t="s">
        <v>351</v>
      </c>
      <c r="L26" t="s">
        <v>374</v>
      </c>
      <c r="M26" t="s">
        <v>239</v>
      </c>
      <c r="O26" t="s">
        <v>67</v>
      </c>
      <c r="P26" t="s">
        <v>361</v>
      </c>
      <c r="Q26" t="s">
        <v>217</v>
      </c>
    </row>
    <row r="27" spans="1:18" x14ac:dyDescent="0.3">
      <c r="A27" t="s">
        <v>351</v>
      </c>
      <c r="B27" t="s">
        <v>48</v>
      </c>
      <c r="C27" t="s">
        <v>68</v>
      </c>
      <c r="D27" s="15">
        <v>46252.581203703703</v>
      </c>
      <c r="E27" t="s">
        <v>754</v>
      </c>
      <c r="F27">
        <v>1</v>
      </c>
      <c r="G27" s="15">
        <v>46261.472222222219</v>
      </c>
      <c r="H27" t="s">
        <v>361</v>
      </c>
      <c r="I27" t="s">
        <v>374</v>
      </c>
      <c r="J27" t="s">
        <v>239</v>
      </c>
      <c r="K27" t="s">
        <v>351</v>
      </c>
      <c r="L27" t="s">
        <v>374</v>
      </c>
      <c r="M27" t="s">
        <v>239</v>
      </c>
      <c r="N27">
        <v>0</v>
      </c>
      <c r="O27" t="s">
        <v>90</v>
      </c>
      <c r="P27" t="s">
        <v>361</v>
      </c>
      <c r="Q27" t="s">
        <v>217</v>
      </c>
      <c r="R27">
        <v>1</v>
      </c>
    </row>
    <row r="28" spans="1:18" x14ac:dyDescent="0.3">
      <c r="A28" t="s">
        <v>351</v>
      </c>
      <c r="B28" t="s">
        <v>48</v>
      </c>
      <c r="C28" t="s">
        <v>68</v>
      </c>
      <c r="D28" s="15">
        <v>46267.345937500002</v>
      </c>
      <c r="E28" t="s">
        <v>754</v>
      </c>
      <c r="F28">
        <v>1</v>
      </c>
      <c r="G28" s="15">
        <v>46280.623611111114</v>
      </c>
      <c r="H28" t="s">
        <v>361</v>
      </c>
      <c r="I28" t="s">
        <v>374</v>
      </c>
      <c r="J28" t="s">
        <v>239</v>
      </c>
      <c r="K28" t="s">
        <v>351</v>
      </c>
      <c r="L28" t="s">
        <v>374</v>
      </c>
      <c r="M28" t="s">
        <v>239</v>
      </c>
      <c r="N28">
        <v>0</v>
      </c>
      <c r="O28" t="s">
        <v>90</v>
      </c>
      <c r="P28" t="s">
        <v>361</v>
      </c>
      <c r="Q28" t="s">
        <v>217</v>
      </c>
      <c r="R28">
        <v>1</v>
      </c>
    </row>
    <row r="29" spans="1:18" x14ac:dyDescent="0.3">
      <c r="A29" t="s">
        <v>351</v>
      </c>
      <c r="B29" t="s">
        <v>48</v>
      </c>
      <c r="C29" t="s">
        <v>68</v>
      </c>
      <c r="D29" s="15">
        <v>46262.452870370369</v>
      </c>
      <c r="E29" t="s">
        <v>408</v>
      </c>
      <c r="F29">
        <v>14</v>
      </c>
      <c r="G29" s="15">
        <v>46280.613194444442</v>
      </c>
      <c r="H29" t="s">
        <v>361</v>
      </c>
      <c r="I29" t="s">
        <v>374</v>
      </c>
      <c r="J29" t="s">
        <v>239</v>
      </c>
      <c r="K29" t="s">
        <v>351</v>
      </c>
      <c r="L29" t="s">
        <v>374</v>
      </c>
      <c r="M29" t="s">
        <v>239</v>
      </c>
      <c r="N29">
        <v>0</v>
      </c>
      <c r="O29" t="s">
        <v>90</v>
      </c>
      <c r="P29" t="s">
        <v>361</v>
      </c>
      <c r="Q29" t="s">
        <v>217</v>
      </c>
    </row>
    <row r="30" spans="1:18" x14ac:dyDescent="0.3">
      <c r="A30" t="s">
        <v>351</v>
      </c>
      <c r="B30" t="s">
        <v>48</v>
      </c>
      <c r="C30" t="s">
        <v>68</v>
      </c>
      <c r="D30" s="15">
        <v>46267.345937500002</v>
      </c>
      <c r="E30" t="s">
        <v>754</v>
      </c>
      <c r="F30">
        <v>3</v>
      </c>
      <c r="G30" s="15">
        <v>46276.498611111114</v>
      </c>
      <c r="H30" t="s">
        <v>361</v>
      </c>
      <c r="I30" t="s">
        <v>374</v>
      </c>
      <c r="J30" t="s">
        <v>239</v>
      </c>
      <c r="K30" t="s">
        <v>351</v>
      </c>
      <c r="L30" t="s">
        <v>374</v>
      </c>
      <c r="M30" t="s">
        <v>239</v>
      </c>
      <c r="O30" t="s">
        <v>90</v>
      </c>
      <c r="P30" t="s">
        <v>361</v>
      </c>
      <c r="Q30" t="s">
        <v>217</v>
      </c>
      <c r="R30">
        <v>1</v>
      </c>
    </row>
    <row r="31" spans="1:18" x14ac:dyDescent="0.3">
      <c r="A31" t="s">
        <v>351</v>
      </c>
      <c r="B31" t="s">
        <v>43</v>
      </c>
      <c r="C31" t="s">
        <v>105</v>
      </c>
      <c r="D31" s="15">
        <v>46267.54859953704</v>
      </c>
      <c r="E31" t="s">
        <v>408</v>
      </c>
      <c r="F31">
        <v>16</v>
      </c>
      <c r="G31" s="15">
        <v>46276.684027777781</v>
      </c>
      <c r="H31" t="s">
        <v>361</v>
      </c>
      <c r="I31" t="s">
        <v>374</v>
      </c>
      <c r="J31" t="s">
        <v>239</v>
      </c>
      <c r="K31" t="s">
        <v>351</v>
      </c>
      <c r="L31" t="s">
        <v>374</v>
      </c>
      <c r="M31" t="s">
        <v>239</v>
      </c>
      <c r="O31" t="s">
        <v>67</v>
      </c>
      <c r="P31" t="s">
        <v>361</v>
      </c>
      <c r="Q31" t="s">
        <v>217</v>
      </c>
    </row>
    <row r="32" spans="1:18" x14ac:dyDescent="0.3">
      <c r="A32" t="s">
        <v>351</v>
      </c>
      <c r="B32" t="s">
        <v>48</v>
      </c>
      <c r="C32" t="s">
        <v>68</v>
      </c>
      <c r="D32" s="15">
        <v>46281.450682870367</v>
      </c>
      <c r="E32" t="s">
        <v>408</v>
      </c>
      <c r="F32">
        <v>2</v>
      </c>
      <c r="G32" s="15">
        <v>46288.619444444441</v>
      </c>
      <c r="H32" t="s">
        <v>361</v>
      </c>
      <c r="I32" t="s">
        <v>374</v>
      </c>
      <c r="J32" t="s">
        <v>239</v>
      </c>
      <c r="K32" t="s">
        <v>351</v>
      </c>
      <c r="L32" t="s">
        <v>374</v>
      </c>
      <c r="M32" t="s">
        <v>239</v>
      </c>
      <c r="N32">
        <v>0</v>
      </c>
      <c r="O32" t="s">
        <v>90</v>
      </c>
      <c r="P32" t="s">
        <v>361</v>
      </c>
      <c r="Q32" t="s">
        <v>217</v>
      </c>
      <c r="R32">
        <v>1</v>
      </c>
    </row>
    <row r="33" spans="1:18" x14ac:dyDescent="0.3">
      <c r="A33" t="s">
        <v>351</v>
      </c>
      <c r="B33" t="s">
        <v>45</v>
      </c>
      <c r="C33" t="s">
        <v>68</v>
      </c>
      <c r="D33" s="15">
        <v>46288.312847222223</v>
      </c>
      <c r="E33" t="s">
        <v>404</v>
      </c>
      <c r="F33">
        <v>3</v>
      </c>
      <c r="G33" s="15">
        <v>46289.408333333333</v>
      </c>
      <c r="H33" t="s">
        <v>359</v>
      </c>
      <c r="I33" t="s">
        <v>374</v>
      </c>
      <c r="J33" t="s">
        <v>239</v>
      </c>
      <c r="K33" t="s">
        <v>351</v>
      </c>
      <c r="L33" t="s">
        <v>374</v>
      </c>
      <c r="M33" t="s">
        <v>239</v>
      </c>
      <c r="N33">
        <v>0</v>
      </c>
      <c r="O33" t="s">
        <v>67</v>
      </c>
      <c r="P33" t="s">
        <v>359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46288.312060185184</v>
      </c>
      <c r="E34" t="s">
        <v>404</v>
      </c>
      <c r="F34">
        <v>5</v>
      </c>
      <c r="G34" s="15">
        <v>46289.408333333333</v>
      </c>
      <c r="H34" t="s">
        <v>359</v>
      </c>
      <c r="I34" t="s">
        <v>374</v>
      </c>
      <c r="J34" t="s">
        <v>239</v>
      </c>
      <c r="K34" t="s">
        <v>351</v>
      </c>
      <c r="L34" t="s">
        <v>374</v>
      </c>
      <c r="M34" t="s">
        <v>239</v>
      </c>
      <c r="O34" t="s">
        <v>67</v>
      </c>
      <c r="P34" t="s">
        <v>359</v>
      </c>
      <c r="Q34" t="s">
        <v>217</v>
      </c>
    </row>
    <row r="35" spans="1:18" x14ac:dyDescent="0.3">
      <c r="A35" t="s">
        <v>351</v>
      </c>
      <c r="B35" t="s">
        <v>48</v>
      </c>
      <c r="C35" t="s">
        <v>68</v>
      </c>
      <c r="D35" s="15">
        <v>46287.523993055554</v>
      </c>
      <c r="E35" t="s">
        <v>407</v>
      </c>
      <c r="F35">
        <v>1</v>
      </c>
      <c r="G35" s="15">
        <v>46289.408333333333</v>
      </c>
      <c r="H35" t="s">
        <v>359</v>
      </c>
      <c r="I35" t="s">
        <v>374</v>
      </c>
      <c r="J35" t="s">
        <v>239</v>
      </c>
      <c r="K35" t="s">
        <v>351</v>
      </c>
      <c r="L35" t="s">
        <v>374</v>
      </c>
      <c r="M35" t="s">
        <v>239</v>
      </c>
      <c r="O35" t="s">
        <v>90</v>
      </c>
      <c r="P35" t="s">
        <v>359</v>
      </c>
      <c r="Q35" t="s">
        <v>217</v>
      </c>
    </row>
    <row r="36" spans="1:18" x14ac:dyDescent="0.3">
      <c r="A36" t="s">
        <v>351</v>
      </c>
      <c r="B36" t="s">
        <v>45</v>
      </c>
      <c r="C36" t="s">
        <v>68</v>
      </c>
      <c r="D36" s="15">
        <v>46258.334432870368</v>
      </c>
      <c r="E36" t="s">
        <v>404</v>
      </c>
      <c r="F36">
        <v>3</v>
      </c>
      <c r="G36" s="15">
        <v>46259.4375</v>
      </c>
      <c r="H36" t="s">
        <v>359</v>
      </c>
      <c r="I36" t="s">
        <v>374</v>
      </c>
      <c r="J36" t="s">
        <v>239</v>
      </c>
      <c r="K36" t="s">
        <v>351</v>
      </c>
      <c r="L36" t="s">
        <v>374</v>
      </c>
      <c r="M36" t="s">
        <v>239</v>
      </c>
      <c r="N36">
        <v>0</v>
      </c>
      <c r="O36" t="s">
        <v>67</v>
      </c>
      <c r="P36" t="s">
        <v>359</v>
      </c>
      <c r="Q36" t="s">
        <v>217</v>
      </c>
      <c r="R36">
        <v>1</v>
      </c>
    </row>
    <row r="37" spans="1:18" x14ac:dyDescent="0.3">
      <c r="A37" t="s">
        <v>351</v>
      </c>
      <c r="B37" t="s">
        <v>45</v>
      </c>
      <c r="C37" t="s">
        <v>68</v>
      </c>
      <c r="D37" s="15">
        <v>46258.335682870369</v>
      </c>
      <c r="E37" t="s">
        <v>404</v>
      </c>
      <c r="F37">
        <v>3</v>
      </c>
      <c r="G37" s="15">
        <v>46259.4375</v>
      </c>
      <c r="H37" t="s">
        <v>359</v>
      </c>
      <c r="I37" t="s">
        <v>374</v>
      </c>
      <c r="J37" t="s">
        <v>239</v>
      </c>
      <c r="K37" t="s">
        <v>351</v>
      </c>
      <c r="L37" t="s">
        <v>374</v>
      </c>
      <c r="M37" t="s">
        <v>239</v>
      </c>
      <c r="O37" t="s">
        <v>67</v>
      </c>
      <c r="P37" t="s">
        <v>359</v>
      </c>
      <c r="Q37" t="s">
        <v>217</v>
      </c>
    </row>
    <row r="38" spans="1:18" x14ac:dyDescent="0.3">
      <c r="A38" t="s">
        <v>351</v>
      </c>
      <c r="B38" t="s">
        <v>48</v>
      </c>
      <c r="C38" t="s">
        <v>68</v>
      </c>
      <c r="D38" s="15">
        <v>46252.400995370372</v>
      </c>
      <c r="E38" t="s">
        <v>407</v>
      </c>
      <c r="F38">
        <v>3</v>
      </c>
      <c r="G38" s="15">
        <v>46259.4375</v>
      </c>
      <c r="H38" t="s">
        <v>359</v>
      </c>
      <c r="I38" t="s">
        <v>374</v>
      </c>
      <c r="J38" t="s">
        <v>239</v>
      </c>
      <c r="K38" t="s">
        <v>351</v>
      </c>
      <c r="L38" t="s">
        <v>374</v>
      </c>
      <c r="M38" t="s">
        <v>239</v>
      </c>
      <c r="O38" t="s">
        <v>90</v>
      </c>
      <c r="P38" t="s">
        <v>359</v>
      </c>
      <c r="Q38" t="s">
        <v>217</v>
      </c>
    </row>
    <row r="39" spans="1:18" x14ac:dyDescent="0.3">
      <c r="A39" t="s">
        <v>351</v>
      </c>
      <c r="B39" t="s">
        <v>45</v>
      </c>
      <c r="C39" t="s">
        <v>68</v>
      </c>
      <c r="D39" s="15">
        <v>46255.491550925923</v>
      </c>
      <c r="E39" t="s">
        <v>411</v>
      </c>
      <c r="F39">
        <v>4</v>
      </c>
      <c r="G39" s="15">
        <v>46259.46875</v>
      </c>
      <c r="H39" t="s">
        <v>359</v>
      </c>
      <c r="I39" t="s">
        <v>374</v>
      </c>
      <c r="J39" t="s">
        <v>239</v>
      </c>
      <c r="K39" t="s">
        <v>351</v>
      </c>
      <c r="L39" t="s">
        <v>374</v>
      </c>
      <c r="M39" t="s">
        <v>239</v>
      </c>
      <c r="N39">
        <v>0</v>
      </c>
      <c r="O39" t="s">
        <v>67</v>
      </c>
      <c r="P39" t="s">
        <v>359</v>
      </c>
      <c r="Q39" t="s">
        <v>217</v>
      </c>
    </row>
    <row r="40" spans="1:18" x14ac:dyDescent="0.3">
      <c r="A40" t="s">
        <v>351</v>
      </c>
      <c r="B40" t="s">
        <v>45</v>
      </c>
      <c r="C40" t="s">
        <v>68</v>
      </c>
      <c r="D40" s="15">
        <v>46255.49082175926</v>
      </c>
      <c r="E40" t="s">
        <v>411</v>
      </c>
      <c r="F40">
        <v>7</v>
      </c>
      <c r="G40" s="15">
        <v>46259.46875</v>
      </c>
      <c r="H40" t="s">
        <v>359</v>
      </c>
      <c r="I40" t="s">
        <v>374</v>
      </c>
      <c r="J40" t="s">
        <v>239</v>
      </c>
      <c r="K40" t="s">
        <v>351</v>
      </c>
      <c r="L40" t="s">
        <v>374</v>
      </c>
      <c r="M40" t="s">
        <v>239</v>
      </c>
      <c r="O40" t="s">
        <v>67</v>
      </c>
      <c r="P40" t="s">
        <v>359</v>
      </c>
      <c r="Q40" t="s">
        <v>217</v>
      </c>
    </row>
    <row r="41" spans="1:18" x14ac:dyDescent="0.3">
      <c r="A41" t="s">
        <v>351</v>
      </c>
      <c r="B41" t="s">
        <v>45</v>
      </c>
      <c r="C41" t="s">
        <v>68</v>
      </c>
      <c r="D41" s="15">
        <v>46255.489016203705</v>
      </c>
      <c r="E41" t="s">
        <v>411</v>
      </c>
      <c r="F41">
        <v>4</v>
      </c>
      <c r="G41" s="15">
        <v>46259.46875</v>
      </c>
      <c r="H41" t="s">
        <v>359</v>
      </c>
      <c r="I41" t="s">
        <v>374</v>
      </c>
      <c r="J41" t="s">
        <v>239</v>
      </c>
      <c r="K41" t="s">
        <v>351</v>
      </c>
      <c r="L41" t="s">
        <v>374</v>
      </c>
      <c r="M41" t="s">
        <v>239</v>
      </c>
      <c r="O41" t="s">
        <v>67</v>
      </c>
      <c r="P41" t="s">
        <v>359</v>
      </c>
      <c r="Q41" t="s">
        <v>217</v>
      </c>
    </row>
    <row r="42" spans="1:18" x14ac:dyDescent="0.3">
      <c r="A42" t="s">
        <v>351</v>
      </c>
      <c r="B42" t="s">
        <v>45</v>
      </c>
      <c r="C42" t="s">
        <v>68</v>
      </c>
      <c r="D42" s="15">
        <v>46255.48945601852</v>
      </c>
      <c r="E42" t="s">
        <v>411</v>
      </c>
      <c r="F42">
        <v>3</v>
      </c>
      <c r="G42" s="15">
        <v>46259.46875</v>
      </c>
      <c r="H42" t="s">
        <v>359</v>
      </c>
      <c r="I42" t="s">
        <v>374</v>
      </c>
      <c r="J42" t="s">
        <v>239</v>
      </c>
      <c r="K42" t="s">
        <v>351</v>
      </c>
      <c r="L42" t="s">
        <v>374</v>
      </c>
      <c r="M42" t="s">
        <v>239</v>
      </c>
      <c r="O42" t="s">
        <v>67</v>
      </c>
      <c r="P42" t="s">
        <v>359</v>
      </c>
      <c r="Q42" t="s">
        <v>217</v>
      </c>
    </row>
    <row r="43" spans="1:18" x14ac:dyDescent="0.3">
      <c r="A43" t="s">
        <v>351</v>
      </c>
      <c r="B43" t="s">
        <v>45</v>
      </c>
      <c r="C43" t="s">
        <v>68</v>
      </c>
      <c r="D43" s="15">
        <v>46255.489884259259</v>
      </c>
      <c r="E43" t="s">
        <v>411</v>
      </c>
      <c r="F43">
        <v>2</v>
      </c>
      <c r="G43" s="15">
        <v>46259.46875</v>
      </c>
      <c r="H43" t="s">
        <v>359</v>
      </c>
      <c r="I43" t="s">
        <v>374</v>
      </c>
      <c r="J43" t="s">
        <v>239</v>
      </c>
      <c r="K43" t="s">
        <v>351</v>
      </c>
      <c r="L43" t="s">
        <v>374</v>
      </c>
      <c r="M43" t="s">
        <v>239</v>
      </c>
      <c r="O43" t="s">
        <v>67</v>
      </c>
      <c r="P43" t="s">
        <v>359</v>
      </c>
      <c r="Q43" t="s">
        <v>217</v>
      </c>
    </row>
    <row r="44" spans="1:18" x14ac:dyDescent="0.3">
      <c r="A44" t="s">
        <v>351</v>
      </c>
      <c r="B44" t="s">
        <v>45</v>
      </c>
      <c r="C44" t="s">
        <v>68</v>
      </c>
      <c r="D44" s="15">
        <v>46255.490312499998</v>
      </c>
      <c r="E44" t="s">
        <v>411</v>
      </c>
      <c r="F44">
        <v>11</v>
      </c>
      <c r="G44" s="15">
        <v>46259.46875</v>
      </c>
      <c r="H44" t="s">
        <v>359</v>
      </c>
      <c r="I44" t="s">
        <v>374</v>
      </c>
      <c r="J44" t="s">
        <v>239</v>
      </c>
      <c r="K44" t="s">
        <v>351</v>
      </c>
      <c r="L44" t="s">
        <v>374</v>
      </c>
      <c r="M44" t="s">
        <v>239</v>
      </c>
      <c r="O44" t="s">
        <v>67</v>
      </c>
      <c r="P44" t="s">
        <v>359</v>
      </c>
      <c r="Q44" t="s">
        <v>217</v>
      </c>
    </row>
    <row r="45" spans="1:18" x14ac:dyDescent="0.3">
      <c r="A45" t="s">
        <v>351</v>
      </c>
      <c r="B45" t="s">
        <v>48</v>
      </c>
      <c r="C45" t="s">
        <v>68</v>
      </c>
      <c r="D45" s="15">
        <v>46281.448310185187</v>
      </c>
      <c r="E45" t="s">
        <v>407</v>
      </c>
      <c r="F45">
        <v>4</v>
      </c>
      <c r="G45" s="15">
        <v>46282.625</v>
      </c>
      <c r="H45" t="s">
        <v>359</v>
      </c>
      <c r="I45" t="s">
        <v>374</v>
      </c>
      <c r="J45" t="s">
        <v>239</v>
      </c>
      <c r="K45" t="s">
        <v>351</v>
      </c>
      <c r="L45" t="s">
        <v>374</v>
      </c>
      <c r="M45" t="s">
        <v>239</v>
      </c>
      <c r="N45">
        <v>0</v>
      </c>
      <c r="O45" t="s">
        <v>90</v>
      </c>
      <c r="P45" t="s">
        <v>359</v>
      </c>
      <c r="Q45" t="s">
        <v>217</v>
      </c>
      <c r="R45">
        <v>1</v>
      </c>
    </row>
    <row r="46" spans="1:18" x14ac:dyDescent="0.3">
      <c r="A46" t="s">
        <v>351</v>
      </c>
      <c r="B46" t="s">
        <v>48</v>
      </c>
      <c r="C46" t="s">
        <v>68</v>
      </c>
      <c r="D46" s="15">
        <v>46265.660775462966</v>
      </c>
      <c r="E46" t="s">
        <v>407</v>
      </c>
      <c r="F46">
        <v>1</v>
      </c>
      <c r="G46" s="15">
        <v>46273.458333333336</v>
      </c>
      <c r="H46" t="s">
        <v>359</v>
      </c>
      <c r="I46" t="s">
        <v>374</v>
      </c>
      <c r="J46" t="s">
        <v>239</v>
      </c>
      <c r="K46" t="s">
        <v>351</v>
      </c>
      <c r="L46" t="s">
        <v>374</v>
      </c>
      <c r="M46" t="s">
        <v>239</v>
      </c>
      <c r="N46">
        <v>0</v>
      </c>
      <c r="O46" t="s">
        <v>90</v>
      </c>
      <c r="P46" t="s">
        <v>359</v>
      </c>
      <c r="Q46" t="s">
        <v>217</v>
      </c>
      <c r="R46">
        <v>1</v>
      </c>
    </row>
    <row r="47" spans="1:18" x14ac:dyDescent="0.3">
      <c r="A47" t="s">
        <v>351</v>
      </c>
      <c r="B47" t="s">
        <v>48</v>
      </c>
      <c r="C47" t="s">
        <v>68</v>
      </c>
      <c r="D47" s="15">
        <v>46283.654872685183</v>
      </c>
      <c r="E47" t="s">
        <v>407</v>
      </c>
      <c r="F47">
        <v>3</v>
      </c>
      <c r="G47" s="15">
        <v>46287.375</v>
      </c>
      <c r="H47" t="s">
        <v>359</v>
      </c>
      <c r="I47" t="s">
        <v>374</v>
      </c>
      <c r="J47" t="s">
        <v>239</v>
      </c>
      <c r="K47" t="s">
        <v>351</v>
      </c>
      <c r="L47" t="s">
        <v>374</v>
      </c>
      <c r="M47" t="s">
        <v>239</v>
      </c>
      <c r="N47">
        <v>0</v>
      </c>
      <c r="O47" t="s">
        <v>90</v>
      </c>
      <c r="P47" t="s">
        <v>359</v>
      </c>
      <c r="Q47" t="s">
        <v>217</v>
      </c>
      <c r="R47">
        <v>1</v>
      </c>
    </row>
    <row r="48" spans="1:18" x14ac:dyDescent="0.3">
      <c r="A48" t="s">
        <v>351</v>
      </c>
      <c r="B48" t="s">
        <v>43</v>
      </c>
      <c r="C48" t="s">
        <v>105</v>
      </c>
      <c r="D48" s="15">
        <v>46283.668182870373</v>
      </c>
      <c r="E48" t="s">
        <v>407</v>
      </c>
      <c r="F48">
        <v>1</v>
      </c>
      <c r="G48" s="15">
        <v>46287.375</v>
      </c>
      <c r="H48" t="s">
        <v>359</v>
      </c>
      <c r="I48" t="s">
        <v>374</v>
      </c>
      <c r="J48" t="s">
        <v>239</v>
      </c>
      <c r="K48" t="s">
        <v>351</v>
      </c>
      <c r="L48" t="s">
        <v>374</v>
      </c>
      <c r="M48" t="s">
        <v>239</v>
      </c>
      <c r="O48" t="s">
        <v>67</v>
      </c>
      <c r="P48" t="s">
        <v>359</v>
      </c>
      <c r="Q48" t="s">
        <v>217</v>
      </c>
    </row>
    <row r="49" spans="1:18" x14ac:dyDescent="0.3">
      <c r="A49" t="s">
        <v>351</v>
      </c>
      <c r="B49" t="s">
        <v>43</v>
      </c>
      <c r="C49" t="s">
        <v>105</v>
      </c>
      <c r="D49" s="15">
        <v>46283.668182870373</v>
      </c>
      <c r="E49" t="s">
        <v>407</v>
      </c>
      <c r="F49">
        <v>7</v>
      </c>
      <c r="G49" s="15">
        <v>46287.375</v>
      </c>
      <c r="H49" t="s">
        <v>359</v>
      </c>
      <c r="I49" t="s">
        <v>374</v>
      </c>
      <c r="J49" t="s">
        <v>239</v>
      </c>
      <c r="K49" t="s">
        <v>351</v>
      </c>
      <c r="L49" t="s">
        <v>374</v>
      </c>
      <c r="M49" t="s">
        <v>239</v>
      </c>
      <c r="O49" t="s">
        <v>67</v>
      </c>
      <c r="P49" t="s">
        <v>359</v>
      </c>
      <c r="Q49" t="s">
        <v>217</v>
      </c>
    </row>
    <row r="50" spans="1:18" x14ac:dyDescent="0.3">
      <c r="A50" t="s">
        <v>351</v>
      </c>
      <c r="B50" t="s">
        <v>48</v>
      </c>
      <c r="C50" t="s">
        <v>68</v>
      </c>
      <c r="D50" s="15">
        <v>46262.618217592593</v>
      </c>
      <c r="E50" t="s">
        <v>407</v>
      </c>
      <c r="F50">
        <v>1</v>
      </c>
      <c r="G50" s="15">
        <v>46266.510416666664</v>
      </c>
      <c r="H50" t="s">
        <v>359</v>
      </c>
      <c r="I50" t="s">
        <v>374</v>
      </c>
      <c r="J50" t="s">
        <v>239</v>
      </c>
      <c r="K50" t="s">
        <v>351</v>
      </c>
      <c r="L50" t="s">
        <v>374</v>
      </c>
      <c r="M50" t="s">
        <v>239</v>
      </c>
      <c r="N50">
        <v>0</v>
      </c>
      <c r="O50" t="s">
        <v>90</v>
      </c>
      <c r="P50" t="s">
        <v>359</v>
      </c>
      <c r="Q50" t="s">
        <v>217</v>
      </c>
      <c r="R50">
        <v>1</v>
      </c>
    </row>
    <row r="51" spans="1:18" x14ac:dyDescent="0.3">
      <c r="A51" t="s">
        <v>351</v>
      </c>
      <c r="B51" t="s">
        <v>48</v>
      </c>
      <c r="C51" t="s">
        <v>68</v>
      </c>
      <c r="D51" s="15">
        <v>46265.306875000002</v>
      </c>
      <c r="E51" t="s">
        <v>407</v>
      </c>
      <c r="F51">
        <v>1</v>
      </c>
      <c r="G51" s="15">
        <v>46266.509027777778</v>
      </c>
      <c r="H51" t="s">
        <v>359</v>
      </c>
      <c r="I51" t="s">
        <v>374</v>
      </c>
      <c r="J51" t="s">
        <v>239</v>
      </c>
      <c r="K51" t="s">
        <v>351</v>
      </c>
      <c r="L51" t="s">
        <v>374</v>
      </c>
      <c r="M51" t="s">
        <v>239</v>
      </c>
      <c r="O51" t="s">
        <v>90</v>
      </c>
      <c r="P51" t="s">
        <v>359</v>
      </c>
      <c r="Q51" t="s">
        <v>217</v>
      </c>
    </row>
    <row r="52" spans="1:18" x14ac:dyDescent="0.3">
      <c r="A52" t="s">
        <v>351</v>
      </c>
      <c r="B52" t="s">
        <v>48</v>
      </c>
      <c r="C52" t="s">
        <v>68</v>
      </c>
      <c r="D52" s="15">
        <v>46260.320706018516</v>
      </c>
      <c r="E52" t="s">
        <v>407</v>
      </c>
      <c r="F52">
        <v>1</v>
      </c>
      <c r="G52" s="15">
        <v>46261.402777777781</v>
      </c>
      <c r="H52" t="s">
        <v>359</v>
      </c>
      <c r="I52" t="s">
        <v>374</v>
      </c>
      <c r="J52" t="s">
        <v>239</v>
      </c>
      <c r="K52" t="s">
        <v>351</v>
      </c>
      <c r="L52" t="s">
        <v>374</v>
      </c>
      <c r="M52" t="s">
        <v>239</v>
      </c>
      <c r="N52">
        <v>0</v>
      </c>
      <c r="O52" t="s">
        <v>90</v>
      </c>
      <c r="P52" t="s">
        <v>359</v>
      </c>
      <c r="Q52" t="s">
        <v>217</v>
      </c>
      <c r="R52">
        <v>1</v>
      </c>
    </row>
    <row r="53" spans="1:18" x14ac:dyDescent="0.3">
      <c r="A53" t="s">
        <v>351</v>
      </c>
      <c r="B53" t="s">
        <v>48</v>
      </c>
      <c r="C53" t="s">
        <v>68</v>
      </c>
      <c r="D53" s="15">
        <v>46260.663437499999</v>
      </c>
      <c r="E53" t="s">
        <v>407</v>
      </c>
      <c r="F53">
        <v>1</v>
      </c>
      <c r="G53" s="15">
        <v>46268.379166666666</v>
      </c>
      <c r="H53" t="s">
        <v>359</v>
      </c>
      <c r="I53" t="s">
        <v>374</v>
      </c>
      <c r="J53" t="s">
        <v>239</v>
      </c>
      <c r="K53" t="s">
        <v>351</v>
      </c>
      <c r="L53" t="s">
        <v>374</v>
      </c>
      <c r="M53" t="s">
        <v>239</v>
      </c>
      <c r="N53">
        <v>0</v>
      </c>
      <c r="O53" t="s">
        <v>90</v>
      </c>
      <c r="P53" t="s">
        <v>359</v>
      </c>
      <c r="Q53" t="s">
        <v>217</v>
      </c>
      <c r="R53">
        <v>1</v>
      </c>
    </row>
    <row r="54" spans="1:18" x14ac:dyDescent="0.3">
      <c r="A54" t="s">
        <v>351</v>
      </c>
      <c r="B54" t="s">
        <v>48</v>
      </c>
      <c r="C54" t="s">
        <v>68</v>
      </c>
      <c r="D54" s="15">
        <v>46253.620312500003</v>
      </c>
      <c r="E54" t="s">
        <v>407</v>
      </c>
      <c r="F54">
        <v>1</v>
      </c>
      <c r="G54" s="15">
        <v>46255.381944444445</v>
      </c>
      <c r="H54" t="s">
        <v>359</v>
      </c>
      <c r="I54" t="s">
        <v>374</v>
      </c>
      <c r="J54" t="s">
        <v>239</v>
      </c>
      <c r="K54" t="s">
        <v>351</v>
      </c>
      <c r="L54" t="s">
        <v>374</v>
      </c>
      <c r="M54" t="s">
        <v>239</v>
      </c>
      <c r="N54">
        <v>0</v>
      </c>
      <c r="O54" t="s">
        <v>90</v>
      </c>
      <c r="P54" t="s">
        <v>359</v>
      </c>
      <c r="Q54" t="s">
        <v>217</v>
      </c>
      <c r="R54">
        <v>1</v>
      </c>
    </row>
    <row r="55" spans="1:18" x14ac:dyDescent="0.3">
      <c r="A55" t="s">
        <v>351</v>
      </c>
      <c r="B55" t="s">
        <v>48</v>
      </c>
      <c r="C55" t="s">
        <v>68</v>
      </c>
      <c r="D55" s="15">
        <v>46254.760497685187</v>
      </c>
      <c r="E55" t="s">
        <v>407</v>
      </c>
      <c r="F55">
        <v>5</v>
      </c>
      <c r="G55" s="15">
        <v>46260.5</v>
      </c>
      <c r="H55" t="s">
        <v>360</v>
      </c>
      <c r="I55" t="s">
        <v>374</v>
      </c>
      <c r="J55" t="s">
        <v>239</v>
      </c>
      <c r="K55" t="s">
        <v>351</v>
      </c>
      <c r="L55" t="s">
        <v>374</v>
      </c>
      <c r="M55" t="s">
        <v>239</v>
      </c>
      <c r="N55">
        <v>0</v>
      </c>
      <c r="O55" t="s">
        <v>90</v>
      </c>
      <c r="P55" t="s">
        <v>360</v>
      </c>
      <c r="Q55" t="s">
        <v>217</v>
      </c>
      <c r="R55">
        <v>1</v>
      </c>
    </row>
    <row r="56" spans="1:18" x14ac:dyDescent="0.3">
      <c r="A56" t="s">
        <v>351</v>
      </c>
      <c r="B56" t="s">
        <v>48</v>
      </c>
      <c r="C56" t="s">
        <v>68</v>
      </c>
      <c r="D56" s="15">
        <v>46265.469305555554</v>
      </c>
      <c r="E56" t="s">
        <v>407</v>
      </c>
      <c r="F56">
        <v>1</v>
      </c>
      <c r="G56" s="15">
        <v>46286.673611111109</v>
      </c>
      <c r="H56" t="s">
        <v>360</v>
      </c>
      <c r="I56" t="s">
        <v>374</v>
      </c>
      <c r="J56" t="s">
        <v>239</v>
      </c>
      <c r="K56" t="s">
        <v>351</v>
      </c>
      <c r="L56" t="s">
        <v>374</v>
      </c>
      <c r="M56" t="s">
        <v>239</v>
      </c>
      <c r="N56">
        <v>0</v>
      </c>
      <c r="O56" t="s">
        <v>90</v>
      </c>
      <c r="P56" t="s">
        <v>360</v>
      </c>
      <c r="Q56" t="s">
        <v>217</v>
      </c>
      <c r="R56">
        <v>1</v>
      </c>
    </row>
    <row r="57" spans="1:18" x14ac:dyDescent="0.3">
      <c r="A57" t="s">
        <v>351</v>
      </c>
      <c r="B57" t="s">
        <v>48</v>
      </c>
      <c r="C57" t="s">
        <v>68</v>
      </c>
      <c r="D57" s="15">
        <v>46265.469305555554</v>
      </c>
      <c r="E57" t="s">
        <v>407</v>
      </c>
      <c r="F57">
        <v>1</v>
      </c>
      <c r="G57" s="15">
        <v>46282.416666666664</v>
      </c>
      <c r="H57" t="s">
        <v>360</v>
      </c>
      <c r="I57" t="s">
        <v>374</v>
      </c>
      <c r="J57" t="s">
        <v>239</v>
      </c>
      <c r="K57" t="s">
        <v>351</v>
      </c>
      <c r="L57" t="s">
        <v>374</v>
      </c>
      <c r="M57" t="s">
        <v>239</v>
      </c>
      <c r="N57">
        <v>0</v>
      </c>
      <c r="O57" t="s">
        <v>90</v>
      </c>
      <c r="P57" t="s">
        <v>360</v>
      </c>
      <c r="Q57" t="s">
        <v>217</v>
      </c>
      <c r="R57">
        <v>1</v>
      </c>
    </row>
    <row r="58" spans="1:18" x14ac:dyDescent="0.3">
      <c r="A58" t="s">
        <v>351</v>
      </c>
      <c r="B58" t="s">
        <v>48</v>
      </c>
      <c r="C58" t="s">
        <v>68</v>
      </c>
      <c r="D58" s="15">
        <v>46266.60564814815</v>
      </c>
      <c r="E58" t="s">
        <v>407</v>
      </c>
      <c r="F58">
        <v>1</v>
      </c>
      <c r="G58" s="15">
        <v>46273.458333333336</v>
      </c>
      <c r="H58" t="s">
        <v>360</v>
      </c>
      <c r="I58" t="s">
        <v>374</v>
      </c>
      <c r="J58" t="s">
        <v>239</v>
      </c>
      <c r="K58" t="s">
        <v>351</v>
      </c>
      <c r="L58" t="s">
        <v>374</v>
      </c>
      <c r="M58" t="s">
        <v>239</v>
      </c>
      <c r="N58">
        <v>0</v>
      </c>
      <c r="O58" t="s">
        <v>90</v>
      </c>
      <c r="P58" t="s">
        <v>360</v>
      </c>
      <c r="Q58" t="s">
        <v>217</v>
      </c>
      <c r="R58">
        <v>1</v>
      </c>
    </row>
    <row r="59" spans="1:18" x14ac:dyDescent="0.3">
      <c r="A59" t="s">
        <v>351</v>
      </c>
      <c r="B59" t="s">
        <v>48</v>
      </c>
      <c r="C59" t="s">
        <v>68</v>
      </c>
      <c r="D59" s="15">
        <v>46213.416168981479</v>
      </c>
      <c r="E59" t="s">
        <v>407</v>
      </c>
      <c r="F59">
        <v>2</v>
      </c>
      <c r="G59" s="15">
        <v>46268.40625</v>
      </c>
      <c r="H59" t="s">
        <v>360</v>
      </c>
      <c r="I59" t="s">
        <v>374</v>
      </c>
      <c r="J59" t="s">
        <v>239</v>
      </c>
      <c r="K59" t="s">
        <v>351</v>
      </c>
      <c r="L59" t="s">
        <v>374</v>
      </c>
      <c r="M59" t="s">
        <v>239</v>
      </c>
      <c r="N59">
        <v>0</v>
      </c>
      <c r="O59" t="s">
        <v>90</v>
      </c>
      <c r="P59" t="s">
        <v>360</v>
      </c>
      <c r="Q59" t="s">
        <v>217</v>
      </c>
      <c r="R59">
        <v>1</v>
      </c>
    </row>
    <row r="60" spans="1:18" x14ac:dyDescent="0.3">
      <c r="A60" t="s">
        <v>351</v>
      </c>
      <c r="B60" t="s">
        <v>48</v>
      </c>
      <c r="C60" t="s">
        <v>68</v>
      </c>
      <c r="D60" s="15">
        <v>46265.469305555554</v>
      </c>
      <c r="E60" t="s">
        <v>407</v>
      </c>
      <c r="F60">
        <v>1</v>
      </c>
      <c r="G60" s="15">
        <v>46267.525000000001</v>
      </c>
      <c r="H60" t="s">
        <v>360</v>
      </c>
      <c r="I60" t="s">
        <v>374</v>
      </c>
      <c r="J60" t="s">
        <v>239</v>
      </c>
      <c r="K60" t="s">
        <v>351</v>
      </c>
      <c r="L60" t="s">
        <v>374</v>
      </c>
      <c r="M60" t="s">
        <v>239</v>
      </c>
      <c r="N60">
        <v>0</v>
      </c>
      <c r="O60" t="s">
        <v>90</v>
      </c>
      <c r="P60" t="s">
        <v>360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46261.640046296299</v>
      </c>
      <c r="E61" t="s">
        <v>407</v>
      </c>
      <c r="F61">
        <v>5</v>
      </c>
      <c r="G61" s="15">
        <v>46267.566666666666</v>
      </c>
      <c r="H61" t="s">
        <v>360</v>
      </c>
      <c r="I61" t="s">
        <v>374</v>
      </c>
      <c r="J61" t="s">
        <v>239</v>
      </c>
      <c r="K61" t="s">
        <v>351</v>
      </c>
      <c r="L61" t="s">
        <v>374</v>
      </c>
      <c r="M61" t="s">
        <v>239</v>
      </c>
      <c r="O61" t="s">
        <v>90</v>
      </c>
      <c r="P61" t="s">
        <v>360</v>
      </c>
      <c r="Q61" t="s">
        <v>217</v>
      </c>
    </row>
    <row r="62" spans="1:18" x14ac:dyDescent="0.3">
      <c r="A62" t="s">
        <v>351</v>
      </c>
      <c r="B62" t="s">
        <v>48</v>
      </c>
      <c r="C62" t="s">
        <v>68</v>
      </c>
      <c r="D62" s="15">
        <v>46254.605509259258</v>
      </c>
      <c r="E62" t="s">
        <v>406</v>
      </c>
      <c r="F62">
        <v>1</v>
      </c>
      <c r="G62" s="15">
        <v>46259.506944444445</v>
      </c>
      <c r="H62" t="s">
        <v>362</v>
      </c>
      <c r="I62" t="s">
        <v>374</v>
      </c>
      <c r="J62" t="s">
        <v>239</v>
      </c>
      <c r="K62" t="s">
        <v>351</v>
      </c>
      <c r="L62" t="s">
        <v>374</v>
      </c>
      <c r="M62" t="s">
        <v>239</v>
      </c>
      <c r="N62">
        <v>0</v>
      </c>
      <c r="O62" t="s">
        <v>90</v>
      </c>
      <c r="P62" t="s">
        <v>362</v>
      </c>
      <c r="Q62" t="s">
        <v>217</v>
      </c>
      <c r="R62">
        <v>1</v>
      </c>
    </row>
    <row r="63" spans="1:18" x14ac:dyDescent="0.3">
      <c r="A63" t="s">
        <v>351</v>
      </c>
      <c r="B63" t="s">
        <v>48</v>
      </c>
      <c r="C63" t="s">
        <v>68</v>
      </c>
      <c r="D63" s="15">
        <v>46254.599907407406</v>
      </c>
      <c r="E63" t="s">
        <v>406</v>
      </c>
      <c r="F63">
        <v>1</v>
      </c>
      <c r="G63" s="15">
        <v>46259.506944444445</v>
      </c>
      <c r="H63" t="s">
        <v>362</v>
      </c>
      <c r="I63" t="s">
        <v>374</v>
      </c>
      <c r="J63" t="s">
        <v>239</v>
      </c>
      <c r="K63" t="s">
        <v>351</v>
      </c>
      <c r="L63" t="s">
        <v>374</v>
      </c>
      <c r="M63" t="s">
        <v>239</v>
      </c>
      <c r="O63" t="s">
        <v>90</v>
      </c>
      <c r="P63" t="s">
        <v>362</v>
      </c>
      <c r="Q63" t="s">
        <v>217</v>
      </c>
    </row>
    <row r="64" spans="1:18" x14ac:dyDescent="0.3">
      <c r="A64" t="s">
        <v>351</v>
      </c>
      <c r="B64" t="s">
        <v>48</v>
      </c>
      <c r="C64" t="s">
        <v>68</v>
      </c>
      <c r="D64" s="15">
        <v>46253.631064814814</v>
      </c>
      <c r="E64" t="s">
        <v>406</v>
      </c>
      <c r="F64">
        <v>1</v>
      </c>
      <c r="G64" s="15">
        <v>46259.506944444445</v>
      </c>
      <c r="H64" t="s">
        <v>362</v>
      </c>
      <c r="I64" t="s">
        <v>374</v>
      </c>
      <c r="J64" t="s">
        <v>239</v>
      </c>
      <c r="K64" t="s">
        <v>351</v>
      </c>
      <c r="L64" t="s">
        <v>374</v>
      </c>
      <c r="M64" t="s">
        <v>239</v>
      </c>
      <c r="O64" t="s">
        <v>90</v>
      </c>
      <c r="P64" t="s">
        <v>362</v>
      </c>
      <c r="Q64" t="s">
        <v>217</v>
      </c>
    </row>
    <row r="65" spans="1:18" x14ac:dyDescent="0.3">
      <c r="A65" t="s">
        <v>351</v>
      </c>
      <c r="B65" t="s">
        <v>48</v>
      </c>
      <c r="C65" t="s">
        <v>68</v>
      </c>
      <c r="D65" s="15">
        <v>46251.346805555557</v>
      </c>
      <c r="E65" t="s">
        <v>406</v>
      </c>
      <c r="F65">
        <v>1</v>
      </c>
      <c r="G65" s="15">
        <v>46259.506944444445</v>
      </c>
      <c r="H65" t="s">
        <v>362</v>
      </c>
      <c r="I65" t="s">
        <v>374</v>
      </c>
      <c r="J65" t="s">
        <v>239</v>
      </c>
      <c r="K65" t="s">
        <v>351</v>
      </c>
      <c r="L65" t="s">
        <v>374</v>
      </c>
      <c r="M65" t="s">
        <v>239</v>
      </c>
      <c r="O65" t="s">
        <v>90</v>
      </c>
      <c r="P65" t="s">
        <v>362</v>
      </c>
      <c r="Q65" t="s">
        <v>217</v>
      </c>
    </row>
    <row r="66" spans="1:18" x14ac:dyDescent="0.3">
      <c r="A66" t="s">
        <v>351</v>
      </c>
      <c r="B66" t="s">
        <v>48</v>
      </c>
      <c r="C66" t="s">
        <v>68</v>
      </c>
      <c r="D66" s="15">
        <v>46253.633113425924</v>
      </c>
      <c r="E66" t="s">
        <v>406</v>
      </c>
      <c r="F66">
        <v>1</v>
      </c>
      <c r="G66" s="15">
        <v>46259.506944444445</v>
      </c>
      <c r="H66" t="s">
        <v>362</v>
      </c>
      <c r="I66" t="s">
        <v>374</v>
      </c>
      <c r="J66" t="s">
        <v>239</v>
      </c>
      <c r="K66" t="s">
        <v>351</v>
      </c>
      <c r="L66" t="s">
        <v>374</v>
      </c>
      <c r="M66" t="s">
        <v>239</v>
      </c>
      <c r="O66" t="s">
        <v>90</v>
      </c>
      <c r="P66" t="s">
        <v>362</v>
      </c>
      <c r="Q66" t="s">
        <v>217</v>
      </c>
    </row>
    <row r="67" spans="1:18" x14ac:dyDescent="0.3">
      <c r="A67" t="s">
        <v>351</v>
      </c>
      <c r="B67" t="s">
        <v>43</v>
      </c>
      <c r="C67" t="s">
        <v>105</v>
      </c>
      <c r="D67" s="15">
        <v>46255.535173611112</v>
      </c>
      <c r="E67" t="s">
        <v>406</v>
      </c>
      <c r="F67">
        <v>6</v>
      </c>
      <c r="G67" s="15">
        <v>46259.506944444445</v>
      </c>
      <c r="H67" t="s">
        <v>362</v>
      </c>
      <c r="I67" t="s">
        <v>374</v>
      </c>
      <c r="J67" t="s">
        <v>239</v>
      </c>
      <c r="K67" t="s">
        <v>351</v>
      </c>
      <c r="L67" t="s">
        <v>374</v>
      </c>
      <c r="M67" t="s">
        <v>239</v>
      </c>
      <c r="O67" t="s">
        <v>67</v>
      </c>
      <c r="P67" t="s">
        <v>362</v>
      </c>
      <c r="Q67" t="s">
        <v>217</v>
      </c>
    </row>
    <row r="68" spans="1:18" x14ac:dyDescent="0.3">
      <c r="A68" t="s">
        <v>351</v>
      </c>
      <c r="B68" t="s">
        <v>48</v>
      </c>
      <c r="C68" t="s">
        <v>68</v>
      </c>
      <c r="D68" s="15">
        <v>46254.384965277779</v>
      </c>
      <c r="E68" t="s">
        <v>406</v>
      </c>
      <c r="F68">
        <v>2</v>
      </c>
      <c r="G68" s="15">
        <v>46258.484027777777</v>
      </c>
      <c r="H68" t="s">
        <v>362</v>
      </c>
      <c r="I68" t="s">
        <v>374</v>
      </c>
      <c r="J68" t="s">
        <v>239</v>
      </c>
      <c r="K68" t="s">
        <v>351</v>
      </c>
      <c r="L68" t="s">
        <v>374</v>
      </c>
      <c r="M68" t="s">
        <v>239</v>
      </c>
      <c r="N68">
        <v>0</v>
      </c>
      <c r="O68" t="s">
        <v>90</v>
      </c>
      <c r="P68" t="s">
        <v>362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46254.383043981485</v>
      </c>
      <c r="E69" t="s">
        <v>406</v>
      </c>
      <c r="F69">
        <v>1</v>
      </c>
      <c r="G69" s="15">
        <v>46258.484027777777</v>
      </c>
      <c r="H69" t="s">
        <v>362</v>
      </c>
      <c r="I69" t="s">
        <v>374</v>
      </c>
      <c r="J69" t="s">
        <v>239</v>
      </c>
      <c r="K69" t="s">
        <v>351</v>
      </c>
      <c r="L69" t="s">
        <v>374</v>
      </c>
      <c r="M69" t="s">
        <v>239</v>
      </c>
      <c r="O69" t="s">
        <v>90</v>
      </c>
      <c r="P69" t="s">
        <v>362</v>
      </c>
      <c r="Q69" t="s">
        <v>217</v>
      </c>
    </row>
    <row r="70" spans="1:18" x14ac:dyDescent="0.3">
      <c r="A70" t="s">
        <v>351</v>
      </c>
      <c r="B70" t="s">
        <v>48</v>
      </c>
      <c r="C70" t="s">
        <v>68</v>
      </c>
      <c r="D70" s="15">
        <v>46254.330300925925</v>
      </c>
      <c r="E70" t="s">
        <v>406</v>
      </c>
      <c r="F70">
        <v>1</v>
      </c>
      <c r="G70" s="15">
        <v>46258.484027777777</v>
      </c>
      <c r="H70" t="s">
        <v>362</v>
      </c>
      <c r="I70" t="s">
        <v>374</v>
      </c>
      <c r="J70" t="s">
        <v>239</v>
      </c>
      <c r="K70" t="s">
        <v>351</v>
      </c>
      <c r="L70" t="s">
        <v>374</v>
      </c>
      <c r="M70" t="s">
        <v>239</v>
      </c>
      <c r="O70" t="s">
        <v>90</v>
      </c>
      <c r="P70" t="s">
        <v>362</v>
      </c>
      <c r="Q70" t="s">
        <v>217</v>
      </c>
    </row>
    <row r="71" spans="1:18" x14ac:dyDescent="0.3">
      <c r="A71" t="s">
        <v>351</v>
      </c>
      <c r="B71" t="s">
        <v>48</v>
      </c>
      <c r="C71" t="s">
        <v>68</v>
      </c>
      <c r="D71" s="15">
        <v>46253.617754629631</v>
      </c>
      <c r="E71" t="s">
        <v>406</v>
      </c>
      <c r="F71">
        <v>1</v>
      </c>
      <c r="G71" s="15">
        <v>46258.484027777777</v>
      </c>
      <c r="H71" t="s">
        <v>362</v>
      </c>
      <c r="I71" t="s">
        <v>374</v>
      </c>
      <c r="J71" t="s">
        <v>239</v>
      </c>
      <c r="K71" t="s">
        <v>351</v>
      </c>
      <c r="L71" t="s">
        <v>374</v>
      </c>
      <c r="M71" t="s">
        <v>239</v>
      </c>
      <c r="O71" t="s">
        <v>90</v>
      </c>
      <c r="P71" t="s">
        <v>362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46252.406145833331</v>
      </c>
      <c r="E72" t="s">
        <v>406</v>
      </c>
      <c r="F72">
        <v>2</v>
      </c>
      <c r="G72" s="15">
        <v>46258.484027777777</v>
      </c>
      <c r="H72" t="s">
        <v>362</v>
      </c>
      <c r="I72" t="s">
        <v>374</v>
      </c>
      <c r="J72" t="s">
        <v>239</v>
      </c>
      <c r="K72" t="s">
        <v>351</v>
      </c>
      <c r="L72" t="s">
        <v>374</v>
      </c>
      <c r="M72" t="s">
        <v>239</v>
      </c>
      <c r="O72" t="s">
        <v>90</v>
      </c>
      <c r="P72" t="s">
        <v>362</v>
      </c>
      <c r="Q72" t="s">
        <v>217</v>
      </c>
    </row>
    <row r="73" spans="1:18" x14ac:dyDescent="0.3">
      <c r="A73" t="s">
        <v>351</v>
      </c>
      <c r="B73" t="s">
        <v>48</v>
      </c>
      <c r="C73" t="s">
        <v>68</v>
      </c>
      <c r="D73" s="15">
        <v>46279.636134259257</v>
      </c>
      <c r="E73" t="s">
        <v>406</v>
      </c>
      <c r="F73">
        <v>1</v>
      </c>
      <c r="G73" s="15">
        <v>46288.555555555555</v>
      </c>
      <c r="H73" t="s">
        <v>362</v>
      </c>
      <c r="I73" t="s">
        <v>374</v>
      </c>
      <c r="J73" t="s">
        <v>239</v>
      </c>
      <c r="K73" t="s">
        <v>351</v>
      </c>
      <c r="L73" t="s">
        <v>374</v>
      </c>
      <c r="M73" t="s">
        <v>239</v>
      </c>
      <c r="N73">
        <v>0</v>
      </c>
      <c r="O73" t="s">
        <v>90</v>
      </c>
      <c r="P73" t="s">
        <v>362</v>
      </c>
      <c r="Q73" t="s">
        <v>217</v>
      </c>
      <c r="R73">
        <v>1</v>
      </c>
    </row>
    <row r="74" spans="1:18" x14ac:dyDescent="0.3">
      <c r="A74" t="s">
        <v>351</v>
      </c>
      <c r="B74" t="s">
        <v>48</v>
      </c>
      <c r="C74" t="s">
        <v>68</v>
      </c>
      <c r="D74" s="15">
        <v>46251.526550925926</v>
      </c>
      <c r="E74" t="s">
        <v>406</v>
      </c>
      <c r="F74">
        <v>1</v>
      </c>
      <c r="G74" s="15">
        <v>46254.573611111111</v>
      </c>
      <c r="H74" t="s">
        <v>362</v>
      </c>
      <c r="I74" t="s">
        <v>374</v>
      </c>
      <c r="J74" t="s">
        <v>239</v>
      </c>
      <c r="K74" t="s">
        <v>351</v>
      </c>
      <c r="L74" t="s">
        <v>374</v>
      </c>
      <c r="M74" t="s">
        <v>239</v>
      </c>
      <c r="N74">
        <v>0</v>
      </c>
      <c r="O74" t="s">
        <v>90</v>
      </c>
      <c r="P74" t="s">
        <v>362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46266.579953703702</v>
      </c>
      <c r="E75" t="s">
        <v>406</v>
      </c>
      <c r="F75">
        <v>1</v>
      </c>
      <c r="G75" s="15">
        <v>46268.428472222222</v>
      </c>
      <c r="H75" t="s">
        <v>362</v>
      </c>
      <c r="I75" t="s">
        <v>374</v>
      </c>
      <c r="J75" t="s">
        <v>239</v>
      </c>
      <c r="K75" t="s">
        <v>351</v>
      </c>
      <c r="L75" t="s">
        <v>374</v>
      </c>
      <c r="M75" t="s">
        <v>239</v>
      </c>
      <c r="N75">
        <v>0</v>
      </c>
      <c r="O75" t="s">
        <v>90</v>
      </c>
      <c r="P75" t="s">
        <v>362</v>
      </c>
      <c r="Q75" t="s">
        <v>217</v>
      </c>
      <c r="R75">
        <v>1</v>
      </c>
    </row>
    <row r="76" spans="1:18" x14ac:dyDescent="0.3">
      <c r="A76" t="s">
        <v>351</v>
      </c>
      <c r="B76" t="s">
        <v>48</v>
      </c>
      <c r="C76" t="s">
        <v>68</v>
      </c>
      <c r="D76" s="15">
        <v>46254.609363425923</v>
      </c>
      <c r="E76" t="s">
        <v>406</v>
      </c>
      <c r="F76">
        <v>1</v>
      </c>
      <c r="G76" s="15">
        <v>46274.474305555559</v>
      </c>
      <c r="H76" t="s">
        <v>362</v>
      </c>
      <c r="I76" t="s">
        <v>374</v>
      </c>
      <c r="J76" t="s">
        <v>239</v>
      </c>
      <c r="K76" t="s">
        <v>351</v>
      </c>
      <c r="L76" t="s">
        <v>374</v>
      </c>
      <c r="M76" t="s">
        <v>239</v>
      </c>
      <c r="O76" t="s">
        <v>90</v>
      </c>
      <c r="P76" t="s">
        <v>362</v>
      </c>
      <c r="Q76" t="s">
        <v>217</v>
      </c>
      <c r="R76">
        <v>1</v>
      </c>
    </row>
    <row r="77" spans="1:18" x14ac:dyDescent="0.3">
      <c r="A77" t="s">
        <v>351</v>
      </c>
      <c r="B77" t="s">
        <v>48</v>
      </c>
      <c r="C77" t="s">
        <v>68</v>
      </c>
      <c r="D77" s="15">
        <v>46261.45144675926</v>
      </c>
      <c r="E77" t="s">
        <v>406</v>
      </c>
      <c r="F77">
        <v>1</v>
      </c>
      <c r="G77" s="15">
        <v>46262.506944444445</v>
      </c>
      <c r="H77" t="s">
        <v>362</v>
      </c>
      <c r="I77" t="s">
        <v>374</v>
      </c>
      <c r="J77" t="s">
        <v>239</v>
      </c>
      <c r="K77" t="s">
        <v>351</v>
      </c>
      <c r="L77" t="s">
        <v>374</v>
      </c>
      <c r="M77" t="s">
        <v>239</v>
      </c>
      <c r="N77">
        <v>0</v>
      </c>
      <c r="O77" t="s">
        <v>90</v>
      </c>
      <c r="P77" t="s">
        <v>362</v>
      </c>
      <c r="Q77" t="s">
        <v>217</v>
      </c>
      <c r="R77">
        <v>1</v>
      </c>
    </row>
    <row r="78" spans="1:18" x14ac:dyDescent="0.3">
      <c r="A78" t="s">
        <v>351</v>
      </c>
      <c r="B78" t="s">
        <v>48</v>
      </c>
      <c r="C78" t="s">
        <v>68</v>
      </c>
      <c r="D78" s="15">
        <v>46261.464432870373</v>
      </c>
      <c r="E78" t="s">
        <v>406</v>
      </c>
      <c r="F78">
        <v>1</v>
      </c>
      <c r="G78" s="15">
        <v>46262.506944444445</v>
      </c>
      <c r="H78" t="s">
        <v>362</v>
      </c>
      <c r="I78" t="s">
        <v>374</v>
      </c>
      <c r="J78" t="s">
        <v>239</v>
      </c>
      <c r="K78" t="s">
        <v>351</v>
      </c>
      <c r="L78" t="s">
        <v>374</v>
      </c>
      <c r="M78" t="s">
        <v>239</v>
      </c>
      <c r="O78" t="s">
        <v>90</v>
      </c>
      <c r="P78" t="s">
        <v>362</v>
      </c>
      <c r="Q78" t="s">
        <v>217</v>
      </c>
    </row>
    <row r="79" spans="1:18" x14ac:dyDescent="0.3">
      <c r="A79" t="s">
        <v>351</v>
      </c>
      <c r="B79" t="s">
        <v>48</v>
      </c>
      <c r="C79" t="s">
        <v>68</v>
      </c>
      <c r="D79" s="15">
        <v>46280.401979166665</v>
      </c>
      <c r="E79" t="s">
        <v>406</v>
      </c>
      <c r="F79">
        <v>2</v>
      </c>
      <c r="G79" s="15">
        <v>46282.652777777781</v>
      </c>
      <c r="H79" t="s">
        <v>362</v>
      </c>
      <c r="I79" t="s">
        <v>374</v>
      </c>
      <c r="J79" t="s">
        <v>239</v>
      </c>
      <c r="K79" t="s">
        <v>351</v>
      </c>
      <c r="L79" t="s">
        <v>374</v>
      </c>
      <c r="M79" t="s">
        <v>239</v>
      </c>
      <c r="N79">
        <v>0</v>
      </c>
      <c r="O79" t="s">
        <v>90</v>
      </c>
      <c r="P79" t="s">
        <v>362</v>
      </c>
      <c r="Q79" t="s">
        <v>217</v>
      </c>
      <c r="R79">
        <v>1</v>
      </c>
    </row>
    <row r="80" spans="1:18" x14ac:dyDescent="0.3">
      <c r="A80" t="s">
        <v>351</v>
      </c>
      <c r="B80" t="s">
        <v>45</v>
      </c>
      <c r="C80" t="s">
        <v>68</v>
      </c>
      <c r="D80" s="15">
        <v>46281.381284722222</v>
      </c>
      <c r="E80" t="s">
        <v>412</v>
      </c>
      <c r="F80">
        <v>7</v>
      </c>
      <c r="G80" s="15">
        <v>46282.407638888886</v>
      </c>
      <c r="H80" t="s">
        <v>469</v>
      </c>
      <c r="I80" t="s">
        <v>374</v>
      </c>
      <c r="J80" t="s">
        <v>239</v>
      </c>
      <c r="K80" t="s">
        <v>351</v>
      </c>
      <c r="L80" t="s">
        <v>374</v>
      </c>
      <c r="M80" t="s">
        <v>239</v>
      </c>
      <c r="O80" t="s">
        <v>67</v>
      </c>
      <c r="P80" t="s">
        <v>469</v>
      </c>
      <c r="Q80" t="s">
        <v>217</v>
      </c>
      <c r="R80">
        <v>1</v>
      </c>
    </row>
    <row r="81" spans="1:18" x14ac:dyDescent="0.3">
      <c r="A81" t="s">
        <v>351</v>
      </c>
      <c r="B81" t="s">
        <v>45</v>
      </c>
      <c r="C81" t="s">
        <v>68</v>
      </c>
      <c r="D81" s="15">
        <v>46281.382025462961</v>
      </c>
      <c r="E81" t="s">
        <v>412</v>
      </c>
      <c r="F81">
        <v>2</v>
      </c>
      <c r="G81" s="15">
        <v>46282.407638888886</v>
      </c>
      <c r="H81" t="s">
        <v>469</v>
      </c>
      <c r="I81" t="s">
        <v>374</v>
      </c>
      <c r="J81" t="s">
        <v>239</v>
      </c>
      <c r="K81" t="s">
        <v>351</v>
      </c>
      <c r="L81" t="s">
        <v>374</v>
      </c>
      <c r="M81" t="s">
        <v>239</v>
      </c>
      <c r="O81" t="s">
        <v>67</v>
      </c>
      <c r="P81" t="s">
        <v>469</v>
      </c>
      <c r="Q81" t="s">
        <v>217</v>
      </c>
    </row>
    <row r="82" spans="1:18" x14ac:dyDescent="0.3">
      <c r="A82" t="s">
        <v>351</v>
      </c>
      <c r="B82" t="s">
        <v>43</v>
      </c>
      <c r="C82" t="s">
        <v>105</v>
      </c>
      <c r="D82" s="15">
        <v>46255.642997685187</v>
      </c>
      <c r="E82" t="s">
        <v>407</v>
      </c>
      <c r="F82">
        <v>5</v>
      </c>
      <c r="G82" s="15">
        <v>46262.479166666664</v>
      </c>
      <c r="H82" t="s">
        <v>359</v>
      </c>
      <c r="I82" t="s">
        <v>374</v>
      </c>
      <c r="J82" t="s">
        <v>239</v>
      </c>
      <c r="K82" t="s">
        <v>351</v>
      </c>
      <c r="L82" t="s">
        <v>374</v>
      </c>
      <c r="M82" t="s">
        <v>239</v>
      </c>
      <c r="N82">
        <v>0</v>
      </c>
      <c r="O82" t="s">
        <v>67</v>
      </c>
      <c r="P82" t="s">
        <v>359</v>
      </c>
      <c r="Q82" t="s">
        <v>217</v>
      </c>
      <c r="R82">
        <v>1</v>
      </c>
    </row>
    <row r="83" spans="1:18" x14ac:dyDescent="0.3">
      <c r="A83" t="s">
        <v>351</v>
      </c>
      <c r="B83" t="s">
        <v>43</v>
      </c>
      <c r="C83" t="s">
        <v>105</v>
      </c>
      <c r="D83" s="15">
        <v>46225.605347222219</v>
      </c>
      <c r="E83" t="s">
        <v>408</v>
      </c>
      <c r="F83">
        <v>22</v>
      </c>
      <c r="G83" s="15">
        <v>46227.657638888886</v>
      </c>
      <c r="H83" t="s">
        <v>361</v>
      </c>
      <c r="I83" t="s">
        <v>374</v>
      </c>
      <c r="J83" t="s">
        <v>239</v>
      </c>
      <c r="K83" t="s">
        <v>351</v>
      </c>
      <c r="L83" t="s">
        <v>374</v>
      </c>
      <c r="M83" t="s">
        <v>239</v>
      </c>
      <c r="N83">
        <v>0</v>
      </c>
      <c r="O83" t="s">
        <v>67</v>
      </c>
      <c r="P83" t="s">
        <v>361</v>
      </c>
      <c r="Q83" t="s">
        <v>217</v>
      </c>
      <c r="R83">
        <v>1</v>
      </c>
    </row>
    <row r="84" spans="1:18" x14ac:dyDescent="0.3">
      <c r="A84" t="s">
        <v>351</v>
      </c>
      <c r="B84" t="s">
        <v>43</v>
      </c>
      <c r="C84" t="s">
        <v>105</v>
      </c>
      <c r="D84" s="15">
        <v>46237.609074074076</v>
      </c>
      <c r="E84" t="s">
        <v>406</v>
      </c>
      <c r="F84">
        <v>3</v>
      </c>
      <c r="G84" s="15">
        <v>46239.477777777778</v>
      </c>
      <c r="H84" t="s">
        <v>362</v>
      </c>
      <c r="I84" t="s">
        <v>374</v>
      </c>
      <c r="J84" t="s">
        <v>239</v>
      </c>
      <c r="K84" t="s">
        <v>351</v>
      </c>
      <c r="L84" t="s">
        <v>374</v>
      </c>
      <c r="M84" t="s">
        <v>239</v>
      </c>
      <c r="N84">
        <v>0</v>
      </c>
      <c r="O84" t="s">
        <v>67</v>
      </c>
      <c r="P84" t="s">
        <v>362</v>
      </c>
      <c r="Q84" t="s">
        <v>217</v>
      </c>
      <c r="R84">
        <v>1</v>
      </c>
    </row>
    <row r="85" spans="1:18" x14ac:dyDescent="0.3">
      <c r="A85" t="s">
        <v>351</v>
      </c>
      <c r="B85" t="s">
        <v>48</v>
      </c>
      <c r="C85" t="s">
        <v>68</v>
      </c>
      <c r="D85" s="15">
        <v>46286.722569444442</v>
      </c>
      <c r="E85" t="s">
        <v>407</v>
      </c>
      <c r="F85">
        <v>10</v>
      </c>
      <c r="G85" s="15">
        <v>46288.534722222219</v>
      </c>
      <c r="H85" t="s">
        <v>360</v>
      </c>
      <c r="I85" t="s">
        <v>374</v>
      </c>
      <c r="J85" t="s">
        <v>239</v>
      </c>
      <c r="K85" t="s">
        <v>351</v>
      </c>
      <c r="L85" t="s">
        <v>374</v>
      </c>
      <c r="M85" t="s">
        <v>239</v>
      </c>
      <c r="N85">
        <v>0</v>
      </c>
      <c r="O85" t="s">
        <v>90</v>
      </c>
      <c r="P85" t="s">
        <v>360</v>
      </c>
      <c r="Q85" t="s">
        <v>217</v>
      </c>
      <c r="R85">
        <v>1</v>
      </c>
    </row>
    <row r="86" spans="1:18" x14ac:dyDescent="0.3">
      <c r="A86" t="s">
        <v>351</v>
      </c>
      <c r="B86" t="s">
        <v>48</v>
      </c>
      <c r="C86" t="s">
        <v>68</v>
      </c>
      <c r="D86" s="15">
        <v>46286.413611111115</v>
      </c>
      <c r="E86" t="s">
        <v>407</v>
      </c>
      <c r="F86">
        <v>1</v>
      </c>
      <c r="G86" s="15">
        <v>46288.534722222219</v>
      </c>
      <c r="H86" t="s">
        <v>360</v>
      </c>
      <c r="I86" t="s">
        <v>374</v>
      </c>
      <c r="J86" t="s">
        <v>239</v>
      </c>
      <c r="K86" t="s">
        <v>351</v>
      </c>
      <c r="L86" t="s">
        <v>374</v>
      </c>
      <c r="M86" t="s">
        <v>239</v>
      </c>
      <c r="O86" t="s">
        <v>90</v>
      </c>
      <c r="P86" t="s">
        <v>360</v>
      </c>
      <c r="Q86" t="s">
        <v>217</v>
      </c>
    </row>
    <row r="87" spans="1:18" x14ac:dyDescent="0.3">
      <c r="A87" t="s">
        <v>351</v>
      </c>
      <c r="B87" t="s">
        <v>48</v>
      </c>
      <c r="C87" t="s">
        <v>68</v>
      </c>
      <c r="D87" s="15">
        <v>46282.370451388888</v>
      </c>
      <c r="E87" t="s">
        <v>406</v>
      </c>
      <c r="F87">
        <v>1</v>
      </c>
      <c r="G87" s="15">
        <v>46283.564583333333</v>
      </c>
      <c r="H87" t="s">
        <v>362</v>
      </c>
      <c r="I87" t="s">
        <v>374</v>
      </c>
      <c r="J87" t="s">
        <v>239</v>
      </c>
      <c r="K87" t="s">
        <v>351</v>
      </c>
      <c r="L87" t="s">
        <v>374</v>
      </c>
      <c r="M87" t="s">
        <v>239</v>
      </c>
      <c r="N87">
        <v>0</v>
      </c>
      <c r="O87" t="s">
        <v>90</v>
      </c>
      <c r="P87" t="s">
        <v>362</v>
      </c>
      <c r="Q87" t="s">
        <v>217</v>
      </c>
      <c r="R87">
        <v>1</v>
      </c>
    </row>
    <row r="88" spans="1:18" x14ac:dyDescent="0.3">
      <c r="A88" t="s">
        <v>351</v>
      </c>
      <c r="B88" t="s">
        <v>47</v>
      </c>
      <c r="C88" t="s">
        <v>68</v>
      </c>
      <c r="D88" s="15">
        <v>46276.583958333336</v>
      </c>
      <c r="E88" t="s">
        <v>408</v>
      </c>
      <c r="F88">
        <v>15</v>
      </c>
      <c r="G88" s="15">
        <v>46280.645833333336</v>
      </c>
      <c r="H88" t="s">
        <v>361</v>
      </c>
      <c r="I88" t="s">
        <v>374</v>
      </c>
      <c r="J88" t="s">
        <v>239</v>
      </c>
      <c r="K88" t="s">
        <v>351</v>
      </c>
      <c r="L88" t="s">
        <v>374</v>
      </c>
      <c r="M88" t="s">
        <v>239</v>
      </c>
      <c r="N88">
        <v>0</v>
      </c>
      <c r="O88" t="s">
        <v>90</v>
      </c>
      <c r="P88" t="s">
        <v>361</v>
      </c>
      <c r="Q88" t="s">
        <v>218</v>
      </c>
      <c r="R88">
        <v>1</v>
      </c>
    </row>
    <row r="89" spans="1:18" x14ac:dyDescent="0.3">
      <c r="A89" t="s">
        <v>351</v>
      </c>
      <c r="B89" t="s">
        <v>48</v>
      </c>
      <c r="C89" t="s">
        <v>68</v>
      </c>
      <c r="D89" s="15">
        <v>46269.621493055558</v>
      </c>
      <c r="E89" t="s">
        <v>407</v>
      </c>
      <c r="F89">
        <v>1</v>
      </c>
      <c r="G89" s="15">
        <v>46274.413194444445</v>
      </c>
      <c r="H89" t="s">
        <v>360</v>
      </c>
      <c r="I89" t="s">
        <v>374</v>
      </c>
      <c r="J89" t="s">
        <v>239</v>
      </c>
      <c r="K89" t="s">
        <v>351</v>
      </c>
      <c r="L89" t="s">
        <v>374</v>
      </c>
      <c r="M89" t="s">
        <v>239</v>
      </c>
      <c r="N89">
        <v>0</v>
      </c>
      <c r="O89" t="s">
        <v>90</v>
      </c>
      <c r="P89" t="s">
        <v>360</v>
      </c>
      <c r="Q89" t="s">
        <v>217</v>
      </c>
      <c r="R89">
        <v>1</v>
      </c>
    </row>
    <row r="90" spans="1:18" x14ac:dyDescent="0.3">
      <c r="A90" t="s">
        <v>351</v>
      </c>
      <c r="B90" t="s">
        <v>45</v>
      </c>
      <c r="C90" t="s">
        <v>68</v>
      </c>
      <c r="D90" s="15">
        <v>46288.374664351853</v>
      </c>
      <c r="E90" t="s">
        <v>409</v>
      </c>
      <c r="F90">
        <v>47</v>
      </c>
      <c r="G90" s="15">
        <v>46289.493055555555</v>
      </c>
      <c r="H90" t="s">
        <v>363</v>
      </c>
      <c r="I90" t="s">
        <v>375</v>
      </c>
      <c r="J90" t="s">
        <v>239</v>
      </c>
      <c r="K90" t="s">
        <v>351</v>
      </c>
      <c r="L90" t="s">
        <v>374</v>
      </c>
      <c r="M90" t="s">
        <v>239</v>
      </c>
      <c r="N90">
        <v>0</v>
      </c>
      <c r="O90" t="s">
        <v>67</v>
      </c>
      <c r="P90" t="s">
        <v>363</v>
      </c>
      <c r="Q90" t="s">
        <v>217</v>
      </c>
      <c r="R90">
        <v>1</v>
      </c>
    </row>
    <row r="91" spans="1:18" x14ac:dyDescent="0.3">
      <c r="A91" t="s">
        <v>351</v>
      </c>
      <c r="B91" t="s">
        <v>45</v>
      </c>
      <c r="C91" t="s">
        <v>68</v>
      </c>
      <c r="D91" s="15">
        <v>46275.565486111111</v>
      </c>
      <c r="E91" t="s">
        <v>413</v>
      </c>
      <c r="F91">
        <v>12</v>
      </c>
      <c r="G91" s="15">
        <v>46289.447916666664</v>
      </c>
      <c r="H91" t="s">
        <v>363</v>
      </c>
      <c r="I91" t="s">
        <v>375</v>
      </c>
      <c r="J91" t="s">
        <v>239</v>
      </c>
      <c r="K91" t="s">
        <v>351</v>
      </c>
      <c r="L91" t="s">
        <v>374</v>
      </c>
      <c r="M91" t="s">
        <v>239</v>
      </c>
      <c r="N91">
        <v>0</v>
      </c>
      <c r="O91" t="s">
        <v>67</v>
      </c>
      <c r="P91" t="s">
        <v>363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46283.344317129631</v>
      </c>
      <c r="E92" t="s">
        <v>413</v>
      </c>
      <c r="F92">
        <v>14</v>
      </c>
      <c r="G92" s="15">
        <v>46286.565972222219</v>
      </c>
      <c r="H92" t="s">
        <v>363</v>
      </c>
      <c r="I92" t="s">
        <v>375</v>
      </c>
      <c r="J92" t="s">
        <v>239</v>
      </c>
      <c r="K92" t="s">
        <v>351</v>
      </c>
      <c r="L92" t="s">
        <v>374</v>
      </c>
      <c r="M92" t="s">
        <v>239</v>
      </c>
      <c r="N92">
        <v>0</v>
      </c>
      <c r="O92" t="s">
        <v>67</v>
      </c>
      <c r="P92" t="s">
        <v>363</v>
      </c>
      <c r="Q92" t="s">
        <v>217</v>
      </c>
      <c r="R92">
        <v>1</v>
      </c>
    </row>
    <row r="93" spans="1:18" x14ac:dyDescent="0.3">
      <c r="A93" t="s">
        <v>351</v>
      </c>
      <c r="B93" t="s">
        <v>45</v>
      </c>
      <c r="C93" t="s">
        <v>68</v>
      </c>
      <c r="D93" s="15">
        <v>46255.623518518521</v>
      </c>
      <c r="E93" t="s">
        <v>413</v>
      </c>
      <c r="F93">
        <v>14</v>
      </c>
      <c r="G93" s="15">
        <v>46259.486111111109</v>
      </c>
      <c r="H93" t="s">
        <v>363</v>
      </c>
      <c r="I93" t="s">
        <v>375</v>
      </c>
      <c r="J93" t="s">
        <v>239</v>
      </c>
      <c r="K93" t="s">
        <v>351</v>
      </c>
      <c r="L93" t="s">
        <v>374</v>
      </c>
      <c r="M93" t="s">
        <v>239</v>
      </c>
      <c r="N93">
        <v>0</v>
      </c>
      <c r="O93" t="s">
        <v>67</v>
      </c>
      <c r="P93" t="s">
        <v>363</v>
      </c>
      <c r="Q93" t="s">
        <v>217</v>
      </c>
      <c r="R93">
        <v>1</v>
      </c>
    </row>
    <row r="94" spans="1:18" x14ac:dyDescent="0.3">
      <c r="A94" t="s">
        <v>351</v>
      </c>
      <c r="B94" t="s">
        <v>45</v>
      </c>
      <c r="C94" t="s">
        <v>68</v>
      </c>
      <c r="D94" s="15">
        <v>46273.444189814814</v>
      </c>
      <c r="E94" t="s">
        <v>413</v>
      </c>
      <c r="F94">
        <v>14</v>
      </c>
      <c r="G94" s="15">
        <v>46274.569444444445</v>
      </c>
      <c r="H94" t="s">
        <v>363</v>
      </c>
      <c r="I94" t="s">
        <v>375</v>
      </c>
      <c r="J94" t="s">
        <v>239</v>
      </c>
      <c r="K94" t="s">
        <v>351</v>
      </c>
      <c r="L94" t="s">
        <v>374</v>
      </c>
      <c r="M94" t="s">
        <v>239</v>
      </c>
      <c r="N94">
        <v>0</v>
      </c>
      <c r="O94" t="s">
        <v>67</v>
      </c>
      <c r="P94" t="s">
        <v>363</v>
      </c>
      <c r="Q94" t="s">
        <v>217</v>
      </c>
      <c r="R94">
        <v>1</v>
      </c>
    </row>
    <row r="95" spans="1:18" x14ac:dyDescent="0.3">
      <c r="A95" t="s">
        <v>351</v>
      </c>
      <c r="B95" t="s">
        <v>45</v>
      </c>
      <c r="C95" t="s">
        <v>68</v>
      </c>
      <c r="D95" s="15">
        <v>46265.453587962962</v>
      </c>
      <c r="E95" t="s">
        <v>413</v>
      </c>
      <c r="F95">
        <v>14</v>
      </c>
      <c r="G95" s="15">
        <v>46268.465277777781</v>
      </c>
      <c r="H95" t="s">
        <v>363</v>
      </c>
      <c r="I95" t="s">
        <v>375</v>
      </c>
      <c r="J95" t="s">
        <v>239</v>
      </c>
      <c r="K95" t="s">
        <v>351</v>
      </c>
      <c r="L95" t="s">
        <v>374</v>
      </c>
      <c r="M95" t="s">
        <v>239</v>
      </c>
      <c r="N95">
        <v>0</v>
      </c>
      <c r="O95" t="s">
        <v>67</v>
      </c>
      <c r="P95" t="s">
        <v>363</v>
      </c>
      <c r="Q95" t="s">
        <v>217</v>
      </c>
      <c r="R95">
        <v>1</v>
      </c>
    </row>
    <row r="96" spans="1:18" x14ac:dyDescent="0.3">
      <c r="A96" t="s">
        <v>351</v>
      </c>
      <c r="B96" t="s">
        <v>47</v>
      </c>
      <c r="C96" t="s">
        <v>68</v>
      </c>
      <c r="D96" s="15">
        <v>46279.609456018516</v>
      </c>
      <c r="E96" t="s">
        <v>409</v>
      </c>
      <c r="F96">
        <v>33</v>
      </c>
      <c r="G96" s="15">
        <v>46281.520833333336</v>
      </c>
      <c r="H96" t="s">
        <v>363</v>
      </c>
      <c r="I96" t="s">
        <v>375</v>
      </c>
      <c r="J96" t="s">
        <v>239</v>
      </c>
      <c r="K96" t="s">
        <v>351</v>
      </c>
      <c r="L96" t="s">
        <v>374</v>
      </c>
      <c r="M96" t="s">
        <v>239</v>
      </c>
      <c r="N96">
        <v>0</v>
      </c>
      <c r="O96" t="s">
        <v>90</v>
      </c>
      <c r="P96" t="s">
        <v>363</v>
      </c>
      <c r="Q96" t="s">
        <v>218</v>
      </c>
      <c r="R96">
        <v>1</v>
      </c>
    </row>
    <row r="97" spans="1:18" x14ac:dyDescent="0.3">
      <c r="A97" t="s">
        <v>351</v>
      </c>
      <c r="B97" t="s">
        <v>45</v>
      </c>
      <c r="C97" t="s">
        <v>68</v>
      </c>
      <c r="D97" s="15">
        <v>46265.487592592595</v>
      </c>
      <c r="E97" t="s">
        <v>1065</v>
      </c>
      <c r="F97">
        <v>1</v>
      </c>
      <c r="G97" s="15">
        <v>46267.569444444445</v>
      </c>
      <c r="H97" t="s">
        <v>1059</v>
      </c>
      <c r="I97" t="s">
        <v>1060</v>
      </c>
      <c r="J97" t="s">
        <v>239</v>
      </c>
      <c r="K97" t="s">
        <v>351</v>
      </c>
      <c r="L97" t="s">
        <v>374</v>
      </c>
      <c r="M97" t="s">
        <v>239</v>
      </c>
      <c r="N97">
        <v>0</v>
      </c>
      <c r="O97" t="s">
        <v>67</v>
      </c>
      <c r="P97" t="s">
        <v>1061</v>
      </c>
      <c r="Q97" t="s">
        <v>217</v>
      </c>
      <c r="R97">
        <v>1</v>
      </c>
    </row>
    <row r="98" spans="1:18" x14ac:dyDescent="0.3">
      <c r="A98" t="s">
        <v>351</v>
      </c>
      <c r="B98" t="s">
        <v>45</v>
      </c>
      <c r="C98" t="s">
        <v>68</v>
      </c>
      <c r="D98" s="15">
        <v>46265.489803240744</v>
      </c>
      <c r="E98" t="s">
        <v>1065</v>
      </c>
      <c r="F98">
        <v>2</v>
      </c>
      <c r="G98" s="15">
        <v>46267.569444444445</v>
      </c>
      <c r="H98" t="s">
        <v>1059</v>
      </c>
      <c r="I98" t="s">
        <v>1060</v>
      </c>
      <c r="J98" t="s">
        <v>239</v>
      </c>
      <c r="K98" t="s">
        <v>351</v>
      </c>
      <c r="L98" t="s">
        <v>374</v>
      </c>
      <c r="M98" t="s">
        <v>239</v>
      </c>
      <c r="O98" t="s">
        <v>67</v>
      </c>
      <c r="P98" t="s">
        <v>1061</v>
      </c>
      <c r="Q98" t="s">
        <v>217</v>
      </c>
    </row>
    <row r="99" spans="1:18" x14ac:dyDescent="0.3">
      <c r="A99" t="s">
        <v>351</v>
      </c>
      <c r="B99" t="s">
        <v>43</v>
      </c>
      <c r="C99" t="s">
        <v>105</v>
      </c>
      <c r="D99" s="15">
        <v>46265.49622685185</v>
      </c>
      <c r="E99" t="s">
        <v>1070</v>
      </c>
      <c r="F99">
        <v>5</v>
      </c>
      <c r="G99" s="15">
        <v>46267.569444444445</v>
      </c>
      <c r="H99" t="s">
        <v>1059</v>
      </c>
      <c r="I99" t="s">
        <v>1060</v>
      </c>
      <c r="J99" t="s">
        <v>239</v>
      </c>
      <c r="K99" t="s">
        <v>351</v>
      </c>
      <c r="L99" t="s">
        <v>374</v>
      </c>
      <c r="M99" t="s">
        <v>239</v>
      </c>
      <c r="O99" t="s">
        <v>67</v>
      </c>
      <c r="P99" t="s">
        <v>1061</v>
      </c>
      <c r="Q99" t="s">
        <v>217</v>
      </c>
    </row>
    <row r="100" spans="1:18" x14ac:dyDescent="0.3">
      <c r="A100" t="s">
        <v>351</v>
      </c>
      <c r="B100" t="s">
        <v>48</v>
      </c>
      <c r="C100" t="s">
        <v>68</v>
      </c>
      <c r="D100" s="15">
        <v>46281.634768518517</v>
      </c>
      <c r="E100" t="s">
        <v>1070</v>
      </c>
      <c r="F100">
        <v>3</v>
      </c>
      <c r="G100" s="15">
        <v>46287.541666666664</v>
      </c>
      <c r="H100" t="s">
        <v>1059</v>
      </c>
      <c r="I100" t="s">
        <v>1060</v>
      </c>
      <c r="J100" t="s">
        <v>239</v>
      </c>
      <c r="K100" t="s">
        <v>351</v>
      </c>
      <c r="L100" t="s">
        <v>374</v>
      </c>
      <c r="M100" t="s">
        <v>239</v>
      </c>
      <c r="N100">
        <v>0</v>
      </c>
      <c r="O100" t="s">
        <v>90</v>
      </c>
      <c r="P100" t="s">
        <v>1061</v>
      </c>
      <c r="Q100" t="s">
        <v>217</v>
      </c>
      <c r="R100">
        <v>1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46282.67324074074</v>
      </c>
      <c r="E101" t="s">
        <v>417</v>
      </c>
      <c r="F101">
        <v>50</v>
      </c>
      <c r="G101" s="15">
        <v>46286.517361111109</v>
      </c>
      <c r="H101" t="s">
        <v>364</v>
      </c>
      <c r="I101" t="s">
        <v>373</v>
      </c>
      <c r="J101" t="s">
        <v>239</v>
      </c>
      <c r="K101" t="s">
        <v>351</v>
      </c>
      <c r="L101" t="s">
        <v>374</v>
      </c>
      <c r="M101" t="s">
        <v>239</v>
      </c>
      <c r="N101">
        <v>93</v>
      </c>
      <c r="O101" t="s">
        <v>67</v>
      </c>
      <c r="P101" t="s">
        <v>470</v>
      </c>
      <c r="Q101" t="s">
        <v>217</v>
      </c>
      <c r="R101">
        <v>1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46282.6715625</v>
      </c>
      <c r="E102" t="s">
        <v>417</v>
      </c>
      <c r="F102">
        <v>8</v>
      </c>
      <c r="G102" s="15">
        <v>46286.517361111109</v>
      </c>
      <c r="H102" t="s">
        <v>364</v>
      </c>
      <c r="I102" t="s">
        <v>373</v>
      </c>
      <c r="J102" t="s">
        <v>239</v>
      </c>
      <c r="K102" t="s">
        <v>351</v>
      </c>
      <c r="L102" t="s">
        <v>374</v>
      </c>
      <c r="M102" t="s">
        <v>239</v>
      </c>
      <c r="O102" t="s">
        <v>67</v>
      </c>
      <c r="P102" t="s">
        <v>470</v>
      </c>
      <c r="Q102" t="s">
        <v>217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46286.432002314818</v>
      </c>
      <c r="E103" t="s">
        <v>407</v>
      </c>
      <c r="F103">
        <v>7</v>
      </c>
      <c r="G103" s="15">
        <v>46288.541666666664</v>
      </c>
      <c r="H103" t="s">
        <v>358</v>
      </c>
      <c r="I103" t="s">
        <v>373</v>
      </c>
      <c r="J103" t="s">
        <v>239</v>
      </c>
      <c r="K103" t="s">
        <v>351</v>
      </c>
      <c r="L103" t="s">
        <v>374</v>
      </c>
      <c r="M103" t="s">
        <v>239</v>
      </c>
      <c r="N103">
        <v>103</v>
      </c>
      <c r="O103" t="s">
        <v>67</v>
      </c>
      <c r="P103" t="s">
        <v>358</v>
      </c>
      <c r="Q103" t="s">
        <v>217</v>
      </c>
      <c r="R103">
        <v>1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46286.420046296298</v>
      </c>
      <c r="E104" t="s">
        <v>407</v>
      </c>
      <c r="F104">
        <v>3</v>
      </c>
      <c r="G104" s="15">
        <v>46288.541666666664</v>
      </c>
      <c r="H104" t="s">
        <v>358</v>
      </c>
      <c r="I104" t="s">
        <v>373</v>
      </c>
      <c r="J104" t="s">
        <v>239</v>
      </c>
      <c r="K104" t="s">
        <v>351</v>
      </c>
      <c r="L104" t="s">
        <v>374</v>
      </c>
      <c r="M104" t="s">
        <v>239</v>
      </c>
      <c r="O104" t="s">
        <v>67</v>
      </c>
      <c r="P104" t="s">
        <v>358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46286.431493055556</v>
      </c>
      <c r="E105" t="s">
        <v>407</v>
      </c>
      <c r="F105">
        <v>8</v>
      </c>
      <c r="G105" s="15">
        <v>46288.541666666664</v>
      </c>
      <c r="H105" t="s">
        <v>358</v>
      </c>
      <c r="I105" t="s">
        <v>373</v>
      </c>
      <c r="J105" t="s">
        <v>239</v>
      </c>
      <c r="K105" t="s">
        <v>351</v>
      </c>
      <c r="L105" t="s">
        <v>374</v>
      </c>
      <c r="M105" t="s">
        <v>239</v>
      </c>
      <c r="O105" t="s">
        <v>67</v>
      </c>
      <c r="P105" t="s">
        <v>358</v>
      </c>
      <c r="Q105" t="s">
        <v>217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46286.424537037034</v>
      </c>
      <c r="E106" t="s">
        <v>418</v>
      </c>
      <c r="F106">
        <v>5</v>
      </c>
      <c r="G106" s="15">
        <v>46288.541666666664</v>
      </c>
      <c r="H106" t="s">
        <v>358</v>
      </c>
      <c r="I106" t="s">
        <v>373</v>
      </c>
      <c r="J106" t="s">
        <v>239</v>
      </c>
      <c r="K106" t="s">
        <v>351</v>
      </c>
      <c r="L106" t="s">
        <v>374</v>
      </c>
      <c r="M106" t="s">
        <v>239</v>
      </c>
      <c r="N106">
        <v>103</v>
      </c>
      <c r="O106" t="s">
        <v>67</v>
      </c>
      <c r="P106" t="s">
        <v>358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46286.430648148147</v>
      </c>
      <c r="E107" t="s">
        <v>407</v>
      </c>
      <c r="F107">
        <v>24</v>
      </c>
      <c r="G107" s="15">
        <v>46288.541666666664</v>
      </c>
      <c r="H107" t="s">
        <v>358</v>
      </c>
      <c r="I107" t="s">
        <v>373</v>
      </c>
      <c r="J107" t="s">
        <v>239</v>
      </c>
      <c r="K107" t="s">
        <v>351</v>
      </c>
      <c r="L107" t="s">
        <v>374</v>
      </c>
      <c r="M107" t="s">
        <v>239</v>
      </c>
      <c r="O107" t="s">
        <v>67</v>
      </c>
      <c r="P107" t="s">
        <v>358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46283.390682870369</v>
      </c>
      <c r="E108" t="s">
        <v>403</v>
      </c>
      <c r="F108">
        <v>2</v>
      </c>
      <c r="G108" s="15">
        <v>46286.458333333336</v>
      </c>
      <c r="H108" t="s">
        <v>358</v>
      </c>
      <c r="I108" t="s">
        <v>373</v>
      </c>
      <c r="J108" t="s">
        <v>239</v>
      </c>
      <c r="K108" t="s">
        <v>351</v>
      </c>
      <c r="L108" t="s">
        <v>374</v>
      </c>
      <c r="M108" t="s">
        <v>239</v>
      </c>
      <c r="N108">
        <v>103</v>
      </c>
      <c r="O108" t="s">
        <v>67</v>
      </c>
      <c r="P108" t="s">
        <v>358</v>
      </c>
      <c r="Q108" t="s">
        <v>217</v>
      </c>
      <c r="R108">
        <v>1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46283.389594907407</v>
      </c>
      <c r="E109" t="s">
        <v>403</v>
      </c>
      <c r="F109">
        <v>3</v>
      </c>
      <c r="G109" s="15">
        <v>46286.458333333336</v>
      </c>
      <c r="H109" t="s">
        <v>358</v>
      </c>
      <c r="I109" t="s">
        <v>373</v>
      </c>
      <c r="J109" t="s">
        <v>239</v>
      </c>
      <c r="K109" t="s">
        <v>351</v>
      </c>
      <c r="L109" t="s">
        <v>374</v>
      </c>
      <c r="M109" t="s">
        <v>239</v>
      </c>
      <c r="O109" t="s">
        <v>67</v>
      </c>
      <c r="P109" t="s">
        <v>358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46283.387245370373</v>
      </c>
      <c r="E110" t="s">
        <v>403</v>
      </c>
      <c r="F110">
        <v>3</v>
      </c>
      <c r="G110" s="15">
        <v>46286.458333333336</v>
      </c>
      <c r="H110" t="s">
        <v>358</v>
      </c>
      <c r="I110" t="s">
        <v>373</v>
      </c>
      <c r="J110" t="s">
        <v>239</v>
      </c>
      <c r="K110" t="s">
        <v>351</v>
      </c>
      <c r="L110" t="s">
        <v>374</v>
      </c>
      <c r="M110" t="s">
        <v>239</v>
      </c>
      <c r="O110" t="s">
        <v>67</v>
      </c>
      <c r="P110" t="s">
        <v>358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46282.367581018516</v>
      </c>
      <c r="E111" t="s">
        <v>403</v>
      </c>
      <c r="F111">
        <v>4</v>
      </c>
      <c r="G111" s="15">
        <v>46286.458333333336</v>
      </c>
      <c r="H111" t="s">
        <v>358</v>
      </c>
      <c r="I111" t="s">
        <v>373</v>
      </c>
      <c r="J111" t="s">
        <v>239</v>
      </c>
      <c r="K111" t="s">
        <v>351</v>
      </c>
      <c r="L111" t="s">
        <v>374</v>
      </c>
      <c r="M111" t="s">
        <v>239</v>
      </c>
      <c r="N111">
        <v>103</v>
      </c>
      <c r="O111" t="s">
        <v>67</v>
      </c>
      <c r="P111" t="s">
        <v>358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46280.432673611111</v>
      </c>
      <c r="E112" t="s">
        <v>403</v>
      </c>
      <c r="F112">
        <v>1</v>
      </c>
      <c r="G112" s="15">
        <v>46282.458333333336</v>
      </c>
      <c r="H112" t="s">
        <v>358</v>
      </c>
      <c r="I112" t="s">
        <v>373</v>
      </c>
      <c r="J112" t="s">
        <v>239</v>
      </c>
      <c r="K112" t="s">
        <v>351</v>
      </c>
      <c r="L112" t="s">
        <v>374</v>
      </c>
      <c r="M112" t="s">
        <v>239</v>
      </c>
      <c r="N112">
        <v>103</v>
      </c>
      <c r="O112" t="s">
        <v>67</v>
      </c>
      <c r="P112" t="s">
        <v>358</v>
      </c>
      <c r="Q112" t="s">
        <v>217</v>
      </c>
      <c r="R112">
        <v>1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46280.435034722221</v>
      </c>
      <c r="E113" t="s">
        <v>403</v>
      </c>
      <c r="F113">
        <v>3</v>
      </c>
      <c r="G113" s="15">
        <v>46282.458333333336</v>
      </c>
      <c r="H113" t="s">
        <v>358</v>
      </c>
      <c r="I113" t="s">
        <v>373</v>
      </c>
      <c r="J113" t="s">
        <v>239</v>
      </c>
      <c r="K113" t="s">
        <v>351</v>
      </c>
      <c r="L113" t="s">
        <v>374</v>
      </c>
      <c r="M113" t="s">
        <v>239</v>
      </c>
      <c r="O113" t="s">
        <v>67</v>
      </c>
      <c r="P113" t="s">
        <v>358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46280.432002314818</v>
      </c>
      <c r="E114" t="s">
        <v>403</v>
      </c>
      <c r="F114">
        <v>3</v>
      </c>
      <c r="G114" s="15">
        <v>46282.458333333336</v>
      </c>
      <c r="H114" t="s">
        <v>358</v>
      </c>
      <c r="I114" t="s">
        <v>373</v>
      </c>
      <c r="J114" t="s">
        <v>239</v>
      </c>
      <c r="K114" t="s">
        <v>351</v>
      </c>
      <c r="L114" t="s">
        <v>374</v>
      </c>
      <c r="M114" t="s">
        <v>239</v>
      </c>
      <c r="O114" t="s">
        <v>67</v>
      </c>
      <c r="P114" t="s">
        <v>358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46280.431261574071</v>
      </c>
      <c r="E115" t="s">
        <v>403</v>
      </c>
      <c r="F115">
        <v>3</v>
      </c>
      <c r="G115" s="15">
        <v>46282.458333333336</v>
      </c>
      <c r="H115" t="s">
        <v>358</v>
      </c>
      <c r="I115" t="s">
        <v>373</v>
      </c>
      <c r="J115" t="s">
        <v>239</v>
      </c>
      <c r="K115" t="s">
        <v>351</v>
      </c>
      <c r="L115" t="s">
        <v>374</v>
      </c>
      <c r="M115" t="s">
        <v>239</v>
      </c>
      <c r="O115" t="s">
        <v>67</v>
      </c>
      <c r="P115" t="s">
        <v>358</v>
      </c>
      <c r="Q115" t="s">
        <v>217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46280.438321759262</v>
      </c>
      <c r="E116" t="s">
        <v>403</v>
      </c>
      <c r="F116">
        <v>3</v>
      </c>
      <c r="G116" s="15">
        <v>46282.458333333336</v>
      </c>
      <c r="H116" t="s">
        <v>358</v>
      </c>
      <c r="I116" t="s">
        <v>373</v>
      </c>
      <c r="J116" t="s">
        <v>239</v>
      </c>
      <c r="K116" t="s">
        <v>351</v>
      </c>
      <c r="L116" t="s">
        <v>374</v>
      </c>
      <c r="M116" t="s">
        <v>239</v>
      </c>
      <c r="O116" t="s">
        <v>67</v>
      </c>
      <c r="P116" t="s">
        <v>358</v>
      </c>
      <c r="Q116" t="s">
        <v>217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46280.43408564815</v>
      </c>
      <c r="E117" t="s">
        <v>403</v>
      </c>
      <c r="F117">
        <v>3</v>
      </c>
      <c r="G117" s="15">
        <v>46282.458333333336</v>
      </c>
      <c r="H117" t="s">
        <v>358</v>
      </c>
      <c r="I117" t="s">
        <v>373</v>
      </c>
      <c r="J117" t="s">
        <v>239</v>
      </c>
      <c r="K117" t="s">
        <v>351</v>
      </c>
      <c r="L117" t="s">
        <v>374</v>
      </c>
      <c r="M117" t="s">
        <v>239</v>
      </c>
      <c r="O117" t="s">
        <v>67</v>
      </c>
      <c r="P117" t="s">
        <v>358</v>
      </c>
      <c r="Q117" t="s">
        <v>217</v>
      </c>
    </row>
    <row r="118" spans="1:18" x14ac:dyDescent="0.3">
      <c r="A118" t="s">
        <v>351</v>
      </c>
      <c r="B118" t="s">
        <v>45</v>
      </c>
      <c r="C118" t="s">
        <v>68</v>
      </c>
      <c r="D118" s="15">
        <v>46258.344340277778</v>
      </c>
      <c r="E118" t="s">
        <v>403</v>
      </c>
      <c r="F118">
        <v>3</v>
      </c>
      <c r="G118" s="15">
        <v>46262.520833333336</v>
      </c>
      <c r="H118" t="s">
        <v>358</v>
      </c>
      <c r="I118" t="s">
        <v>373</v>
      </c>
      <c r="J118" t="s">
        <v>239</v>
      </c>
      <c r="K118" t="s">
        <v>351</v>
      </c>
      <c r="L118" t="s">
        <v>374</v>
      </c>
      <c r="M118" t="s">
        <v>239</v>
      </c>
      <c r="N118">
        <v>103</v>
      </c>
      <c r="O118" t="s">
        <v>67</v>
      </c>
      <c r="P118" t="s">
        <v>358</v>
      </c>
      <c r="Q118" t="s">
        <v>217</v>
      </c>
      <c r="R118">
        <v>1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46258.343726851854</v>
      </c>
      <c r="E119" t="s">
        <v>403</v>
      </c>
      <c r="F119">
        <v>1</v>
      </c>
      <c r="G119" s="15">
        <v>46262.520833333336</v>
      </c>
      <c r="H119" t="s">
        <v>358</v>
      </c>
      <c r="I119" t="s">
        <v>373</v>
      </c>
      <c r="J119" t="s">
        <v>239</v>
      </c>
      <c r="K119" t="s">
        <v>351</v>
      </c>
      <c r="L119" t="s">
        <v>374</v>
      </c>
      <c r="M119" t="s">
        <v>239</v>
      </c>
      <c r="O119" t="s">
        <v>67</v>
      </c>
      <c r="P119" t="s">
        <v>358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46258.344930555555</v>
      </c>
      <c r="E120" t="s">
        <v>403</v>
      </c>
      <c r="F120">
        <v>3</v>
      </c>
      <c r="G120" s="15">
        <v>46262.520833333336</v>
      </c>
      <c r="H120" t="s">
        <v>358</v>
      </c>
      <c r="I120" t="s">
        <v>373</v>
      </c>
      <c r="J120" t="s">
        <v>239</v>
      </c>
      <c r="K120" t="s">
        <v>351</v>
      </c>
      <c r="L120" t="s">
        <v>374</v>
      </c>
      <c r="M120" t="s">
        <v>239</v>
      </c>
      <c r="O120" t="s">
        <v>67</v>
      </c>
      <c r="P120" t="s">
        <v>358</v>
      </c>
      <c r="Q120" t="s">
        <v>217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46258.344930555555</v>
      </c>
      <c r="E121" t="s">
        <v>403</v>
      </c>
      <c r="F121">
        <v>3</v>
      </c>
      <c r="G121" s="15">
        <v>46262.520833333336</v>
      </c>
      <c r="H121" t="s">
        <v>358</v>
      </c>
      <c r="I121" t="s">
        <v>373</v>
      </c>
      <c r="J121" t="s">
        <v>239</v>
      </c>
      <c r="K121" t="s">
        <v>351</v>
      </c>
      <c r="L121" t="s">
        <v>374</v>
      </c>
      <c r="M121" t="s">
        <v>239</v>
      </c>
      <c r="O121" t="s">
        <v>67</v>
      </c>
      <c r="P121" t="s">
        <v>358</v>
      </c>
      <c r="Q121" t="s">
        <v>217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46254.613715277781</v>
      </c>
      <c r="E122" t="s">
        <v>407</v>
      </c>
      <c r="F122">
        <v>27</v>
      </c>
      <c r="G122" s="15">
        <v>46259.611111111109</v>
      </c>
      <c r="H122" t="s">
        <v>358</v>
      </c>
      <c r="I122" t="s">
        <v>373</v>
      </c>
      <c r="J122" t="s">
        <v>239</v>
      </c>
      <c r="K122" t="s">
        <v>351</v>
      </c>
      <c r="L122" t="s">
        <v>374</v>
      </c>
      <c r="M122" t="s">
        <v>239</v>
      </c>
      <c r="N122">
        <v>103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46254.658715277779</v>
      </c>
      <c r="E123" t="s">
        <v>403</v>
      </c>
      <c r="F123">
        <v>5</v>
      </c>
      <c r="G123" s="15">
        <v>46259.583333333336</v>
      </c>
      <c r="H123" t="s">
        <v>358</v>
      </c>
      <c r="I123" t="s">
        <v>373</v>
      </c>
      <c r="J123" t="s">
        <v>239</v>
      </c>
      <c r="K123" t="s">
        <v>351</v>
      </c>
      <c r="L123" t="s">
        <v>374</v>
      </c>
      <c r="M123" t="s">
        <v>239</v>
      </c>
      <c r="O123" t="s">
        <v>67</v>
      </c>
      <c r="P123" t="s">
        <v>358</v>
      </c>
      <c r="Q123" t="s">
        <v>217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46262.359525462962</v>
      </c>
      <c r="E124" t="s">
        <v>403</v>
      </c>
      <c r="F124">
        <v>2</v>
      </c>
      <c r="G124" s="15">
        <v>46267.421527777777</v>
      </c>
      <c r="H124" t="s">
        <v>358</v>
      </c>
      <c r="I124" t="s">
        <v>373</v>
      </c>
      <c r="J124" t="s">
        <v>239</v>
      </c>
      <c r="K124" t="s">
        <v>351</v>
      </c>
      <c r="L124" t="s">
        <v>374</v>
      </c>
      <c r="M124" t="s">
        <v>239</v>
      </c>
      <c r="N124">
        <v>103</v>
      </c>
      <c r="O124" t="s">
        <v>67</v>
      </c>
      <c r="P124" t="s">
        <v>358</v>
      </c>
      <c r="Q124" t="s">
        <v>217</v>
      </c>
      <c r="R124">
        <v>1</v>
      </c>
    </row>
    <row r="125" spans="1:18" x14ac:dyDescent="0.3">
      <c r="A125" t="s">
        <v>351</v>
      </c>
      <c r="B125" t="s">
        <v>45</v>
      </c>
      <c r="C125" t="s">
        <v>68</v>
      </c>
      <c r="D125" s="15">
        <v>46262.363888888889</v>
      </c>
      <c r="E125" t="s">
        <v>403</v>
      </c>
      <c r="F125">
        <v>3</v>
      </c>
      <c r="G125" s="15">
        <v>46267.421527777777</v>
      </c>
      <c r="H125" t="s">
        <v>358</v>
      </c>
      <c r="I125" t="s">
        <v>373</v>
      </c>
      <c r="J125" t="s">
        <v>239</v>
      </c>
      <c r="K125" t="s">
        <v>351</v>
      </c>
      <c r="L125" t="s">
        <v>374</v>
      </c>
      <c r="M125" t="s">
        <v>239</v>
      </c>
      <c r="O125" t="s">
        <v>67</v>
      </c>
      <c r="P125" t="s">
        <v>358</v>
      </c>
      <c r="Q125" t="s">
        <v>217</v>
      </c>
    </row>
    <row r="126" spans="1:18" x14ac:dyDescent="0.3">
      <c r="A126" t="s">
        <v>351</v>
      </c>
      <c r="B126" t="s">
        <v>45</v>
      </c>
      <c r="C126" t="s">
        <v>68</v>
      </c>
      <c r="D126" s="15">
        <v>46262.363888888889</v>
      </c>
      <c r="E126" t="s">
        <v>403</v>
      </c>
      <c r="F126">
        <v>3</v>
      </c>
      <c r="G126" s="15">
        <v>46267.421527777777</v>
      </c>
      <c r="H126" t="s">
        <v>358</v>
      </c>
      <c r="I126" t="s">
        <v>373</v>
      </c>
      <c r="J126" t="s">
        <v>239</v>
      </c>
      <c r="K126" t="s">
        <v>351</v>
      </c>
      <c r="L126" t="s">
        <v>374</v>
      </c>
      <c r="M126" t="s">
        <v>239</v>
      </c>
      <c r="O126" t="s">
        <v>67</v>
      </c>
      <c r="P126" t="s">
        <v>358</v>
      </c>
      <c r="Q126" t="s">
        <v>217</v>
      </c>
    </row>
    <row r="127" spans="1:18" x14ac:dyDescent="0.3">
      <c r="A127" t="s">
        <v>351</v>
      </c>
      <c r="B127" t="s">
        <v>45</v>
      </c>
      <c r="C127" t="s">
        <v>68</v>
      </c>
      <c r="D127" s="15">
        <v>46269.710416666669</v>
      </c>
      <c r="E127" t="s">
        <v>403</v>
      </c>
      <c r="F127">
        <v>4</v>
      </c>
      <c r="G127" s="15">
        <v>46274.465277777781</v>
      </c>
      <c r="H127" t="s">
        <v>358</v>
      </c>
      <c r="I127" t="s">
        <v>373</v>
      </c>
      <c r="J127" t="s">
        <v>239</v>
      </c>
      <c r="K127" t="s">
        <v>351</v>
      </c>
      <c r="L127" t="s">
        <v>374</v>
      </c>
      <c r="M127" t="s">
        <v>239</v>
      </c>
      <c r="N127">
        <v>103</v>
      </c>
      <c r="O127" t="s">
        <v>67</v>
      </c>
      <c r="P127" t="s">
        <v>358</v>
      </c>
      <c r="Q127" t="s">
        <v>217</v>
      </c>
      <c r="R127">
        <v>1</v>
      </c>
    </row>
    <row r="128" spans="1:18" x14ac:dyDescent="0.3">
      <c r="A128" t="s">
        <v>351</v>
      </c>
      <c r="B128" t="s">
        <v>45</v>
      </c>
      <c r="C128" t="s">
        <v>68</v>
      </c>
      <c r="D128" s="15">
        <v>46269.713495370372</v>
      </c>
      <c r="E128" t="s">
        <v>403</v>
      </c>
      <c r="F128">
        <v>4</v>
      </c>
      <c r="G128" s="15">
        <v>46274.465277777781</v>
      </c>
      <c r="H128" t="s">
        <v>358</v>
      </c>
      <c r="I128" t="s">
        <v>373</v>
      </c>
      <c r="J128" t="s">
        <v>239</v>
      </c>
      <c r="K128" t="s">
        <v>351</v>
      </c>
      <c r="L128" t="s">
        <v>374</v>
      </c>
      <c r="M128" t="s">
        <v>239</v>
      </c>
      <c r="O128" t="s">
        <v>67</v>
      </c>
      <c r="P128" t="s">
        <v>358</v>
      </c>
      <c r="Q128" t="s">
        <v>217</v>
      </c>
    </row>
    <row r="129" spans="1:18" x14ac:dyDescent="0.3">
      <c r="A129" t="s">
        <v>351</v>
      </c>
      <c r="B129" t="s">
        <v>45</v>
      </c>
      <c r="C129" t="s">
        <v>68</v>
      </c>
      <c r="D129" s="15">
        <v>46269.591053240743</v>
      </c>
      <c r="E129" t="s">
        <v>403</v>
      </c>
      <c r="F129">
        <v>2</v>
      </c>
      <c r="G129" s="15">
        <v>46274.472222222219</v>
      </c>
      <c r="H129" t="s">
        <v>358</v>
      </c>
      <c r="I129" t="s">
        <v>373</v>
      </c>
      <c r="J129" t="s">
        <v>239</v>
      </c>
      <c r="K129" t="s">
        <v>351</v>
      </c>
      <c r="L129" t="s">
        <v>374</v>
      </c>
      <c r="M129" t="s">
        <v>239</v>
      </c>
      <c r="N129">
        <v>103</v>
      </c>
      <c r="O129" t="s">
        <v>67</v>
      </c>
      <c r="P129" t="s">
        <v>358</v>
      </c>
      <c r="Q129" t="s">
        <v>217</v>
      </c>
    </row>
    <row r="130" spans="1:18" x14ac:dyDescent="0.3">
      <c r="A130" t="s">
        <v>351</v>
      </c>
      <c r="B130" t="s">
        <v>45</v>
      </c>
      <c r="C130" t="s">
        <v>68</v>
      </c>
      <c r="D130" s="15">
        <v>46269.590185185189</v>
      </c>
      <c r="E130" t="s">
        <v>403</v>
      </c>
      <c r="F130">
        <v>3</v>
      </c>
      <c r="G130" s="15">
        <v>46274.472222222219</v>
      </c>
      <c r="H130" t="s">
        <v>358</v>
      </c>
      <c r="I130" t="s">
        <v>373</v>
      </c>
      <c r="J130" t="s">
        <v>239</v>
      </c>
      <c r="K130" t="s">
        <v>351</v>
      </c>
      <c r="L130" t="s">
        <v>374</v>
      </c>
      <c r="M130" t="s">
        <v>239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351</v>
      </c>
      <c r="B131" t="s">
        <v>45</v>
      </c>
      <c r="C131" t="s">
        <v>68</v>
      </c>
      <c r="D131" s="15">
        <v>46269.590671296297</v>
      </c>
      <c r="E131" t="s">
        <v>403</v>
      </c>
      <c r="F131">
        <v>3</v>
      </c>
      <c r="G131" s="15">
        <v>46274.472222222219</v>
      </c>
      <c r="H131" t="s">
        <v>358</v>
      </c>
      <c r="I131" t="s">
        <v>373</v>
      </c>
      <c r="J131" t="s">
        <v>239</v>
      </c>
      <c r="K131" t="s">
        <v>351</v>
      </c>
      <c r="L131" t="s">
        <v>374</v>
      </c>
      <c r="M131" t="s">
        <v>239</v>
      </c>
      <c r="O131" t="s">
        <v>67</v>
      </c>
      <c r="P131" t="s">
        <v>358</v>
      </c>
      <c r="Q131" t="s">
        <v>217</v>
      </c>
    </row>
    <row r="132" spans="1:18" x14ac:dyDescent="0.3">
      <c r="A132" t="s">
        <v>351</v>
      </c>
      <c r="B132" t="s">
        <v>45</v>
      </c>
      <c r="C132" t="s">
        <v>68</v>
      </c>
      <c r="D132" s="15">
        <v>46269.589409722219</v>
      </c>
      <c r="E132" t="s">
        <v>403</v>
      </c>
      <c r="F132">
        <v>3</v>
      </c>
      <c r="G132" s="15">
        <v>46274.472222222219</v>
      </c>
      <c r="H132" t="s">
        <v>358</v>
      </c>
      <c r="I132" t="s">
        <v>373</v>
      </c>
      <c r="J132" t="s">
        <v>239</v>
      </c>
      <c r="K132" t="s">
        <v>351</v>
      </c>
      <c r="L132" t="s">
        <v>374</v>
      </c>
      <c r="M132" t="s">
        <v>239</v>
      </c>
      <c r="O132" t="s">
        <v>67</v>
      </c>
      <c r="P132" t="s">
        <v>358</v>
      </c>
      <c r="Q132" t="s">
        <v>217</v>
      </c>
    </row>
    <row r="133" spans="1:18" x14ac:dyDescent="0.3">
      <c r="A133" t="s">
        <v>351</v>
      </c>
      <c r="B133" t="s">
        <v>45</v>
      </c>
      <c r="C133" t="s">
        <v>68</v>
      </c>
      <c r="D133" s="15">
        <v>46254.490613425929</v>
      </c>
      <c r="E133" t="s">
        <v>407</v>
      </c>
      <c r="F133">
        <v>12</v>
      </c>
      <c r="G133" s="15">
        <v>46255.484027777777</v>
      </c>
      <c r="H133" t="s">
        <v>358</v>
      </c>
      <c r="I133" t="s">
        <v>373</v>
      </c>
      <c r="J133" t="s">
        <v>239</v>
      </c>
      <c r="K133" t="s">
        <v>351</v>
      </c>
      <c r="L133" t="s">
        <v>374</v>
      </c>
      <c r="M133" t="s">
        <v>239</v>
      </c>
      <c r="N133">
        <v>103</v>
      </c>
      <c r="O133" t="s">
        <v>67</v>
      </c>
      <c r="P133" t="s">
        <v>358</v>
      </c>
      <c r="Q133" t="s">
        <v>217</v>
      </c>
      <c r="R133">
        <v>1</v>
      </c>
    </row>
    <row r="134" spans="1:18" x14ac:dyDescent="0.3">
      <c r="A134" t="s">
        <v>351</v>
      </c>
      <c r="B134" t="s">
        <v>45</v>
      </c>
      <c r="C134" t="s">
        <v>68</v>
      </c>
      <c r="D134" s="15">
        <v>46254.489756944444</v>
      </c>
      <c r="E134" t="s">
        <v>407</v>
      </c>
      <c r="F134">
        <v>1</v>
      </c>
      <c r="G134" s="15">
        <v>46255.484027777777</v>
      </c>
      <c r="H134" t="s">
        <v>358</v>
      </c>
      <c r="I134" t="s">
        <v>373</v>
      </c>
      <c r="J134" t="s">
        <v>239</v>
      </c>
      <c r="K134" t="s">
        <v>351</v>
      </c>
      <c r="L134" t="s">
        <v>374</v>
      </c>
      <c r="M134" t="s">
        <v>239</v>
      </c>
      <c r="O134" t="s">
        <v>67</v>
      </c>
      <c r="P134" t="s">
        <v>358</v>
      </c>
      <c r="Q134" t="s">
        <v>217</v>
      </c>
    </row>
    <row r="135" spans="1:18" x14ac:dyDescent="0.3">
      <c r="A135" t="s">
        <v>351</v>
      </c>
      <c r="B135" t="s">
        <v>45</v>
      </c>
      <c r="C135" t="s">
        <v>68</v>
      </c>
      <c r="D135" s="15">
        <v>46269.591458333336</v>
      </c>
      <c r="E135" t="s">
        <v>403</v>
      </c>
      <c r="F135">
        <v>2</v>
      </c>
      <c r="G135" s="15">
        <v>46274.472222222219</v>
      </c>
      <c r="H135" t="s">
        <v>358</v>
      </c>
      <c r="I135" t="s">
        <v>373</v>
      </c>
      <c r="J135" t="s">
        <v>239</v>
      </c>
      <c r="K135" t="s">
        <v>351</v>
      </c>
      <c r="L135" t="s">
        <v>374</v>
      </c>
      <c r="M135" t="s">
        <v>239</v>
      </c>
      <c r="O135" t="s">
        <v>67</v>
      </c>
      <c r="P135" t="s">
        <v>358</v>
      </c>
      <c r="Q135" t="s">
        <v>217</v>
      </c>
    </row>
    <row r="136" spans="1:18" x14ac:dyDescent="0.3">
      <c r="A136" t="s">
        <v>351</v>
      </c>
      <c r="B136" t="s">
        <v>45</v>
      </c>
      <c r="C136" t="s">
        <v>68</v>
      </c>
      <c r="D136" s="15">
        <v>46253.463136574072</v>
      </c>
      <c r="E136" t="s">
        <v>1138</v>
      </c>
      <c r="F136">
        <v>34</v>
      </c>
      <c r="G136" s="15">
        <v>46255.520833333336</v>
      </c>
      <c r="H136" t="s">
        <v>358</v>
      </c>
      <c r="I136" t="s">
        <v>373</v>
      </c>
      <c r="J136" t="s">
        <v>239</v>
      </c>
      <c r="K136" t="s">
        <v>351</v>
      </c>
      <c r="L136" t="s">
        <v>374</v>
      </c>
      <c r="M136" t="s">
        <v>239</v>
      </c>
      <c r="N136">
        <v>103</v>
      </c>
      <c r="O136" t="s">
        <v>67</v>
      </c>
      <c r="P136" t="s">
        <v>358</v>
      </c>
      <c r="Q136" t="s">
        <v>217</v>
      </c>
    </row>
    <row r="137" spans="1:18" x14ac:dyDescent="0.3">
      <c r="A137" t="s">
        <v>351</v>
      </c>
      <c r="B137" t="s">
        <v>43</v>
      </c>
      <c r="C137" t="s">
        <v>105</v>
      </c>
      <c r="D137" s="15">
        <v>46279.679050925923</v>
      </c>
      <c r="E137" t="s">
        <v>404</v>
      </c>
      <c r="F137">
        <v>14</v>
      </c>
      <c r="G137" s="15">
        <v>46288.486111111109</v>
      </c>
      <c r="H137" t="s">
        <v>358</v>
      </c>
      <c r="I137" t="s">
        <v>373</v>
      </c>
      <c r="J137" t="s">
        <v>239</v>
      </c>
      <c r="K137" t="s">
        <v>351</v>
      </c>
      <c r="L137" t="s">
        <v>374</v>
      </c>
      <c r="M137" t="s">
        <v>239</v>
      </c>
      <c r="O137" t="s">
        <v>67</v>
      </c>
      <c r="P137" t="s">
        <v>358</v>
      </c>
      <c r="Q137" t="s">
        <v>217</v>
      </c>
    </row>
    <row r="138" spans="1:18" x14ac:dyDescent="0.3">
      <c r="A138" t="s">
        <v>351</v>
      </c>
      <c r="B138" t="s">
        <v>43</v>
      </c>
      <c r="C138" t="s">
        <v>105</v>
      </c>
      <c r="D138" s="15">
        <v>46254.67765046296</v>
      </c>
      <c r="E138" t="s">
        <v>404</v>
      </c>
      <c r="F138">
        <v>22</v>
      </c>
      <c r="G138" s="15">
        <v>46259.520833333336</v>
      </c>
      <c r="H138" t="s">
        <v>358</v>
      </c>
      <c r="I138" t="s">
        <v>373</v>
      </c>
      <c r="J138" t="s">
        <v>239</v>
      </c>
      <c r="K138" t="s">
        <v>351</v>
      </c>
      <c r="L138" t="s">
        <v>374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351</v>
      </c>
      <c r="B139" t="s">
        <v>48</v>
      </c>
      <c r="C139" t="s">
        <v>68</v>
      </c>
      <c r="D139" s="15">
        <v>46259.511863425927</v>
      </c>
      <c r="E139" t="s">
        <v>417</v>
      </c>
      <c r="F139">
        <v>7</v>
      </c>
      <c r="G139" s="15">
        <v>46262.444444444445</v>
      </c>
      <c r="H139" t="s">
        <v>364</v>
      </c>
      <c r="I139" t="s">
        <v>373</v>
      </c>
      <c r="J139" t="s">
        <v>239</v>
      </c>
      <c r="K139" t="s">
        <v>351</v>
      </c>
      <c r="L139" t="s">
        <v>374</v>
      </c>
      <c r="M139" t="s">
        <v>239</v>
      </c>
      <c r="N139">
        <v>93</v>
      </c>
      <c r="O139" t="s">
        <v>90</v>
      </c>
      <c r="P139" t="s">
        <v>470</v>
      </c>
      <c r="Q139" t="s">
        <v>217</v>
      </c>
      <c r="R139">
        <v>1</v>
      </c>
    </row>
    <row r="140" spans="1:18" x14ac:dyDescent="0.3">
      <c r="A140" t="s">
        <v>351</v>
      </c>
      <c r="B140" t="s">
        <v>45</v>
      </c>
      <c r="C140" t="s">
        <v>68</v>
      </c>
      <c r="D140" s="15">
        <v>46288.517453703702</v>
      </c>
      <c r="E140" t="s">
        <v>403</v>
      </c>
      <c r="F140">
        <v>1</v>
      </c>
      <c r="G140" s="15">
        <v>46290.541666666664</v>
      </c>
      <c r="H140" t="s">
        <v>358</v>
      </c>
      <c r="I140" t="s">
        <v>373</v>
      </c>
      <c r="J140" t="s">
        <v>239</v>
      </c>
      <c r="K140" t="s">
        <v>351</v>
      </c>
      <c r="L140" t="s">
        <v>374</v>
      </c>
      <c r="M140" t="s">
        <v>239</v>
      </c>
      <c r="N140">
        <v>103</v>
      </c>
      <c r="O140" t="s">
        <v>67</v>
      </c>
      <c r="P140" t="s">
        <v>358</v>
      </c>
      <c r="Q140" t="s">
        <v>217</v>
      </c>
      <c r="R140">
        <v>1</v>
      </c>
    </row>
    <row r="141" spans="1:18" x14ac:dyDescent="0.3">
      <c r="A141" t="s">
        <v>352</v>
      </c>
      <c r="B141" t="s">
        <v>45</v>
      </c>
      <c r="C141" t="s">
        <v>68</v>
      </c>
      <c r="D141" s="15">
        <v>46282.336180555554</v>
      </c>
      <c r="E141" t="s">
        <v>764</v>
      </c>
      <c r="F141">
        <v>4</v>
      </c>
      <c r="G141" s="15">
        <v>46287.444444444445</v>
      </c>
      <c r="H141" t="s">
        <v>762</v>
      </c>
      <c r="I141" t="s">
        <v>763</v>
      </c>
      <c r="J141" t="s">
        <v>261</v>
      </c>
      <c r="K141" t="s">
        <v>352</v>
      </c>
      <c r="L141" t="s">
        <v>398</v>
      </c>
      <c r="M141" t="s">
        <v>261</v>
      </c>
      <c r="N141">
        <v>0</v>
      </c>
      <c r="O141" t="s">
        <v>67</v>
      </c>
      <c r="P141" t="s">
        <v>762</v>
      </c>
      <c r="Q141" t="s">
        <v>217</v>
      </c>
      <c r="R141">
        <v>1</v>
      </c>
    </row>
    <row r="142" spans="1:18" x14ac:dyDescent="0.3">
      <c r="A142" t="s">
        <v>352</v>
      </c>
      <c r="B142" t="s">
        <v>45</v>
      </c>
      <c r="C142" t="s">
        <v>68</v>
      </c>
      <c r="D142" s="15">
        <v>46281.658784722225</v>
      </c>
      <c r="E142" t="s">
        <v>764</v>
      </c>
      <c r="F142">
        <v>6</v>
      </c>
      <c r="G142" s="15">
        <v>46287.444444444445</v>
      </c>
      <c r="H142" t="s">
        <v>762</v>
      </c>
      <c r="I142" t="s">
        <v>763</v>
      </c>
      <c r="J142" t="s">
        <v>261</v>
      </c>
      <c r="K142" t="s">
        <v>352</v>
      </c>
      <c r="L142" t="s">
        <v>398</v>
      </c>
      <c r="M142" t="s">
        <v>261</v>
      </c>
      <c r="O142" t="s">
        <v>67</v>
      </c>
      <c r="P142" t="s">
        <v>762</v>
      </c>
      <c r="Q142" t="s">
        <v>217</v>
      </c>
    </row>
    <row r="143" spans="1:18" x14ac:dyDescent="0.3">
      <c r="A143" t="s">
        <v>350</v>
      </c>
      <c r="B143" t="s">
        <v>45</v>
      </c>
      <c r="C143" t="s">
        <v>68</v>
      </c>
      <c r="D143" s="15">
        <v>46287.478263888886</v>
      </c>
      <c r="E143" t="s">
        <v>405</v>
      </c>
      <c r="F143">
        <v>16</v>
      </c>
      <c r="G143" s="15">
        <v>46289.458333333336</v>
      </c>
      <c r="H143" t="s">
        <v>367</v>
      </c>
      <c r="I143" t="s">
        <v>378</v>
      </c>
      <c r="J143" t="s">
        <v>240</v>
      </c>
      <c r="K143" t="s">
        <v>350</v>
      </c>
      <c r="L143" t="s">
        <v>356</v>
      </c>
      <c r="M143" t="s">
        <v>240</v>
      </c>
      <c r="N143">
        <v>48</v>
      </c>
      <c r="O143" t="s">
        <v>67</v>
      </c>
      <c r="P143" t="s">
        <v>367</v>
      </c>
      <c r="Q143" t="s">
        <v>217</v>
      </c>
      <c r="R143">
        <v>1</v>
      </c>
    </row>
    <row r="144" spans="1:18" x14ac:dyDescent="0.3">
      <c r="A144" t="s">
        <v>350</v>
      </c>
      <c r="B144" t="s">
        <v>45</v>
      </c>
      <c r="C144" t="s">
        <v>68</v>
      </c>
      <c r="D144" s="15">
        <v>46273.341469907406</v>
      </c>
      <c r="E144" t="s">
        <v>405</v>
      </c>
      <c r="F144">
        <v>16</v>
      </c>
      <c r="G144" s="15">
        <v>46275.465277777781</v>
      </c>
      <c r="H144" t="s">
        <v>367</v>
      </c>
      <c r="I144" t="s">
        <v>378</v>
      </c>
      <c r="J144" t="s">
        <v>240</v>
      </c>
      <c r="K144" t="s">
        <v>350</v>
      </c>
      <c r="L144" t="s">
        <v>356</v>
      </c>
      <c r="M144" t="s">
        <v>240</v>
      </c>
      <c r="N144">
        <v>48</v>
      </c>
      <c r="O144" t="s">
        <v>67</v>
      </c>
      <c r="P144" t="s">
        <v>367</v>
      </c>
      <c r="Q144" t="s">
        <v>217</v>
      </c>
      <c r="R144">
        <v>1</v>
      </c>
    </row>
    <row r="145" spans="1:18" x14ac:dyDescent="0.3">
      <c r="A145" t="s">
        <v>350</v>
      </c>
      <c r="B145" t="s">
        <v>48</v>
      </c>
      <c r="C145" t="s">
        <v>68</v>
      </c>
      <c r="D145" s="15">
        <v>46283.361296296294</v>
      </c>
      <c r="E145" t="s">
        <v>405</v>
      </c>
      <c r="F145">
        <v>1</v>
      </c>
      <c r="G145" s="15">
        <v>46287.461805555555</v>
      </c>
      <c r="H145" t="s">
        <v>367</v>
      </c>
      <c r="I145" t="s">
        <v>378</v>
      </c>
      <c r="J145" t="s">
        <v>240</v>
      </c>
      <c r="K145" t="s">
        <v>350</v>
      </c>
      <c r="L145" t="s">
        <v>356</v>
      </c>
      <c r="M145" t="s">
        <v>240</v>
      </c>
      <c r="N145">
        <v>48</v>
      </c>
      <c r="O145" t="s">
        <v>90</v>
      </c>
      <c r="P145" t="s">
        <v>367</v>
      </c>
      <c r="Q145" t="s">
        <v>217</v>
      </c>
      <c r="R145">
        <v>1</v>
      </c>
    </row>
    <row r="146" spans="1:18" x14ac:dyDescent="0.3">
      <c r="A146" t="s">
        <v>350</v>
      </c>
      <c r="B146" t="s">
        <v>48</v>
      </c>
      <c r="C146" t="s">
        <v>68</v>
      </c>
      <c r="D146" s="15">
        <v>46279.471388888887</v>
      </c>
      <c r="E146" t="s">
        <v>405</v>
      </c>
      <c r="F146">
        <v>2</v>
      </c>
      <c r="G146" s="15">
        <v>46281.472222222219</v>
      </c>
      <c r="H146" t="s">
        <v>367</v>
      </c>
      <c r="I146" t="s">
        <v>378</v>
      </c>
      <c r="J146" t="s">
        <v>240</v>
      </c>
      <c r="K146" t="s">
        <v>350</v>
      </c>
      <c r="L146" t="s">
        <v>356</v>
      </c>
      <c r="M146" t="s">
        <v>240</v>
      </c>
      <c r="N146">
        <v>48</v>
      </c>
      <c r="O146" t="s">
        <v>90</v>
      </c>
      <c r="P146" t="s">
        <v>367</v>
      </c>
      <c r="Q146" t="s">
        <v>217</v>
      </c>
      <c r="R146">
        <v>1</v>
      </c>
    </row>
    <row r="147" spans="1:18" x14ac:dyDescent="0.3">
      <c r="A147" t="s">
        <v>350</v>
      </c>
      <c r="B147" t="s">
        <v>43</v>
      </c>
      <c r="C147" t="s">
        <v>105</v>
      </c>
      <c r="D147" s="15">
        <v>46287.493831018517</v>
      </c>
      <c r="E147" t="s">
        <v>405</v>
      </c>
      <c r="F147">
        <v>1</v>
      </c>
      <c r="G147" s="15">
        <v>46289.458333333336</v>
      </c>
      <c r="H147" t="s">
        <v>367</v>
      </c>
      <c r="I147" t="s">
        <v>378</v>
      </c>
      <c r="J147" t="s">
        <v>240</v>
      </c>
      <c r="K147" t="s">
        <v>350</v>
      </c>
      <c r="L147" t="s">
        <v>356</v>
      </c>
      <c r="M147" t="s">
        <v>240</v>
      </c>
      <c r="N147">
        <v>48</v>
      </c>
      <c r="O147" t="s">
        <v>67</v>
      </c>
      <c r="P147" t="s">
        <v>367</v>
      </c>
      <c r="Q147" t="s">
        <v>217</v>
      </c>
    </row>
    <row r="148" spans="1:18" x14ac:dyDescent="0.3">
      <c r="A148" t="s">
        <v>350</v>
      </c>
      <c r="B148" t="s">
        <v>43</v>
      </c>
      <c r="C148" t="s">
        <v>105</v>
      </c>
      <c r="D148" s="15">
        <v>46283.36478009259</v>
      </c>
      <c r="E148" t="s">
        <v>405</v>
      </c>
      <c r="F148">
        <v>2</v>
      </c>
      <c r="G148" s="15">
        <v>46287.461805555555</v>
      </c>
      <c r="H148" t="s">
        <v>367</v>
      </c>
      <c r="I148" t="s">
        <v>378</v>
      </c>
      <c r="J148" t="s">
        <v>240</v>
      </c>
      <c r="K148" t="s">
        <v>350</v>
      </c>
      <c r="L148" t="s">
        <v>356</v>
      </c>
      <c r="M148" t="s">
        <v>240</v>
      </c>
      <c r="O148" t="s">
        <v>67</v>
      </c>
      <c r="P148" t="s">
        <v>367</v>
      </c>
      <c r="Q148" t="s">
        <v>217</v>
      </c>
    </row>
    <row r="149" spans="1:18" x14ac:dyDescent="0.3">
      <c r="A149" t="s">
        <v>350</v>
      </c>
      <c r="B149" t="s">
        <v>45</v>
      </c>
      <c r="C149" t="s">
        <v>68</v>
      </c>
      <c r="D149" s="15">
        <v>46286.323912037034</v>
      </c>
      <c r="E149" t="s">
        <v>416</v>
      </c>
      <c r="F149">
        <v>30</v>
      </c>
      <c r="G149" s="15">
        <v>46288.454861111109</v>
      </c>
      <c r="H149" t="s">
        <v>366</v>
      </c>
      <c r="I149" t="s">
        <v>377</v>
      </c>
      <c r="J149" t="s">
        <v>240</v>
      </c>
      <c r="K149" t="s">
        <v>350</v>
      </c>
      <c r="L149" t="s">
        <v>356</v>
      </c>
      <c r="M149" t="s">
        <v>240</v>
      </c>
      <c r="N149">
        <v>40</v>
      </c>
      <c r="O149" t="s">
        <v>67</v>
      </c>
      <c r="P149" t="s">
        <v>366</v>
      </c>
      <c r="Q149" t="s">
        <v>217</v>
      </c>
      <c r="R149">
        <v>1</v>
      </c>
    </row>
    <row r="150" spans="1:18" x14ac:dyDescent="0.3">
      <c r="A150" t="s">
        <v>350</v>
      </c>
      <c r="B150" t="s">
        <v>45</v>
      </c>
      <c r="C150" t="s">
        <v>68</v>
      </c>
      <c r="D150" s="15">
        <v>46286.324270833335</v>
      </c>
      <c r="E150" t="s">
        <v>416</v>
      </c>
      <c r="F150">
        <v>50</v>
      </c>
      <c r="G150" s="15">
        <v>46288.454861111109</v>
      </c>
      <c r="H150" t="s">
        <v>366</v>
      </c>
      <c r="I150" t="s">
        <v>377</v>
      </c>
      <c r="J150" t="s">
        <v>240</v>
      </c>
      <c r="K150" t="s">
        <v>350</v>
      </c>
      <c r="L150" t="s">
        <v>356</v>
      </c>
      <c r="M150" t="s">
        <v>240</v>
      </c>
      <c r="O150" t="s">
        <v>67</v>
      </c>
      <c r="P150" t="s">
        <v>366</v>
      </c>
      <c r="Q150" t="s">
        <v>217</v>
      </c>
    </row>
    <row r="151" spans="1:18" x14ac:dyDescent="0.3">
      <c r="A151" t="s">
        <v>350</v>
      </c>
      <c r="B151" t="s">
        <v>45</v>
      </c>
      <c r="C151" t="s">
        <v>68</v>
      </c>
      <c r="D151" s="15">
        <v>46268.34103009259</v>
      </c>
      <c r="E151" t="s">
        <v>416</v>
      </c>
      <c r="F151">
        <v>35</v>
      </c>
      <c r="G151" s="15">
        <v>46269.4375</v>
      </c>
      <c r="H151" t="s">
        <v>366</v>
      </c>
      <c r="I151" t="s">
        <v>377</v>
      </c>
      <c r="J151" t="s">
        <v>240</v>
      </c>
      <c r="K151" t="s">
        <v>350</v>
      </c>
      <c r="L151" t="s">
        <v>356</v>
      </c>
      <c r="M151" t="s">
        <v>240</v>
      </c>
      <c r="N151">
        <v>40</v>
      </c>
      <c r="O151" t="s">
        <v>67</v>
      </c>
      <c r="P151" t="s">
        <v>366</v>
      </c>
      <c r="Q151" t="s">
        <v>217</v>
      </c>
      <c r="R151">
        <v>1</v>
      </c>
    </row>
    <row r="152" spans="1:18" x14ac:dyDescent="0.3">
      <c r="A152" t="s">
        <v>351</v>
      </c>
      <c r="B152" t="s">
        <v>45</v>
      </c>
      <c r="C152" t="s">
        <v>68</v>
      </c>
      <c r="D152" s="15">
        <v>46275.407488425924</v>
      </c>
      <c r="E152" t="s">
        <v>771</v>
      </c>
      <c r="F152">
        <v>17</v>
      </c>
      <c r="G152" s="15">
        <v>46279.504166666666</v>
      </c>
      <c r="H152" t="s">
        <v>1216</v>
      </c>
      <c r="I152" t="s">
        <v>1217</v>
      </c>
      <c r="J152" t="s">
        <v>287</v>
      </c>
      <c r="K152" t="s">
        <v>351</v>
      </c>
      <c r="L152" t="s">
        <v>374</v>
      </c>
      <c r="M152" t="s">
        <v>239</v>
      </c>
      <c r="N152">
        <v>329</v>
      </c>
      <c r="O152" t="s">
        <v>67</v>
      </c>
      <c r="P152" t="s">
        <v>1216</v>
      </c>
      <c r="Q152" t="s">
        <v>217</v>
      </c>
      <c r="R152">
        <v>1</v>
      </c>
    </row>
    <row r="153" spans="1:18" x14ac:dyDescent="0.3">
      <c r="A153" t="s">
        <v>351</v>
      </c>
      <c r="B153" t="s">
        <v>48</v>
      </c>
      <c r="C153" t="s">
        <v>68</v>
      </c>
      <c r="D153" s="15">
        <v>46269.621493055558</v>
      </c>
      <c r="E153" t="s">
        <v>407</v>
      </c>
      <c r="F153">
        <v>1</v>
      </c>
      <c r="G153" s="15">
        <v>46274.413194444445</v>
      </c>
      <c r="H153" t="s">
        <v>360</v>
      </c>
      <c r="I153" t="s">
        <v>374</v>
      </c>
      <c r="J153" t="s">
        <v>239</v>
      </c>
      <c r="K153" t="s">
        <v>351</v>
      </c>
      <c r="L153" t="s">
        <v>374</v>
      </c>
      <c r="M153" t="s">
        <v>239</v>
      </c>
      <c r="N153">
        <v>0</v>
      </c>
      <c r="O153" t="s">
        <v>90</v>
      </c>
      <c r="P153" t="s">
        <v>360</v>
      </c>
      <c r="Q153" t="s">
        <v>217</v>
      </c>
    </row>
    <row r="154" spans="1:18" x14ac:dyDescent="0.3">
      <c r="A154" t="s">
        <v>351</v>
      </c>
      <c r="B154" t="s">
        <v>48</v>
      </c>
      <c r="C154" t="s">
        <v>68</v>
      </c>
      <c r="D154" s="15">
        <v>46268.556805555556</v>
      </c>
      <c r="E154" t="s">
        <v>406</v>
      </c>
      <c r="F154">
        <v>1</v>
      </c>
      <c r="G154" s="15">
        <v>46275.390277777777</v>
      </c>
      <c r="H154" t="s">
        <v>362</v>
      </c>
      <c r="I154" t="s">
        <v>374</v>
      </c>
      <c r="J154" t="s">
        <v>239</v>
      </c>
      <c r="K154" t="s">
        <v>351</v>
      </c>
      <c r="L154" t="s">
        <v>374</v>
      </c>
      <c r="M154" t="s">
        <v>239</v>
      </c>
      <c r="N154">
        <v>0</v>
      </c>
      <c r="O154" t="s">
        <v>90</v>
      </c>
      <c r="P154" t="s">
        <v>362</v>
      </c>
      <c r="Q154" t="s">
        <v>217</v>
      </c>
      <c r="R154">
        <v>1</v>
      </c>
    </row>
    <row r="155" spans="1:18" x14ac:dyDescent="0.3">
      <c r="A155" t="s">
        <v>351</v>
      </c>
      <c r="B155" t="s">
        <v>48</v>
      </c>
      <c r="C155" t="s">
        <v>68</v>
      </c>
      <c r="D155" s="15">
        <v>46251.60728009259</v>
      </c>
      <c r="E155" t="s">
        <v>407</v>
      </c>
      <c r="F155">
        <v>2</v>
      </c>
      <c r="G155" s="15">
        <v>46260.477777777778</v>
      </c>
      <c r="H155" t="s">
        <v>359</v>
      </c>
      <c r="I155" t="s">
        <v>374</v>
      </c>
      <c r="J155" t="s">
        <v>239</v>
      </c>
      <c r="K155" t="s">
        <v>351</v>
      </c>
      <c r="L155" t="s">
        <v>374</v>
      </c>
      <c r="M155" t="s">
        <v>239</v>
      </c>
      <c r="O155" t="s">
        <v>90</v>
      </c>
      <c r="P155" t="s">
        <v>359</v>
      </c>
      <c r="Q155" t="s">
        <v>217</v>
      </c>
      <c r="R155">
        <v>1</v>
      </c>
    </row>
    <row r="156" spans="1:18" x14ac:dyDescent="0.3">
      <c r="A156" t="s">
        <v>351</v>
      </c>
      <c r="B156" t="s">
        <v>43</v>
      </c>
      <c r="C156" t="s">
        <v>105</v>
      </c>
      <c r="D156" s="15">
        <v>46267.421261574076</v>
      </c>
      <c r="E156" t="s">
        <v>407</v>
      </c>
      <c r="F156">
        <v>5</v>
      </c>
      <c r="G156" s="15">
        <v>46273.685416666667</v>
      </c>
      <c r="H156" t="s">
        <v>360</v>
      </c>
      <c r="I156" t="s">
        <v>374</v>
      </c>
      <c r="J156" t="s">
        <v>239</v>
      </c>
      <c r="K156" t="s">
        <v>351</v>
      </c>
      <c r="L156" t="s">
        <v>374</v>
      </c>
      <c r="M156" t="s">
        <v>239</v>
      </c>
      <c r="O156" t="s">
        <v>67</v>
      </c>
      <c r="P156" t="s">
        <v>360</v>
      </c>
      <c r="Q156" t="s">
        <v>217</v>
      </c>
    </row>
    <row r="157" spans="1:18" x14ac:dyDescent="0.3">
      <c r="A157" t="s">
        <v>351</v>
      </c>
      <c r="B157" t="s">
        <v>43</v>
      </c>
      <c r="C157" t="s">
        <v>105</v>
      </c>
      <c r="D157" s="15">
        <v>46266.665439814817</v>
      </c>
      <c r="E157" t="s">
        <v>407</v>
      </c>
      <c r="F157">
        <v>5</v>
      </c>
      <c r="G157" s="15">
        <v>46268.379166666666</v>
      </c>
      <c r="H157" t="s">
        <v>359</v>
      </c>
      <c r="I157" t="s">
        <v>374</v>
      </c>
      <c r="J157" t="s">
        <v>239</v>
      </c>
      <c r="K157" t="s">
        <v>351</v>
      </c>
      <c r="L157" t="s">
        <v>374</v>
      </c>
      <c r="M157" t="s">
        <v>239</v>
      </c>
      <c r="N157">
        <v>0</v>
      </c>
      <c r="O157" t="s">
        <v>67</v>
      </c>
      <c r="P157" t="s">
        <v>359</v>
      </c>
      <c r="Q157" t="s">
        <v>217</v>
      </c>
    </row>
    <row r="158" spans="1:18" x14ac:dyDescent="0.3">
      <c r="A158" t="s">
        <v>351</v>
      </c>
      <c r="B158" t="s">
        <v>43</v>
      </c>
      <c r="C158" t="s">
        <v>105</v>
      </c>
      <c r="D158" s="15">
        <v>46266.59578703704</v>
      </c>
      <c r="E158" t="s">
        <v>406</v>
      </c>
      <c r="F158">
        <v>16</v>
      </c>
      <c r="G158" s="15">
        <v>46273.418749999997</v>
      </c>
      <c r="H158" t="s">
        <v>362</v>
      </c>
      <c r="I158" t="s">
        <v>374</v>
      </c>
      <c r="J158" t="s">
        <v>239</v>
      </c>
      <c r="K158" t="s">
        <v>351</v>
      </c>
      <c r="L158" t="s">
        <v>374</v>
      </c>
      <c r="M158" t="s">
        <v>239</v>
      </c>
      <c r="N158">
        <v>0</v>
      </c>
      <c r="O158" t="s">
        <v>67</v>
      </c>
      <c r="P158" t="s">
        <v>362</v>
      </c>
      <c r="Q158" t="s">
        <v>217</v>
      </c>
      <c r="R158">
        <v>1</v>
      </c>
    </row>
    <row r="159" spans="1:18" x14ac:dyDescent="0.3">
      <c r="A159" t="s">
        <v>351</v>
      </c>
      <c r="B159" t="s">
        <v>48</v>
      </c>
      <c r="C159" t="s">
        <v>68</v>
      </c>
      <c r="D159" s="15">
        <v>46252.576365740744</v>
      </c>
      <c r="E159" t="s">
        <v>754</v>
      </c>
      <c r="F159">
        <v>1</v>
      </c>
      <c r="G159" s="15">
        <v>46259.454861111109</v>
      </c>
      <c r="H159" t="s">
        <v>361</v>
      </c>
      <c r="I159" t="s">
        <v>374</v>
      </c>
      <c r="J159" t="s">
        <v>239</v>
      </c>
      <c r="K159" t="s">
        <v>351</v>
      </c>
      <c r="L159" t="s">
        <v>374</v>
      </c>
      <c r="M159" t="s">
        <v>239</v>
      </c>
      <c r="O159" t="s">
        <v>90</v>
      </c>
      <c r="P159" t="s">
        <v>361</v>
      </c>
      <c r="Q159" t="s">
        <v>217</v>
      </c>
      <c r="R159">
        <v>1</v>
      </c>
    </row>
    <row r="160" spans="1:18" x14ac:dyDescent="0.3">
      <c r="A160" t="s">
        <v>351</v>
      </c>
      <c r="B160" t="s">
        <v>43</v>
      </c>
      <c r="C160" t="s">
        <v>105</v>
      </c>
      <c r="D160" s="15">
        <v>46275.423680555556</v>
      </c>
      <c r="E160" t="s">
        <v>406</v>
      </c>
      <c r="F160">
        <v>4</v>
      </c>
      <c r="G160" s="15">
        <v>46279.618055555555</v>
      </c>
      <c r="H160" t="s">
        <v>362</v>
      </c>
      <c r="I160" t="s">
        <v>374</v>
      </c>
      <c r="J160" t="s">
        <v>239</v>
      </c>
      <c r="K160" t="s">
        <v>351</v>
      </c>
      <c r="L160" t="s">
        <v>374</v>
      </c>
      <c r="M160" t="s">
        <v>239</v>
      </c>
      <c r="N160">
        <v>0</v>
      </c>
      <c r="O160" t="s">
        <v>67</v>
      </c>
      <c r="P160" t="s">
        <v>362</v>
      </c>
      <c r="Q160" t="s">
        <v>217</v>
      </c>
      <c r="R160">
        <v>1</v>
      </c>
    </row>
    <row r="161" spans="1:18" x14ac:dyDescent="0.3">
      <c r="A161" t="s">
        <v>353</v>
      </c>
      <c r="B161" t="s">
        <v>45</v>
      </c>
      <c r="C161" t="s">
        <v>68</v>
      </c>
      <c r="D161" s="15">
        <v>46150.614675925928</v>
      </c>
      <c r="E161" t="s">
        <v>1259</v>
      </c>
      <c r="F161">
        <v>1</v>
      </c>
      <c r="G161" s="15">
        <v>46154.5</v>
      </c>
      <c r="H161" t="s">
        <v>368</v>
      </c>
      <c r="I161" t="s">
        <v>357</v>
      </c>
      <c r="J161" t="s">
        <v>262</v>
      </c>
      <c r="K161" t="s">
        <v>353</v>
      </c>
      <c r="L161" t="s">
        <v>379</v>
      </c>
      <c r="M161" t="s">
        <v>262</v>
      </c>
      <c r="N161">
        <v>0</v>
      </c>
      <c r="O161" t="s">
        <v>67</v>
      </c>
      <c r="P161" t="s">
        <v>401</v>
      </c>
      <c r="Q161" t="s">
        <v>217</v>
      </c>
      <c r="R161">
        <v>3.3</v>
      </c>
    </row>
    <row r="162" spans="1:18" x14ac:dyDescent="0.3">
      <c r="A162" t="s">
        <v>353</v>
      </c>
      <c r="B162" t="s">
        <v>45</v>
      </c>
      <c r="C162" t="s">
        <v>68</v>
      </c>
      <c r="D162" s="15">
        <v>46150.614340277774</v>
      </c>
      <c r="E162" t="s">
        <v>1259</v>
      </c>
      <c r="F162">
        <v>1</v>
      </c>
      <c r="G162" s="15">
        <v>46154.5</v>
      </c>
      <c r="H162" t="s">
        <v>368</v>
      </c>
      <c r="I162" t="s">
        <v>357</v>
      </c>
      <c r="J162" t="s">
        <v>262</v>
      </c>
      <c r="K162" t="s">
        <v>353</v>
      </c>
      <c r="L162" t="s">
        <v>379</v>
      </c>
      <c r="M162" t="s">
        <v>262</v>
      </c>
      <c r="O162" t="s">
        <v>67</v>
      </c>
      <c r="P162" t="s">
        <v>401</v>
      </c>
      <c r="Q162" t="s">
        <v>217</v>
      </c>
    </row>
    <row r="163" spans="1:18" x14ac:dyDescent="0.3">
      <c r="A163" t="s">
        <v>353</v>
      </c>
      <c r="B163" t="s">
        <v>45</v>
      </c>
      <c r="C163" t="s">
        <v>68</v>
      </c>
      <c r="D163" s="15">
        <v>46150.611620370371</v>
      </c>
      <c r="E163" t="s">
        <v>1259</v>
      </c>
      <c r="F163">
        <v>1</v>
      </c>
      <c r="G163" s="15">
        <v>46154.5</v>
      </c>
      <c r="H163" t="s">
        <v>368</v>
      </c>
      <c r="I163" t="s">
        <v>357</v>
      </c>
      <c r="J163" t="s">
        <v>262</v>
      </c>
      <c r="K163" t="s">
        <v>353</v>
      </c>
      <c r="L163" t="s">
        <v>379</v>
      </c>
      <c r="M163" t="s">
        <v>262</v>
      </c>
      <c r="O163" t="s">
        <v>67</v>
      </c>
      <c r="P163" t="s">
        <v>401</v>
      </c>
      <c r="Q163" t="s">
        <v>217</v>
      </c>
    </row>
    <row r="164" spans="1:18" x14ac:dyDescent="0.3">
      <c r="A164" t="s">
        <v>353</v>
      </c>
      <c r="B164" t="s">
        <v>45</v>
      </c>
      <c r="C164" t="s">
        <v>68</v>
      </c>
      <c r="D164" s="15">
        <v>46150.374583333331</v>
      </c>
      <c r="E164" t="s">
        <v>1264</v>
      </c>
      <c r="F164">
        <v>25</v>
      </c>
      <c r="G164" s="15">
        <v>46170.5</v>
      </c>
      <c r="H164" t="s">
        <v>369</v>
      </c>
      <c r="I164" t="s">
        <v>380</v>
      </c>
      <c r="J164" t="s">
        <v>265</v>
      </c>
      <c r="K164" t="s">
        <v>353</v>
      </c>
      <c r="L164" t="s">
        <v>379</v>
      </c>
      <c r="M164" t="s">
        <v>262</v>
      </c>
      <c r="N164">
        <v>678</v>
      </c>
      <c r="O164" t="s">
        <v>67</v>
      </c>
      <c r="P164" t="s">
        <v>369</v>
      </c>
      <c r="Q164" t="s">
        <v>217</v>
      </c>
      <c r="R164">
        <v>1</v>
      </c>
    </row>
    <row r="165" spans="1:18" x14ac:dyDescent="0.3">
      <c r="A165" t="s">
        <v>353</v>
      </c>
      <c r="B165" t="s">
        <v>45</v>
      </c>
      <c r="C165" t="s">
        <v>68</v>
      </c>
      <c r="D165" s="15">
        <v>46150.373171296298</v>
      </c>
      <c r="E165" t="s">
        <v>1264</v>
      </c>
      <c r="F165">
        <v>25</v>
      </c>
      <c r="G165" s="15">
        <v>46170.5</v>
      </c>
      <c r="H165" t="s">
        <v>369</v>
      </c>
      <c r="I165" t="s">
        <v>380</v>
      </c>
      <c r="J165" t="s">
        <v>265</v>
      </c>
      <c r="K165" t="s">
        <v>353</v>
      </c>
      <c r="L165" t="s">
        <v>379</v>
      </c>
      <c r="M165" t="s">
        <v>262</v>
      </c>
      <c r="O165" t="s">
        <v>67</v>
      </c>
      <c r="P165" t="s">
        <v>369</v>
      </c>
      <c r="Q165" t="s">
        <v>217</v>
      </c>
    </row>
    <row r="166" spans="1:18" x14ac:dyDescent="0.3">
      <c r="A166" t="s">
        <v>353</v>
      </c>
      <c r="B166" t="s">
        <v>45</v>
      </c>
      <c r="C166" t="s">
        <v>68</v>
      </c>
      <c r="D166" s="15">
        <v>46150.369710648149</v>
      </c>
      <c r="E166" t="s">
        <v>1264</v>
      </c>
      <c r="F166">
        <v>25</v>
      </c>
      <c r="G166" s="15">
        <v>46170.5</v>
      </c>
      <c r="H166" t="s">
        <v>369</v>
      </c>
      <c r="I166" t="s">
        <v>380</v>
      </c>
      <c r="J166" t="s">
        <v>265</v>
      </c>
      <c r="K166" t="s">
        <v>353</v>
      </c>
      <c r="L166" t="s">
        <v>379</v>
      </c>
      <c r="M166" t="s">
        <v>262</v>
      </c>
      <c r="O166" t="s">
        <v>67</v>
      </c>
      <c r="P166" t="s">
        <v>369</v>
      </c>
      <c r="Q166" t="s">
        <v>217</v>
      </c>
    </row>
    <row r="167" spans="1:18" x14ac:dyDescent="0.3">
      <c r="A167" t="s">
        <v>353</v>
      </c>
      <c r="B167" t="s">
        <v>45</v>
      </c>
      <c r="C167" t="s">
        <v>68</v>
      </c>
      <c r="D167" s="15">
        <v>46150.366493055553</v>
      </c>
      <c r="E167" t="s">
        <v>1264</v>
      </c>
      <c r="F167">
        <v>25</v>
      </c>
      <c r="G167" s="15">
        <v>46170.5</v>
      </c>
      <c r="H167" t="s">
        <v>369</v>
      </c>
      <c r="I167" t="s">
        <v>380</v>
      </c>
      <c r="J167" t="s">
        <v>265</v>
      </c>
      <c r="K167" t="s">
        <v>353</v>
      </c>
      <c r="L167" t="s">
        <v>379</v>
      </c>
      <c r="M167" t="s">
        <v>262</v>
      </c>
      <c r="O167" t="s">
        <v>67</v>
      </c>
      <c r="P167" t="s">
        <v>369</v>
      </c>
      <c r="Q167" t="s">
        <v>217</v>
      </c>
    </row>
    <row r="168" spans="1:18" x14ac:dyDescent="0.3">
      <c r="A168" t="s">
        <v>353</v>
      </c>
      <c r="B168" t="s">
        <v>45</v>
      </c>
      <c r="C168" t="s">
        <v>68</v>
      </c>
      <c r="D168" s="15">
        <v>46150.375937500001</v>
      </c>
      <c r="E168" t="s">
        <v>1264</v>
      </c>
      <c r="F168">
        <v>28</v>
      </c>
      <c r="G168" s="15">
        <v>46170.708333333336</v>
      </c>
      <c r="H168" t="s">
        <v>400</v>
      </c>
      <c r="I168" t="s">
        <v>381</v>
      </c>
      <c r="J168" t="s">
        <v>295</v>
      </c>
      <c r="K168" t="s">
        <v>353</v>
      </c>
      <c r="L168" t="s">
        <v>379</v>
      </c>
      <c r="M168" t="s">
        <v>262</v>
      </c>
      <c r="O168" t="s">
        <v>67</v>
      </c>
      <c r="P168" t="s">
        <v>400</v>
      </c>
      <c r="Q168" t="s">
        <v>217</v>
      </c>
      <c r="R168">
        <v>1</v>
      </c>
    </row>
    <row r="169" spans="1:18" x14ac:dyDescent="0.3">
      <c r="A169" t="s">
        <v>353</v>
      </c>
      <c r="B169" t="s">
        <v>45</v>
      </c>
      <c r="C169" t="s">
        <v>68</v>
      </c>
      <c r="D169" s="15">
        <v>46150.626539351855</v>
      </c>
      <c r="E169" t="s">
        <v>1259</v>
      </c>
      <c r="F169">
        <v>1</v>
      </c>
      <c r="G169" s="15">
        <v>46154.5</v>
      </c>
      <c r="H169" t="s">
        <v>368</v>
      </c>
      <c r="I169" t="s">
        <v>357</v>
      </c>
      <c r="J169" t="s">
        <v>262</v>
      </c>
      <c r="K169" t="s">
        <v>353</v>
      </c>
      <c r="L169" t="s">
        <v>379</v>
      </c>
      <c r="M169" t="s">
        <v>262</v>
      </c>
      <c r="O169" t="s">
        <v>67</v>
      </c>
      <c r="P169" t="s">
        <v>401</v>
      </c>
      <c r="Q169" t="s">
        <v>217</v>
      </c>
    </row>
    <row r="170" spans="1:18" x14ac:dyDescent="0.3">
      <c r="A170" t="s">
        <v>353</v>
      </c>
      <c r="B170" t="s">
        <v>45</v>
      </c>
      <c r="C170" t="s">
        <v>68</v>
      </c>
      <c r="D170" s="15">
        <v>46150.625891203701</v>
      </c>
      <c r="E170" t="s">
        <v>1259</v>
      </c>
      <c r="F170">
        <v>1</v>
      </c>
      <c r="G170" s="15">
        <v>46154.5</v>
      </c>
      <c r="H170" t="s">
        <v>368</v>
      </c>
      <c r="I170" t="s">
        <v>357</v>
      </c>
      <c r="J170" t="s">
        <v>262</v>
      </c>
      <c r="K170" t="s">
        <v>353</v>
      </c>
      <c r="L170" t="s">
        <v>379</v>
      </c>
      <c r="M170" t="s">
        <v>262</v>
      </c>
      <c r="O170" t="s">
        <v>67</v>
      </c>
      <c r="P170" t="s">
        <v>401</v>
      </c>
      <c r="Q170" t="s">
        <v>217</v>
      </c>
    </row>
    <row r="171" spans="1:18" x14ac:dyDescent="0.3">
      <c r="A171" t="s">
        <v>353</v>
      </c>
      <c r="B171" t="s">
        <v>45</v>
      </c>
      <c r="C171" t="s">
        <v>68</v>
      </c>
      <c r="D171" s="15">
        <v>46150.626261574071</v>
      </c>
      <c r="E171" t="s">
        <v>1259</v>
      </c>
      <c r="F171">
        <v>1</v>
      </c>
      <c r="G171" s="15">
        <v>46154.5</v>
      </c>
      <c r="H171" t="s">
        <v>368</v>
      </c>
      <c r="I171" t="s">
        <v>357</v>
      </c>
      <c r="J171" t="s">
        <v>262</v>
      </c>
      <c r="K171" t="s">
        <v>353</v>
      </c>
      <c r="L171" t="s">
        <v>379</v>
      </c>
      <c r="M171" t="s">
        <v>262</v>
      </c>
      <c r="O171" t="s">
        <v>67</v>
      </c>
      <c r="P171" t="s">
        <v>401</v>
      </c>
      <c r="Q171" t="s">
        <v>217</v>
      </c>
    </row>
    <row r="172" spans="1:18" x14ac:dyDescent="0.3">
      <c r="A172" t="s">
        <v>353</v>
      </c>
      <c r="B172" t="s">
        <v>45</v>
      </c>
      <c r="C172" t="s">
        <v>68</v>
      </c>
      <c r="D172" s="15">
        <v>46150.624224537038</v>
      </c>
      <c r="E172" t="s">
        <v>1259</v>
      </c>
      <c r="F172">
        <v>1</v>
      </c>
      <c r="G172" s="15">
        <v>46154.5</v>
      </c>
      <c r="H172" t="s">
        <v>368</v>
      </c>
      <c r="I172" t="s">
        <v>357</v>
      </c>
      <c r="J172" t="s">
        <v>262</v>
      </c>
      <c r="K172" t="s">
        <v>353</v>
      </c>
      <c r="L172" t="s">
        <v>379</v>
      </c>
      <c r="M172" t="s">
        <v>262</v>
      </c>
      <c r="O172" t="s">
        <v>67</v>
      </c>
      <c r="P172" t="s">
        <v>401</v>
      </c>
      <c r="Q172" t="s">
        <v>217</v>
      </c>
    </row>
    <row r="173" spans="1:18" x14ac:dyDescent="0.3">
      <c r="A173" t="s">
        <v>353</v>
      </c>
      <c r="B173" t="s">
        <v>45</v>
      </c>
      <c r="C173" t="s">
        <v>68</v>
      </c>
      <c r="D173" s="15">
        <v>46150.623888888891</v>
      </c>
      <c r="E173" t="s">
        <v>1259</v>
      </c>
      <c r="F173">
        <v>1</v>
      </c>
      <c r="G173" s="15">
        <v>46154.5</v>
      </c>
      <c r="H173" t="s">
        <v>368</v>
      </c>
      <c r="I173" t="s">
        <v>357</v>
      </c>
      <c r="J173" t="s">
        <v>262</v>
      </c>
      <c r="K173" t="s">
        <v>353</v>
      </c>
      <c r="L173" t="s">
        <v>379</v>
      </c>
      <c r="M173" t="s">
        <v>262</v>
      </c>
      <c r="O173" t="s">
        <v>67</v>
      </c>
      <c r="P173" t="s">
        <v>401</v>
      </c>
      <c r="Q173" t="s">
        <v>217</v>
      </c>
    </row>
    <row r="174" spans="1:18" x14ac:dyDescent="0.3">
      <c r="A174" t="s">
        <v>353</v>
      </c>
      <c r="B174" t="s">
        <v>45</v>
      </c>
      <c r="C174" t="s">
        <v>68</v>
      </c>
      <c r="D174" s="15">
        <v>46150.623541666668</v>
      </c>
      <c r="E174" t="s">
        <v>1259</v>
      </c>
      <c r="F174">
        <v>1</v>
      </c>
      <c r="G174" s="15">
        <v>46154.5</v>
      </c>
      <c r="H174" t="s">
        <v>368</v>
      </c>
      <c r="I174" t="s">
        <v>357</v>
      </c>
      <c r="J174" t="s">
        <v>262</v>
      </c>
      <c r="K174" t="s">
        <v>353</v>
      </c>
      <c r="L174" t="s">
        <v>379</v>
      </c>
      <c r="M174" t="s">
        <v>262</v>
      </c>
      <c r="O174" t="s">
        <v>67</v>
      </c>
      <c r="P174" t="s">
        <v>401</v>
      </c>
      <c r="Q174" t="s">
        <v>217</v>
      </c>
    </row>
    <row r="175" spans="1:18" x14ac:dyDescent="0.3">
      <c r="A175" t="s">
        <v>353</v>
      </c>
      <c r="B175" t="s">
        <v>45</v>
      </c>
      <c r="C175" t="s">
        <v>68</v>
      </c>
      <c r="D175" s="15">
        <v>46150.623194444444</v>
      </c>
      <c r="E175" t="s">
        <v>1259</v>
      </c>
      <c r="F175">
        <v>1</v>
      </c>
      <c r="G175" s="15">
        <v>46154.5</v>
      </c>
      <c r="H175" t="s">
        <v>368</v>
      </c>
      <c r="I175" t="s">
        <v>357</v>
      </c>
      <c r="J175" t="s">
        <v>262</v>
      </c>
      <c r="K175" t="s">
        <v>353</v>
      </c>
      <c r="L175" t="s">
        <v>379</v>
      </c>
      <c r="M175" t="s">
        <v>262</v>
      </c>
      <c r="O175" t="s">
        <v>67</v>
      </c>
      <c r="P175" t="s">
        <v>401</v>
      </c>
      <c r="Q175" t="s">
        <v>217</v>
      </c>
    </row>
    <row r="176" spans="1:18" x14ac:dyDescent="0.3">
      <c r="A176" t="s">
        <v>353</v>
      </c>
      <c r="B176" t="s">
        <v>45</v>
      </c>
      <c r="C176" t="s">
        <v>68</v>
      </c>
      <c r="D176" s="15">
        <v>46150.622893518521</v>
      </c>
      <c r="E176" t="s">
        <v>1259</v>
      </c>
      <c r="F176">
        <v>1</v>
      </c>
      <c r="G176" s="15">
        <v>46154.5</v>
      </c>
      <c r="H176" t="s">
        <v>368</v>
      </c>
      <c r="I176" t="s">
        <v>357</v>
      </c>
      <c r="J176" t="s">
        <v>262</v>
      </c>
      <c r="K176" t="s">
        <v>353</v>
      </c>
      <c r="L176" t="s">
        <v>379</v>
      </c>
      <c r="M176" t="s">
        <v>262</v>
      </c>
      <c r="O176" t="s">
        <v>67</v>
      </c>
      <c r="P176" t="s">
        <v>401</v>
      </c>
      <c r="Q176" t="s">
        <v>217</v>
      </c>
    </row>
    <row r="177" spans="1:18" x14ac:dyDescent="0.3">
      <c r="A177" t="s">
        <v>353</v>
      </c>
      <c r="B177" t="s">
        <v>45</v>
      </c>
      <c r="C177" t="s">
        <v>68</v>
      </c>
      <c r="D177" s="15">
        <v>46150.622569444444</v>
      </c>
      <c r="E177" t="s">
        <v>1259</v>
      </c>
      <c r="F177">
        <v>1</v>
      </c>
      <c r="G177" s="15">
        <v>46154.5</v>
      </c>
      <c r="H177" t="s">
        <v>368</v>
      </c>
      <c r="I177" t="s">
        <v>357</v>
      </c>
      <c r="J177" t="s">
        <v>262</v>
      </c>
      <c r="K177" t="s">
        <v>353</v>
      </c>
      <c r="L177" t="s">
        <v>379</v>
      </c>
      <c r="M177" t="s">
        <v>262</v>
      </c>
      <c r="O177" t="s">
        <v>67</v>
      </c>
      <c r="P177" t="s">
        <v>401</v>
      </c>
      <c r="Q177" t="s">
        <v>217</v>
      </c>
    </row>
    <row r="178" spans="1:18" x14ac:dyDescent="0.3">
      <c r="A178" t="s">
        <v>353</v>
      </c>
      <c r="B178" t="s">
        <v>45</v>
      </c>
      <c r="C178" t="s">
        <v>68</v>
      </c>
      <c r="D178" s="15">
        <v>46150.622256944444</v>
      </c>
      <c r="E178" t="s">
        <v>1259</v>
      </c>
      <c r="F178">
        <v>1</v>
      </c>
      <c r="G178" s="15">
        <v>46154.5</v>
      </c>
      <c r="H178" t="s">
        <v>368</v>
      </c>
      <c r="I178" t="s">
        <v>357</v>
      </c>
      <c r="J178" t="s">
        <v>262</v>
      </c>
      <c r="K178" t="s">
        <v>353</v>
      </c>
      <c r="L178" t="s">
        <v>379</v>
      </c>
      <c r="M178" t="s">
        <v>262</v>
      </c>
      <c r="O178" t="s">
        <v>67</v>
      </c>
      <c r="P178" t="s">
        <v>401</v>
      </c>
      <c r="Q178" t="s">
        <v>217</v>
      </c>
    </row>
    <row r="179" spans="1:18" x14ac:dyDescent="0.3">
      <c r="A179" t="s">
        <v>353</v>
      </c>
      <c r="B179" t="s">
        <v>45</v>
      </c>
      <c r="C179" t="s">
        <v>68</v>
      </c>
      <c r="D179" s="15">
        <v>46150.621886574074</v>
      </c>
      <c r="E179" t="s">
        <v>1259</v>
      </c>
      <c r="F179">
        <v>1</v>
      </c>
      <c r="G179" s="15">
        <v>46154.5</v>
      </c>
      <c r="H179" t="s">
        <v>368</v>
      </c>
      <c r="I179" t="s">
        <v>357</v>
      </c>
      <c r="J179" t="s">
        <v>262</v>
      </c>
      <c r="K179" t="s">
        <v>353</v>
      </c>
      <c r="L179" t="s">
        <v>379</v>
      </c>
      <c r="M179" t="s">
        <v>262</v>
      </c>
      <c r="O179" t="s">
        <v>67</v>
      </c>
      <c r="P179" t="s">
        <v>401</v>
      </c>
      <c r="Q179" t="s">
        <v>217</v>
      </c>
    </row>
    <row r="180" spans="1:18" x14ac:dyDescent="0.3">
      <c r="A180" t="s">
        <v>353</v>
      </c>
      <c r="B180" t="s">
        <v>45</v>
      </c>
      <c r="C180" t="s">
        <v>68</v>
      </c>
      <c r="D180" s="15">
        <v>46150.621620370373</v>
      </c>
      <c r="E180" t="s">
        <v>1259</v>
      </c>
      <c r="F180">
        <v>1</v>
      </c>
      <c r="G180" s="15">
        <v>46154.5</v>
      </c>
      <c r="H180" t="s">
        <v>368</v>
      </c>
      <c r="I180" t="s">
        <v>357</v>
      </c>
      <c r="J180" t="s">
        <v>262</v>
      </c>
      <c r="K180" t="s">
        <v>353</v>
      </c>
      <c r="L180" t="s">
        <v>379</v>
      </c>
      <c r="M180" t="s">
        <v>262</v>
      </c>
      <c r="O180" t="s">
        <v>67</v>
      </c>
      <c r="P180" t="s">
        <v>401</v>
      </c>
      <c r="Q180" t="s">
        <v>217</v>
      </c>
    </row>
    <row r="181" spans="1:18" x14ac:dyDescent="0.3">
      <c r="A181" t="s">
        <v>353</v>
      </c>
      <c r="B181" t="s">
        <v>45</v>
      </c>
      <c r="C181" t="s">
        <v>68</v>
      </c>
      <c r="D181" s="15">
        <v>46150.621168981481</v>
      </c>
      <c r="E181" t="s">
        <v>1259</v>
      </c>
      <c r="F181">
        <v>1</v>
      </c>
      <c r="G181" s="15">
        <v>46154.5</v>
      </c>
      <c r="H181" t="s">
        <v>368</v>
      </c>
      <c r="I181" t="s">
        <v>357</v>
      </c>
      <c r="J181" t="s">
        <v>262</v>
      </c>
      <c r="K181" t="s">
        <v>353</v>
      </c>
      <c r="L181" t="s">
        <v>379</v>
      </c>
      <c r="M181" t="s">
        <v>262</v>
      </c>
      <c r="O181" t="s">
        <v>67</v>
      </c>
      <c r="P181" t="s">
        <v>401</v>
      </c>
      <c r="Q181" t="s">
        <v>217</v>
      </c>
    </row>
    <row r="182" spans="1:18" x14ac:dyDescent="0.3">
      <c r="A182" t="s">
        <v>353</v>
      </c>
      <c r="B182" t="s">
        <v>45</v>
      </c>
      <c r="C182" t="s">
        <v>68</v>
      </c>
      <c r="D182" s="15">
        <v>46150.620439814818</v>
      </c>
      <c r="E182" t="s">
        <v>1259</v>
      </c>
      <c r="F182">
        <v>1</v>
      </c>
      <c r="G182" s="15">
        <v>46154.5</v>
      </c>
      <c r="H182" t="s">
        <v>368</v>
      </c>
      <c r="I182" t="s">
        <v>357</v>
      </c>
      <c r="J182" t="s">
        <v>262</v>
      </c>
      <c r="K182" t="s">
        <v>353</v>
      </c>
      <c r="L182" t="s">
        <v>379</v>
      </c>
      <c r="M182" t="s">
        <v>262</v>
      </c>
      <c r="O182" t="s">
        <v>67</v>
      </c>
      <c r="P182" t="s">
        <v>401</v>
      </c>
      <c r="Q182" t="s">
        <v>217</v>
      </c>
    </row>
    <row r="183" spans="1:18" x14ac:dyDescent="0.3">
      <c r="A183" t="s">
        <v>353</v>
      </c>
      <c r="B183" t="s">
        <v>45</v>
      </c>
      <c r="C183" t="s">
        <v>68</v>
      </c>
      <c r="D183" s="15">
        <v>46150.620092592595</v>
      </c>
      <c r="E183" t="s">
        <v>1259</v>
      </c>
      <c r="F183">
        <v>1</v>
      </c>
      <c r="G183" s="15">
        <v>46154.5</v>
      </c>
      <c r="H183" t="s">
        <v>368</v>
      </c>
      <c r="I183" t="s">
        <v>357</v>
      </c>
      <c r="J183" t="s">
        <v>262</v>
      </c>
      <c r="K183" t="s">
        <v>353</v>
      </c>
      <c r="L183" t="s">
        <v>379</v>
      </c>
      <c r="M183" t="s">
        <v>262</v>
      </c>
      <c r="O183" t="s">
        <v>67</v>
      </c>
      <c r="P183" t="s">
        <v>401</v>
      </c>
      <c r="Q183" t="s">
        <v>217</v>
      </c>
    </row>
    <row r="184" spans="1:18" x14ac:dyDescent="0.3">
      <c r="A184" t="s">
        <v>353</v>
      </c>
      <c r="B184" t="s">
        <v>45</v>
      </c>
      <c r="C184" t="s">
        <v>68</v>
      </c>
      <c r="D184" s="15">
        <v>46150.619780092595</v>
      </c>
      <c r="E184" t="s">
        <v>1259</v>
      </c>
      <c r="F184">
        <v>1</v>
      </c>
      <c r="G184" s="15">
        <v>46154.5</v>
      </c>
      <c r="H184" t="s">
        <v>368</v>
      </c>
      <c r="I184" t="s">
        <v>357</v>
      </c>
      <c r="J184" t="s">
        <v>262</v>
      </c>
      <c r="K184" t="s">
        <v>353</v>
      </c>
      <c r="L184" t="s">
        <v>379</v>
      </c>
      <c r="M184" t="s">
        <v>262</v>
      </c>
      <c r="O184" t="s">
        <v>67</v>
      </c>
      <c r="P184" t="s">
        <v>401</v>
      </c>
      <c r="Q184" t="s">
        <v>217</v>
      </c>
    </row>
    <row r="185" spans="1:18" x14ac:dyDescent="0.3">
      <c r="A185" t="s">
        <v>353</v>
      </c>
      <c r="B185" t="s">
        <v>45</v>
      </c>
      <c r="C185" t="s">
        <v>68</v>
      </c>
      <c r="D185" s="15">
        <v>46150.619444444441</v>
      </c>
      <c r="E185" t="s">
        <v>1259</v>
      </c>
      <c r="F185">
        <v>1</v>
      </c>
      <c r="G185" s="15">
        <v>46154.5</v>
      </c>
      <c r="H185" t="s">
        <v>368</v>
      </c>
      <c r="I185" t="s">
        <v>357</v>
      </c>
      <c r="J185" t="s">
        <v>262</v>
      </c>
      <c r="K185" t="s">
        <v>353</v>
      </c>
      <c r="L185" t="s">
        <v>379</v>
      </c>
      <c r="M185" t="s">
        <v>262</v>
      </c>
      <c r="O185" t="s">
        <v>67</v>
      </c>
      <c r="P185" t="s">
        <v>401</v>
      </c>
      <c r="Q185" t="s">
        <v>217</v>
      </c>
    </row>
    <row r="186" spans="1:18" x14ac:dyDescent="0.3">
      <c r="A186" t="s">
        <v>353</v>
      </c>
      <c r="B186" t="s">
        <v>45</v>
      </c>
      <c r="C186" t="s">
        <v>68</v>
      </c>
      <c r="D186" s="15">
        <v>46150.619085648148</v>
      </c>
      <c r="E186" t="s">
        <v>1259</v>
      </c>
      <c r="F186">
        <v>1</v>
      </c>
      <c r="G186" s="15">
        <v>46154.5</v>
      </c>
      <c r="H186" t="s">
        <v>368</v>
      </c>
      <c r="I186" t="s">
        <v>357</v>
      </c>
      <c r="J186" t="s">
        <v>262</v>
      </c>
      <c r="K186" t="s">
        <v>353</v>
      </c>
      <c r="L186" t="s">
        <v>379</v>
      </c>
      <c r="M186" t="s">
        <v>262</v>
      </c>
      <c r="O186" t="s">
        <v>67</v>
      </c>
      <c r="P186" t="s">
        <v>401</v>
      </c>
      <c r="Q186" t="s">
        <v>217</v>
      </c>
    </row>
    <row r="187" spans="1:18" x14ac:dyDescent="0.3">
      <c r="A187" t="s">
        <v>353</v>
      </c>
      <c r="B187" t="s">
        <v>45</v>
      </c>
      <c r="C187" t="s">
        <v>68</v>
      </c>
      <c r="D187" s="15">
        <v>46150.620810185188</v>
      </c>
      <c r="E187" t="s">
        <v>1259</v>
      </c>
      <c r="F187">
        <v>1</v>
      </c>
      <c r="G187" s="15">
        <v>46154.5</v>
      </c>
      <c r="H187" t="s">
        <v>368</v>
      </c>
      <c r="I187" t="s">
        <v>357</v>
      </c>
      <c r="J187" t="s">
        <v>262</v>
      </c>
      <c r="K187" t="s">
        <v>353</v>
      </c>
      <c r="L187" t="s">
        <v>379</v>
      </c>
      <c r="M187" t="s">
        <v>262</v>
      </c>
      <c r="O187" t="s">
        <v>67</v>
      </c>
      <c r="P187" t="s">
        <v>401</v>
      </c>
      <c r="Q187" t="s">
        <v>217</v>
      </c>
    </row>
    <row r="188" spans="1:18" x14ac:dyDescent="0.3">
      <c r="A188" t="s">
        <v>353</v>
      </c>
      <c r="B188" t="s">
        <v>45</v>
      </c>
      <c r="C188" t="s">
        <v>68</v>
      </c>
      <c r="D188" s="15">
        <v>46150.625439814816</v>
      </c>
      <c r="E188" t="s">
        <v>1259</v>
      </c>
      <c r="F188">
        <v>1</v>
      </c>
      <c r="G188" s="15">
        <v>46154.5</v>
      </c>
      <c r="H188" t="s">
        <v>368</v>
      </c>
      <c r="I188" t="s">
        <v>357</v>
      </c>
      <c r="J188" t="s">
        <v>262</v>
      </c>
      <c r="K188" t="s">
        <v>353</v>
      </c>
      <c r="L188" t="s">
        <v>379</v>
      </c>
      <c r="M188" t="s">
        <v>262</v>
      </c>
      <c r="O188" t="s">
        <v>67</v>
      </c>
      <c r="P188" t="s">
        <v>401</v>
      </c>
      <c r="Q188" t="s">
        <v>217</v>
      </c>
    </row>
    <row r="189" spans="1:18" x14ac:dyDescent="0.3">
      <c r="A189" t="s">
        <v>353</v>
      </c>
      <c r="B189" t="s">
        <v>45</v>
      </c>
      <c r="C189" t="s">
        <v>68</v>
      </c>
      <c r="D189" s="15">
        <v>46150.625069444446</v>
      </c>
      <c r="E189" t="s">
        <v>1259</v>
      </c>
      <c r="F189">
        <v>1</v>
      </c>
      <c r="G189" s="15">
        <v>46154.5</v>
      </c>
      <c r="H189" t="s">
        <v>368</v>
      </c>
      <c r="I189" t="s">
        <v>357</v>
      </c>
      <c r="J189" t="s">
        <v>262</v>
      </c>
      <c r="K189" t="s">
        <v>353</v>
      </c>
      <c r="L189" t="s">
        <v>379</v>
      </c>
      <c r="M189" t="s">
        <v>262</v>
      </c>
      <c r="O189" t="s">
        <v>67</v>
      </c>
      <c r="P189" t="s">
        <v>401</v>
      </c>
      <c r="Q189" t="s">
        <v>217</v>
      </c>
    </row>
    <row r="190" spans="1:18" x14ac:dyDescent="0.3">
      <c r="A190" t="s">
        <v>353</v>
      </c>
      <c r="B190" t="s">
        <v>45</v>
      </c>
      <c r="C190" t="s">
        <v>68</v>
      </c>
      <c r="D190" s="15">
        <v>46150.624583333331</v>
      </c>
      <c r="E190" t="s">
        <v>1259</v>
      </c>
      <c r="F190">
        <v>1</v>
      </c>
      <c r="G190" s="15">
        <v>46154.5</v>
      </c>
      <c r="H190" t="s">
        <v>368</v>
      </c>
      <c r="I190" t="s">
        <v>357</v>
      </c>
      <c r="J190" t="s">
        <v>262</v>
      </c>
      <c r="K190" t="s">
        <v>353</v>
      </c>
      <c r="L190" t="s">
        <v>379</v>
      </c>
      <c r="M190" t="s">
        <v>262</v>
      </c>
      <c r="O190" t="s">
        <v>67</v>
      </c>
      <c r="P190" t="s">
        <v>401</v>
      </c>
      <c r="Q190" t="s">
        <v>217</v>
      </c>
    </row>
    <row r="191" spans="1:18" x14ac:dyDescent="0.3">
      <c r="A191" t="s">
        <v>353</v>
      </c>
      <c r="B191" t="s">
        <v>45</v>
      </c>
      <c r="C191" t="s">
        <v>73</v>
      </c>
      <c r="D191" s="15">
        <v>46268.602071759262</v>
      </c>
      <c r="E191" t="s">
        <v>426</v>
      </c>
      <c r="F191">
        <v>10</v>
      </c>
      <c r="G191" s="15">
        <v>46274.496527777781</v>
      </c>
      <c r="H191" t="s">
        <v>400</v>
      </c>
      <c r="I191" t="s">
        <v>381</v>
      </c>
      <c r="J191" t="s">
        <v>295</v>
      </c>
      <c r="K191" t="s">
        <v>353</v>
      </c>
      <c r="L191" t="s">
        <v>379</v>
      </c>
      <c r="M191" t="s">
        <v>262</v>
      </c>
      <c r="O191" t="s">
        <v>67</v>
      </c>
      <c r="P191" t="s">
        <v>400</v>
      </c>
      <c r="Q191" t="s">
        <v>217</v>
      </c>
      <c r="R191">
        <v>1</v>
      </c>
    </row>
    <row r="192" spans="1:18" x14ac:dyDescent="0.3">
      <c r="A192" t="s">
        <v>353</v>
      </c>
      <c r="B192" t="s">
        <v>45</v>
      </c>
      <c r="C192" t="s">
        <v>68</v>
      </c>
      <c r="D192" s="15">
        <v>46269.339016203703</v>
      </c>
      <c r="E192" t="s">
        <v>426</v>
      </c>
      <c r="F192">
        <v>3</v>
      </c>
      <c r="G192" s="15">
        <v>46274.496527777781</v>
      </c>
      <c r="H192" t="s">
        <v>400</v>
      </c>
      <c r="I192" t="s">
        <v>381</v>
      </c>
      <c r="J192" t="s">
        <v>295</v>
      </c>
      <c r="K192" t="s">
        <v>353</v>
      </c>
      <c r="L192" t="s">
        <v>379</v>
      </c>
      <c r="M192" t="s">
        <v>262</v>
      </c>
      <c r="O192" t="s">
        <v>67</v>
      </c>
      <c r="P192" t="s">
        <v>400</v>
      </c>
      <c r="Q192" t="s">
        <v>217</v>
      </c>
    </row>
    <row r="193" spans="1:18" x14ac:dyDescent="0.3">
      <c r="A193" t="s">
        <v>353</v>
      </c>
      <c r="B193" t="s">
        <v>45</v>
      </c>
      <c r="C193" t="s">
        <v>68</v>
      </c>
      <c r="D193" s="15">
        <v>46280.376238425924</v>
      </c>
      <c r="E193" t="s">
        <v>407</v>
      </c>
      <c r="F193">
        <v>22</v>
      </c>
      <c r="G193" s="15">
        <v>46286.542361111111</v>
      </c>
      <c r="H193" t="s">
        <v>368</v>
      </c>
      <c r="I193" t="s">
        <v>357</v>
      </c>
      <c r="J193" t="s">
        <v>262</v>
      </c>
      <c r="K193" t="s">
        <v>353</v>
      </c>
      <c r="L193" t="s">
        <v>379</v>
      </c>
      <c r="M193" t="s">
        <v>262</v>
      </c>
      <c r="N193">
        <v>0</v>
      </c>
      <c r="O193" t="s">
        <v>67</v>
      </c>
      <c r="P193" t="s">
        <v>401</v>
      </c>
      <c r="Q193" t="s">
        <v>217</v>
      </c>
      <c r="R193">
        <v>1</v>
      </c>
    </row>
    <row r="194" spans="1:18" x14ac:dyDescent="0.3">
      <c r="A194" t="s">
        <v>353</v>
      </c>
      <c r="B194" t="s">
        <v>45</v>
      </c>
      <c r="C194" t="s">
        <v>68</v>
      </c>
      <c r="D194" s="15">
        <v>46280.379675925928</v>
      </c>
      <c r="E194" t="s">
        <v>407</v>
      </c>
      <c r="F194">
        <v>14</v>
      </c>
      <c r="G194" s="15">
        <v>46286.542361111111</v>
      </c>
      <c r="H194" t="s">
        <v>368</v>
      </c>
      <c r="I194" t="s">
        <v>357</v>
      </c>
      <c r="J194" t="s">
        <v>262</v>
      </c>
      <c r="K194" t="s">
        <v>353</v>
      </c>
      <c r="L194" t="s">
        <v>379</v>
      </c>
      <c r="M194" t="s">
        <v>262</v>
      </c>
      <c r="O194" t="s">
        <v>67</v>
      </c>
      <c r="P194" t="s">
        <v>401</v>
      </c>
      <c r="Q194" t="s">
        <v>217</v>
      </c>
    </row>
    <row r="195" spans="1:18" x14ac:dyDescent="0.3">
      <c r="A195" t="s">
        <v>353</v>
      </c>
      <c r="B195" t="s">
        <v>45</v>
      </c>
      <c r="C195" t="s">
        <v>68</v>
      </c>
      <c r="D195" s="15">
        <v>46268.592581018522</v>
      </c>
      <c r="E195" t="s">
        <v>1329</v>
      </c>
      <c r="F195">
        <v>8</v>
      </c>
      <c r="G195" s="15">
        <v>46274.496527777781</v>
      </c>
      <c r="H195" t="s">
        <v>400</v>
      </c>
      <c r="I195" t="s">
        <v>381</v>
      </c>
      <c r="J195" t="s">
        <v>295</v>
      </c>
      <c r="K195" t="s">
        <v>353</v>
      </c>
      <c r="L195" t="s">
        <v>379</v>
      </c>
      <c r="M195" t="s">
        <v>262</v>
      </c>
      <c r="O195" t="s">
        <v>67</v>
      </c>
      <c r="P195" t="s">
        <v>400</v>
      </c>
      <c r="Q195" t="s">
        <v>217</v>
      </c>
    </row>
    <row r="196" spans="1:18" x14ac:dyDescent="0.3">
      <c r="A196" t="s">
        <v>353</v>
      </c>
      <c r="B196" t="s">
        <v>45</v>
      </c>
      <c r="C196" t="s">
        <v>68</v>
      </c>
      <c r="D196" s="15">
        <v>46268.597766203704</v>
      </c>
      <c r="E196" t="s">
        <v>426</v>
      </c>
      <c r="F196">
        <v>13</v>
      </c>
      <c r="G196" s="15">
        <v>46274.496527777781</v>
      </c>
      <c r="H196" t="s">
        <v>400</v>
      </c>
      <c r="I196" t="s">
        <v>381</v>
      </c>
      <c r="J196" t="s">
        <v>295</v>
      </c>
      <c r="K196" t="s">
        <v>353</v>
      </c>
      <c r="L196" t="s">
        <v>379</v>
      </c>
      <c r="M196" t="s">
        <v>262</v>
      </c>
      <c r="O196" t="s">
        <v>67</v>
      </c>
      <c r="P196" t="s">
        <v>400</v>
      </c>
      <c r="Q196" t="s">
        <v>217</v>
      </c>
    </row>
    <row r="197" spans="1:18" x14ac:dyDescent="0.3">
      <c r="A197" t="s">
        <v>353</v>
      </c>
      <c r="B197" t="s">
        <v>45</v>
      </c>
      <c r="C197" t="s">
        <v>73</v>
      </c>
      <c r="D197" s="15">
        <v>46268.600613425922</v>
      </c>
      <c r="E197" t="s">
        <v>426</v>
      </c>
      <c r="F197">
        <v>10</v>
      </c>
      <c r="G197" s="15">
        <v>46274.496527777781</v>
      </c>
      <c r="H197" t="s">
        <v>400</v>
      </c>
      <c r="I197" t="s">
        <v>381</v>
      </c>
      <c r="J197" t="s">
        <v>295</v>
      </c>
      <c r="K197" t="s">
        <v>353</v>
      </c>
      <c r="L197" t="s">
        <v>379</v>
      </c>
      <c r="M197" t="s">
        <v>262</v>
      </c>
      <c r="O197" t="s">
        <v>67</v>
      </c>
      <c r="P197" t="s">
        <v>400</v>
      </c>
      <c r="Q197" t="s">
        <v>217</v>
      </c>
    </row>
    <row r="198" spans="1:18" x14ac:dyDescent="0.3">
      <c r="A198" t="s">
        <v>353</v>
      </c>
      <c r="B198" t="s">
        <v>45</v>
      </c>
      <c r="C198" t="s">
        <v>68</v>
      </c>
      <c r="D198" s="15">
        <v>46248.440740740742</v>
      </c>
      <c r="E198" t="s">
        <v>1350</v>
      </c>
      <c r="F198">
        <v>6</v>
      </c>
      <c r="G198" s="15">
        <v>46258.661111111112</v>
      </c>
      <c r="H198" t="s">
        <v>368</v>
      </c>
      <c r="I198" t="s">
        <v>357</v>
      </c>
      <c r="J198" t="s">
        <v>262</v>
      </c>
      <c r="K198" t="s">
        <v>353</v>
      </c>
      <c r="L198" t="s">
        <v>379</v>
      </c>
      <c r="M198" t="s">
        <v>262</v>
      </c>
      <c r="N198">
        <v>0</v>
      </c>
      <c r="O198" t="s">
        <v>67</v>
      </c>
      <c r="P198" t="s">
        <v>401</v>
      </c>
      <c r="Q198" t="s">
        <v>217</v>
      </c>
      <c r="R198">
        <v>1</v>
      </c>
    </row>
    <row r="199" spans="1:18" x14ac:dyDescent="0.3">
      <c r="A199" t="s">
        <v>353</v>
      </c>
      <c r="B199" t="s">
        <v>45</v>
      </c>
      <c r="C199" t="s">
        <v>68</v>
      </c>
      <c r="D199" s="15">
        <v>46248.43954861111</v>
      </c>
      <c r="E199" t="s">
        <v>1350</v>
      </c>
      <c r="F199">
        <v>7</v>
      </c>
      <c r="G199" s="15">
        <v>46258.661111111112</v>
      </c>
      <c r="H199" t="s">
        <v>368</v>
      </c>
      <c r="I199" t="s">
        <v>357</v>
      </c>
      <c r="J199" t="s">
        <v>262</v>
      </c>
      <c r="K199" t="s">
        <v>353</v>
      </c>
      <c r="L199" t="s">
        <v>379</v>
      </c>
      <c r="M199" t="s">
        <v>262</v>
      </c>
      <c r="O199" t="s">
        <v>67</v>
      </c>
      <c r="P199" t="s">
        <v>401</v>
      </c>
      <c r="Q199" t="s">
        <v>217</v>
      </c>
    </row>
    <row r="200" spans="1:18" x14ac:dyDescent="0.3">
      <c r="A200" t="s">
        <v>353</v>
      </c>
      <c r="B200" t="s">
        <v>45</v>
      </c>
      <c r="C200" t="s">
        <v>68</v>
      </c>
      <c r="D200" s="15">
        <v>46248.437743055554</v>
      </c>
      <c r="E200" t="s">
        <v>1350</v>
      </c>
      <c r="F200">
        <v>4</v>
      </c>
      <c r="G200" s="15">
        <v>46258.661111111112</v>
      </c>
      <c r="H200" t="s">
        <v>368</v>
      </c>
      <c r="I200" t="s">
        <v>357</v>
      </c>
      <c r="J200" t="s">
        <v>262</v>
      </c>
      <c r="K200" t="s">
        <v>353</v>
      </c>
      <c r="L200" t="s">
        <v>379</v>
      </c>
      <c r="M200" t="s">
        <v>262</v>
      </c>
      <c r="O200" t="s">
        <v>67</v>
      </c>
      <c r="P200" t="s">
        <v>401</v>
      </c>
      <c r="Q200" t="s">
        <v>217</v>
      </c>
    </row>
    <row r="201" spans="1:18" x14ac:dyDescent="0.3">
      <c r="A201" t="s">
        <v>353</v>
      </c>
      <c r="B201" t="s">
        <v>45</v>
      </c>
      <c r="C201" t="s">
        <v>68</v>
      </c>
      <c r="D201" s="15">
        <v>46248.438252314816</v>
      </c>
      <c r="E201" t="s">
        <v>1350</v>
      </c>
      <c r="F201">
        <v>4</v>
      </c>
      <c r="G201" s="15">
        <v>46258.661111111112</v>
      </c>
      <c r="H201" t="s">
        <v>368</v>
      </c>
      <c r="I201" t="s">
        <v>357</v>
      </c>
      <c r="J201" t="s">
        <v>262</v>
      </c>
      <c r="K201" t="s">
        <v>353</v>
      </c>
      <c r="L201" t="s">
        <v>379</v>
      </c>
      <c r="M201" t="s">
        <v>262</v>
      </c>
      <c r="O201" t="s">
        <v>67</v>
      </c>
      <c r="P201" t="s">
        <v>401</v>
      </c>
      <c r="Q201" t="s">
        <v>217</v>
      </c>
    </row>
    <row r="202" spans="1:18" x14ac:dyDescent="0.3">
      <c r="A202" t="s">
        <v>353</v>
      </c>
      <c r="B202" t="s">
        <v>45</v>
      </c>
      <c r="C202" t="s">
        <v>68</v>
      </c>
      <c r="D202" s="15">
        <v>46248.44027777778</v>
      </c>
      <c r="E202" t="s">
        <v>1350</v>
      </c>
      <c r="F202">
        <v>7</v>
      </c>
      <c r="G202" s="15">
        <v>46258.661111111112</v>
      </c>
      <c r="H202" t="s">
        <v>368</v>
      </c>
      <c r="I202" t="s">
        <v>357</v>
      </c>
      <c r="J202" t="s">
        <v>262</v>
      </c>
      <c r="K202" t="s">
        <v>353</v>
      </c>
      <c r="L202" t="s">
        <v>379</v>
      </c>
      <c r="M202" t="s">
        <v>262</v>
      </c>
      <c r="O202" t="s">
        <v>67</v>
      </c>
      <c r="P202" t="s">
        <v>401</v>
      </c>
      <c r="Q202" t="s">
        <v>217</v>
      </c>
    </row>
    <row r="203" spans="1:18" x14ac:dyDescent="0.3">
      <c r="A203" t="s">
        <v>353</v>
      </c>
      <c r="B203" t="s">
        <v>45</v>
      </c>
      <c r="C203" t="s">
        <v>68</v>
      </c>
      <c r="D203" s="15">
        <v>46251.316620370373</v>
      </c>
      <c r="E203" t="s">
        <v>1350</v>
      </c>
      <c r="F203">
        <v>11</v>
      </c>
      <c r="G203" s="15">
        <v>46262.636111111111</v>
      </c>
      <c r="H203" t="s">
        <v>368</v>
      </c>
      <c r="I203" t="s">
        <v>357</v>
      </c>
      <c r="J203" t="s">
        <v>262</v>
      </c>
      <c r="K203" t="s">
        <v>353</v>
      </c>
      <c r="L203" t="s">
        <v>379</v>
      </c>
      <c r="M203" t="s">
        <v>262</v>
      </c>
      <c r="N203">
        <v>0</v>
      </c>
      <c r="O203" t="s">
        <v>67</v>
      </c>
      <c r="P203" t="s">
        <v>401</v>
      </c>
      <c r="Q203" t="s">
        <v>217</v>
      </c>
      <c r="R203">
        <v>1</v>
      </c>
    </row>
    <row r="204" spans="1:18" x14ac:dyDescent="0.3">
      <c r="A204" t="s">
        <v>353</v>
      </c>
      <c r="B204" t="s">
        <v>45</v>
      </c>
      <c r="C204" t="s">
        <v>68</v>
      </c>
      <c r="D204" s="15">
        <v>46252.496122685188</v>
      </c>
      <c r="E204" t="s">
        <v>1329</v>
      </c>
      <c r="F204">
        <v>20</v>
      </c>
      <c r="G204" s="15">
        <v>46266.494444444441</v>
      </c>
      <c r="H204" t="s">
        <v>400</v>
      </c>
      <c r="I204" t="s">
        <v>381</v>
      </c>
      <c r="J204" t="s">
        <v>295</v>
      </c>
      <c r="K204" t="s">
        <v>353</v>
      </c>
      <c r="L204" t="s">
        <v>379</v>
      </c>
      <c r="M204" t="s">
        <v>262</v>
      </c>
      <c r="O204" t="s">
        <v>67</v>
      </c>
      <c r="P204" t="s">
        <v>400</v>
      </c>
      <c r="Q204" t="s">
        <v>217</v>
      </c>
      <c r="R204">
        <v>1</v>
      </c>
    </row>
    <row r="205" spans="1:18" x14ac:dyDescent="0.3">
      <c r="A205" t="s">
        <v>353</v>
      </c>
      <c r="B205" t="s">
        <v>45</v>
      </c>
      <c r="C205" t="s">
        <v>68</v>
      </c>
      <c r="D205" s="15">
        <v>46252.496145833335</v>
      </c>
      <c r="E205" t="s">
        <v>426</v>
      </c>
      <c r="F205">
        <v>2</v>
      </c>
      <c r="G205" s="15">
        <v>46266.494444444441</v>
      </c>
      <c r="H205" t="s">
        <v>400</v>
      </c>
      <c r="I205" t="s">
        <v>381</v>
      </c>
      <c r="J205" t="s">
        <v>295</v>
      </c>
      <c r="K205" t="s">
        <v>353</v>
      </c>
      <c r="L205" t="s">
        <v>379</v>
      </c>
      <c r="M205" t="s">
        <v>262</v>
      </c>
      <c r="O205" t="s">
        <v>67</v>
      </c>
      <c r="P205" t="s">
        <v>400</v>
      </c>
      <c r="Q205" t="s">
        <v>217</v>
      </c>
    </row>
    <row r="206" spans="1:18" x14ac:dyDescent="0.3">
      <c r="A206" t="s">
        <v>353</v>
      </c>
      <c r="B206" t="s">
        <v>45</v>
      </c>
      <c r="C206" t="s">
        <v>68</v>
      </c>
      <c r="D206" s="15">
        <v>46252.655300925922</v>
      </c>
      <c r="E206" t="s">
        <v>426</v>
      </c>
      <c r="F206">
        <v>12</v>
      </c>
      <c r="G206" s="15">
        <v>46266.494444444441</v>
      </c>
      <c r="H206" t="s">
        <v>400</v>
      </c>
      <c r="I206" t="s">
        <v>381</v>
      </c>
      <c r="J206" t="s">
        <v>295</v>
      </c>
      <c r="K206" t="s">
        <v>353</v>
      </c>
      <c r="L206" t="s">
        <v>379</v>
      </c>
      <c r="M206" t="s">
        <v>262</v>
      </c>
      <c r="O206" t="s">
        <v>67</v>
      </c>
      <c r="P206" t="s">
        <v>400</v>
      </c>
      <c r="Q206" t="s">
        <v>217</v>
      </c>
    </row>
    <row r="207" spans="1:18" x14ac:dyDescent="0.3">
      <c r="A207" t="s">
        <v>353</v>
      </c>
      <c r="B207" t="s">
        <v>48</v>
      </c>
      <c r="C207" t="s">
        <v>68</v>
      </c>
      <c r="D207" s="15">
        <v>46248.419282407405</v>
      </c>
      <c r="E207" t="s">
        <v>1350</v>
      </c>
      <c r="F207">
        <v>4</v>
      </c>
      <c r="G207" s="15">
        <v>46258.625</v>
      </c>
      <c r="H207" t="s">
        <v>368</v>
      </c>
      <c r="I207" t="s">
        <v>357</v>
      </c>
      <c r="J207" t="s">
        <v>262</v>
      </c>
      <c r="K207" t="s">
        <v>353</v>
      </c>
      <c r="L207" t="s">
        <v>379</v>
      </c>
      <c r="M207" t="s">
        <v>262</v>
      </c>
      <c r="O207" t="s">
        <v>90</v>
      </c>
      <c r="P207" t="s">
        <v>401</v>
      </c>
      <c r="Q207" t="s">
        <v>217</v>
      </c>
    </row>
    <row r="208" spans="1:18" x14ac:dyDescent="0.3">
      <c r="A208" t="s">
        <v>353</v>
      </c>
      <c r="B208" t="s">
        <v>48</v>
      </c>
      <c r="C208" t="s">
        <v>68</v>
      </c>
      <c r="D208" s="15">
        <v>46248.419282407405</v>
      </c>
      <c r="E208" t="s">
        <v>1350</v>
      </c>
      <c r="F208">
        <v>1</v>
      </c>
      <c r="G208" s="15">
        <v>46268.636805555558</v>
      </c>
      <c r="H208" t="s">
        <v>368</v>
      </c>
      <c r="I208" t="s">
        <v>357</v>
      </c>
      <c r="J208" t="s">
        <v>262</v>
      </c>
      <c r="K208" t="s">
        <v>353</v>
      </c>
      <c r="L208" t="s">
        <v>379</v>
      </c>
      <c r="M208" t="s">
        <v>262</v>
      </c>
      <c r="N208">
        <v>0</v>
      </c>
      <c r="O208" t="s">
        <v>90</v>
      </c>
      <c r="P208" t="s">
        <v>401</v>
      </c>
      <c r="Q208" t="s">
        <v>217</v>
      </c>
      <c r="R208">
        <v>1</v>
      </c>
    </row>
    <row r="209" spans="1:17" x14ac:dyDescent="0.3">
      <c r="A209" t="s">
        <v>353</v>
      </c>
      <c r="B209" t="s">
        <v>45</v>
      </c>
      <c r="C209" t="s">
        <v>68</v>
      </c>
      <c r="D209" s="15">
        <v>46150.61824074074</v>
      </c>
      <c r="E209" t="s">
        <v>1259</v>
      </c>
      <c r="F209">
        <v>1</v>
      </c>
      <c r="G209" s="15">
        <v>46154.5</v>
      </c>
      <c r="H209" t="s">
        <v>368</v>
      </c>
      <c r="I209" t="s">
        <v>357</v>
      </c>
      <c r="J209" t="s">
        <v>262</v>
      </c>
      <c r="K209" t="s">
        <v>353</v>
      </c>
      <c r="L209" t="s">
        <v>379</v>
      </c>
      <c r="M209" t="s">
        <v>262</v>
      </c>
      <c r="O209" t="s">
        <v>67</v>
      </c>
      <c r="P209" t="s">
        <v>401</v>
      </c>
      <c r="Q209" t="s">
        <v>217</v>
      </c>
    </row>
    <row r="210" spans="1:17" x14ac:dyDescent="0.3">
      <c r="A210" t="s">
        <v>353</v>
      </c>
      <c r="B210" t="s">
        <v>45</v>
      </c>
      <c r="C210" t="s">
        <v>68</v>
      </c>
      <c r="D210" s="15">
        <v>46150.617835648147</v>
      </c>
      <c r="E210" t="s">
        <v>1259</v>
      </c>
      <c r="F210">
        <v>1</v>
      </c>
      <c r="G210" s="15">
        <v>46154.5</v>
      </c>
      <c r="H210" t="s">
        <v>368</v>
      </c>
      <c r="I210" t="s">
        <v>357</v>
      </c>
      <c r="J210" t="s">
        <v>262</v>
      </c>
      <c r="K210" t="s">
        <v>353</v>
      </c>
      <c r="L210" t="s">
        <v>379</v>
      </c>
      <c r="M210" t="s">
        <v>262</v>
      </c>
      <c r="O210" t="s">
        <v>67</v>
      </c>
      <c r="P210" t="s">
        <v>401</v>
      </c>
      <c r="Q210" t="s">
        <v>217</v>
      </c>
    </row>
    <row r="211" spans="1:17" x14ac:dyDescent="0.3">
      <c r="A211" t="s">
        <v>353</v>
      </c>
      <c r="B211" t="s">
        <v>45</v>
      </c>
      <c r="C211" t="s">
        <v>68</v>
      </c>
      <c r="D211" s="15">
        <v>46150.617430555554</v>
      </c>
      <c r="E211" t="s">
        <v>1259</v>
      </c>
      <c r="F211">
        <v>1</v>
      </c>
      <c r="G211" s="15">
        <v>46154.5</v>
      </c>
      <c r="H211" t="s">
        <v>368</v>
      </c>
      <c r="I211" t="s">
        <v>357</v>
      </c>
      <c r="J211" t="s">
        <v>262</v>
      </c>
      <c r="K211" t="s">
        <v>353</v>
      </c>
      <c r="L211" t="s">
        <v>379</v>
      </c>
      <c r="M211" t="s">
        <v>262</v>
      </c>
      <c r="O211" t="s">
        <v>67</v>
      </c>
      <c r="P211" t="s">
        <v>401</v>
      </c>
      <c r="Q211" t="s">
        <v>217</v>
      </c>
    </row>
    <row r="212" spans="1:17" x14ac:dyDescent="0.3">
      <c r="A212" t="s">
        <v>353</v>
      </c>
      <c r="B212" t="s">
        <v>45</v>
      </c>
      <c r="C212" t="s">
        <v>68</v>
      </c>
      <c r="D212" s="15">
        <v>46150.616747685184</v>
      </c>
      <c r="E212" t="s">
        <v>1259</v>
      </c>
      <c r="F212">
        <v>1</v>
      </c>
      <c r="G212" s="15">
        <v>46154.5</v>
      </c>
      <c r="H212" t="s">
        <v>368</v>
      </c>
      <c r="I212" t="s">
        <v>357</v>
      </c>
      <c r="J212" t="s">
        <v>262</v>
      </c>
      <c r="K212" t="s">
        <v>353</v>
      </c>
      <c r="L212" t="s">
        <v>379</v>
      </c>
      <c r="M212" t="s">
        <v>262</v>
      </c>
      <c r="O212" t="s">
        <v>67</v>
      </c>
      <c r="P212" t="s">
        <v>401</v>
      </c>
      <c r="Q212" t="s">
        <v>217</v>
      </c>
    </row>
    <row r="213" spans="1:17" x14ac:dyDescent="0.3">
      <c r="A213" t="s">
        <v>353</v>
      </c>
      <c r="B213" t="s">
        <v>45</v>
      </c>
      <c r="C213" t="s">
        <v>68</v>
      </c>
      <c r="D213" s="15">
        <v>46150.616273148145</v>
      </c>
      <c r="E213" t="s">
        <v>1259</v>
      </c>
      <c r="F213">
        <v>1</v>
      </c>
      <c r="G213" s="15">
        <v>46154.5</v>
      </c>
      <c r="H213" t="s">
        <v>368</v>
      </c>
      <c r="I213" t="s">
        <v>357</v>
      </c>
      <c r="J213" t="s">
        <v>262</v>
      </c>
      <c r="K213" t="s">
        <v>353</v>
      </c>
      <c r="L213" t="s">
        <v>379</v>
      </c>
      <c r="M213" t="s">
        <v>262</v>
      </c>
      <c r="O213" t="s">
        <v>67</v>
      </c>
      <c r="P213" t="s">
        <v>401</v>
      </c>
      <c r="Q213" t="s">
        <v>217</v>
      </c>
    </row>
    <row r="214" spans="1:17" x14ac:dyDescent="0.3">
      <c r="A214" t="s">
        <v>353</v>
      </c>
      <c r="B214" t="s">
        <v>45</v>
      </c>
      <c r="C214" t="s">
        <v>68</v>
      </c>
      <c r="D214" s="15">
        <v>46150.61577546296</v>
      </c>
      <c r="E214" t="s">
        <v>1259</v>
      </c>
      <c r="F214">
        <v>1</v>
      </c>
      <c r="G214" s="15">
        <v>46154.5</v>
      </c>
      <c r="H214" t="s">
        <v>368</v>
      </c>
      <c r="I214" t="s">
        <v>357</v>
      </c>
      <c r="J214" t="s">
        <v>262</v>
      </c>
      <c r="K214" t="s">
        <v>353</v>
      </c>
      <c r="L214" t="s">
        <v>379</v>
      </c>
      <c r="M214" t="s">
        <v>262</v>
      </c>
      <c r="O214" t="s">
        <v>67</v>
      </c>
      <c r="P214" t="s">
        <v>401</v>
      </c>
      <c r="Q214" t="s">
        <v>217</v>
      </c>
    </row>
    <row r="215" spans="1:17" x14ac:dyDescent="0.3">
      <c r="A215" t="s">
        <v>353</v>
      </c>
      <c r="B215" t="s">
        <v>45</v>
      </c>
      <c r="C215" t="s">
        <v>68</v>
      </c>
      <c r="D215" s="15">
        <v>46150.615324074075</v>
      </c>
      <c r="E215" t="s">
        <v>1259</v>
      </c>
      <c r="F215">
        <v>1</v>
      </c>
      <c r="G215" s="15">
        <v>46154.5</v>
      </c>
      <c r="H215" t="s">
        <v>368</v>
      </c>
      <c r="I215" t="s">
        <v>357</v>
      </c>
      <c r="J215" t="s">
        <v>262</v>
      </c>
      <c r="K215" t="s">
        <v>353</v>
      </c>
      <c r="L215" t="s">
        <v>379</v>
      </c>
      <c r="M215" t="s">
        <v>262</v>
      </c>
      <c r="O215" t="s">
        <v>67</v>
      </c>
      <c r="P215" t="s">
        <v>401</v>
      </c>
      <c r="Q215" t="s">
        <v>217</v>
      </c>
    </row>
    <row r="216" spans="1:17" x14ac:dyDescent="0.3">
      <c r="A216" t="s">
        <v>353</v>
      </c>
      <c r="B216" t="s">
        <v>48</v>
      </c>
      <c r="C216" t="s">
        <v>68</v>
      </c>
      <c r="D216" s="15">
        <v>46259.351782407408</v>
      </c>
      <c r="E216" t="s">
        <v>1350</v>
      </c>
      <c r="F216">
        <v>3</v>
      </c>
      <c r="G216" s="15">
        <v>46268.636805555558</v>
      </c>
      <c r="H216" t="s">
        <v>368</v>
      </c>
      <c r="I216" t="s">
        <v>357</v>
      </c>
      <c r="J216" t="s">
        <v>262</v>
      </c>
      <c r="K216" t="s">
        <v>353</v>
      </c>
      <c r="L216" t="s">
        <v>379</v>
      </c>
      <c r="M216" t="s">
        <v>262</v>
      </c>
      <c r="N216">
        <v>0</v>
      </c>
      <c r="O216" t="s">
        <v>90</v>
      </c>
      <c r="P216" t="s">
        <v>401</v>
      </c>
      <c r="Q216" t="s">
        <v>217</v>
      </c>
    </row>
    <row r="217" spans="1:17" x14ac:dyDescent="0.3">
      <c r="A217" t="s">
        <v>353</v>
      </c>
      <c r="B217" t="s">
        <v>45</v>
      </c>
      <c r="C217" t="s">
        <v>68</v>
      </c>
      <c r="D217" s="15">
        <v>46150.618750000001</v>
      </c>
      <c r="E217" t="s">
        <v>1259</v>
      </c>
      <c r="F217">
        <v>1</v>
      </c>
      <c r="G217" s="15">
        <v>46154.5</v>
      </c>
      <c r="H217" t="s">
        <v>368</v>
      </c>
      <c r="I217" t="s">
        <v>357</v>
      </c>
      <c r="J217" t="s">
        <v>262</v>
      </c>
      <c r="K217" t="s">
        <v>353</v>
      </c>
      <c r="L217" t="s">
        <v>379</v>
      </c>
      <c r="M217" t="s">
        <v>262</v>
      </c>
      <c r="O217" t="s">
        <v>67</v>
      </c>
      <c r="P217" t="s">
        <v>401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2" t="s">
        <v>510</v>
      </c>
      <c r="I2" s="14"/>
      <c r="J2" s="14"/>
      <c r="K2" s="33"/>
      <c r="L2" s="14"/>
      <c r="M2" s="14"/>
      <c r="N2" s="33"/>
      <c r="O2" s="14"/>
      <c r="Q2" s="1"/>
      <c r="R2" s="34" t="s">
        <v>504</v>
      </c>
      <c r="S2" s="14"/>
      <c r="T2" s="33"/>
      <c r="U2" s="14"/>
      <c r="V2" s="14"/>
      <c r="Y2" s="34" t="s">
        <v>505</v>
      </c>
      <c r="Z2" s="33"/>
      <c r="AA2" s="14"/>
      <c r="AB2" s="14"/>
      <c r="AC2" s="33"/>
      <c r="AD2" s="14"/>
      <c r="AE2" s="14"/>
      <c r="AF2" s="33"/>
      <c r="AG2" s="14"/>
      <c r="AH2"/>
      <c r="AI2" s="1"/>
      <c r="AJ2" s="34" t="s">
        <v>506</v>
      </c>
      <c r="AK2" s="14"/>
      <c r="AL2" s="33"/>
      <c r="AM2" s="14"/>
      <c r="AN2" s="14"/>
      <c r="AO2" s="33"/>
      <c r="AR2" s="35" t="s">
        <v>507</v>
      </c>
      <c r="AS2" s="14"/>
      <c r="AT2" s="14"/>
      <c r="AU2" s="33"/>
      <c r="AV2" s="14"/>
      <c r="AW2" s="14"/>
      <c r="AX2" s="1"/>
      <c r="AZ2" s="34" t="s">
        <v>508</v>
      </c>
      <c r="BA2" s="33"/>
      <c r="BB2" s="14"/>
      <c r="BC2" s="14"/>
      <c r="BD2" s="33"/>
      <c r="BE2" s="14"/>
      <c r="BG2" s="1"/>
      <c r="BH2" s="34" t="s">
        <v>509</v>
      </c>
      <c r="BI2" s="34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302</v>
      </c>
      <c r="H3" s="2" t="s">
        <v>1</v>
      </c>
      <c r="I3" s="2" t="s">
        <v>344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317</v>
      </c>
      <c r="BO3" s="1" t="s">
        <v>318</v>
      </c>
      <c r="BP3" t="s">
        <v>319</v>
      </c>
      <c r="BR3" t="s">
        <v>317</v>
      </c>
      <c r="BS3" t="s">
        <v>383</v>
      </c>
      <c r="BT3" t="s">
        <v>465</v>
      </c>
      <c r="BU3" t="s">
        <v>286</v>
      </c>
      <c r="BW3" t="s">
        <v>472</v>
      </c>
      <c r="BX3" t="s">
        <v>473</v>
      </c>
      <c r="BY3" t="s">
        <v>474</v>
      </c>
      <c r="BZ3" t="s">
        <v>475</v>
      </c>
      <c r="CA3" t="s">
        <v>476</v>
      </c>
      <c r="CB3" t="s">
        <v>477</v>
      </c>
      <c r="CD3" s="2" t="s">
        <v>286</v>
      </c>
      <c r="CE3" s="2" t="s">
        <v>282</v>
      </c>
      <c r="CG3" t="s">
        <v>483</v>
      </c>
      <c r="CI3" s="1" t="s">
        <v>484</v>
      </c>
      <c r="CK3" s="37" t="s">
        <v>136</v>
      </c>
      <c r="CL3" s="37" t="s">
        <v>637</v>
      </c>
      <c r="CM3" s="37" t="s">
        <v>2</v>
      </c>
      <c r="CN3" s="37" t="s">
        <v>160</v>
      </c>
      <c r="CO3" s="38" t="s">
        <v>538</v>
      </c>
    </row>
    <row r="4" spans="1:93" x14ac:dyDescent="0.3">
      <c r="B4" s="1" t="s">
        <v>311</v>
      </c>
      <c r="E4" s="1" t="s">
        <v>348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348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348</v>
      </c>
      <c r="BN4" s="1" t="s">
        <v>320</v>
      </c>
      <c r="BO4" s="1" t="s">
        <v>321</v>
      </c>
      <c r="BP4" t="s">
        <v>322</v>
      </c>
      <c r="BR4" s="16" t="s">
        <v>460</v>
      </c>
      <c r="BS4" s="9" t="s">
        <v>427</v>
      </c>
      <c r="BT4" s="2" t="s">
        <v>379</v>
      </c>
      <c r="BU4" t="s">
        <v>262</v>
      </c>
      <c r="BW4" t="s">
        <v>478</v>
      </c>
      <c r="BX4" t="s">
        <v>388</v>
      </c>
      <c r="BY4" t="s">
        <v>392</v>
      </c>
      <c r="BZ4" t="s">
        <v>397</v>
      </c>
      <c r="CA4" t="s">
        <v>399</v>
      </c>
      <c r="CB4" t="s">
        <v>263</v>
      </c>
      <c r="CD4" s="1" t="s">
        <v>263</v>
      </c>
      <c r="CE4" s="1" t="s">
        <v>478</v>
      </c>
      <c r="CG4" t="s">
        <v>485</v>
      </c>
      <c r="CI4" s="1">
        <v>2025</v>
      </c>
      <c r="CK4" s="38" t="s">
        <v>351</v>
      </c>
      <c r="CL4" s="38" t="s">
        <v>543</v>
      </c>
      <c r="CM4" s="38" t="s">
        <v>78</v>
      </c>
      <c r="CN4" s="39">
        <v>0.98799999999999999</v>
      </c>
      <c r="CO4" s="38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349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348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348</v>
      </c>
      <c r="BN5" s="1" t="s">
        <v>323</v>
      </c>
      <c r="BO5" s="1" t="s">
        <v>324</v>
      </c>
      <c r="BP5" t="s">
        <v>325</v>
      </c>
      <c r="BR5" s="16" t="s">
        <v>461</v>
      </c>
      <c r="BS5" s="9" t="s">
        <v>466</v>
      </c>
      <c r="BT5" s="9" t="s">
        <v>467</v>
      </c>
      <c r="BU5" t="s">
        <v>263</v>
      </c>
      <c r="BW5" t="s">
        <v>352</v>
      </c>
      <c r="BX5" t="s">
        <v>384</v>
      </c>
      <c r="BY5" t="s">
        <v>389</v>
      </c>
      <c r="BZ5" t="s">
        <v>393</v>
      </c>
      <c r="CA5" t="s">
        <v>398</v>
      </c>
      <c r="CB5" t="s">
        <v>261</v>
      </c>
      <c r="CD5" s="1" t="s">
        <v>260</v>
      </c>
      <c r="CE5" s="1" t="s">
        <v>478</v>
      </c>
      <c r="CG5" t="s">
        <v>486</v>
      </c>
      <c r="CI5" s="1">
        <v>2026</v>
      </c>
      <c r="CK5" s="38" t="s">
        <v>351</v>
      </c>
      <c r="CL5" s="38" t="s">
        <v>544</v>
      </c>
      <c r="CM5" s="38" t="s">
        <v>79</v>
      </c>
      <c r="CN5" s="39">
        <v>0.77700000000000002</v>
      </c>
      <c r="CO5" s="38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348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348</v>
      </c>
      <c r="BN6" s="1" t="s">
        <v>326</v>
      </c>
      <c r="BO6" s="1" t="s">
        <v>327</v>
      </c>
      <c r="BP6" t="s">
        <v>328</v>
      </c>
      <c r="BR6" s="16" t="s">
        <v>462</v>
      </c>
      <c r="BS6" s="9" t="s">
        <v>468</v>
      </c>
      <c r="BT6" s="2" t="s">
        <v>398</v>
      </c>
      <c r="BU6" t="s">
        <v>261</v>
      </c>
      <c r="BW6" t="s">
        <v>351</v>
      </c>
      <c r="BX6" t="s">
        <v>385</v>
      </c>
      <c r="BY6" t="s">
        <v>371</v>
      </c>
      <c r="BZ6" t="s">
        <v>394</v>
      </c>
      <c r="CA6" t="s">
        <v>374</v>
      </c>
      <c r="CB6" t="s">
        <v>239</v>
      </c>
      <c r="CD6" s="1" t="s">
        <v>288</v>
      </c>
      <c r="CE6" s="1" t="s">
        <v>478</v>
      </c>
      <c r="CG6" t="s">
        <v>487</v>
      </c>
      <c r="CI6" s="1">
        <v>2027</v>
      </c>
      <c r="CK6" s="38" t="s">
        <v>351</v>
      </c>
      <c r="CL6" s="38" t="s">
        <v>545</v>
      </c>
      <c r="CM6" s="38" t="s">
        <v>79</v>
      </c>
      <c r="CN6" s="39">
        <v>0.78800000000000003</v>
      </c>
      <c r="CO6" s="38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348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348</v>
      </c>
      <c r="BN7" s="1" t="s">
        <v>329</v>
      </c>
      <c r="BO7" s="1" t="s">
        <v>330</v>
      </c>
      <c r="BP7" t="s">
        <v>331</v>
      </c>
      <c r="BR7" s="16" t="s">
        <v>463</v>
      </c>
      <c r="BS7" s="9" t="s">
        <v>414</v>
      </c>
      <c r="BT7" s="9" t="s">
        <v>374</v>
      </c>
      <c r="BU7" t="s">
        <v>239</v>
      </c>
      <c r="BW7" t="s">
        <v>350</v>
      </c>
      <c r="BX7" t="s">
        <v>386</v>
      </c>
      <c r="BY7" t="s">
        <v>390</v>
      </c>
      <c r="BZ7" t="s">
        <v>395</v>
      </c>
      <c r="CA7" t="s">
        <v>356</v>
      </c>
      <c r="CB7" t="s">
        <v>240</v>
      </c>
      <c r="CD7" s="1" t="s">
        <v>289</v>
      </c>
      <c r="CE7" s="1" t="s">
        <v>478</v>
      </c>
      <c r="CG7" t="s">
        <v>488</v>
      </c>
      <c r="CI7" s="1">
        <v>2028</v>
      </c>
      <c r="CK7" s="38" t="s">
        <v>351</v>
      </c>
      <c r="CL7" s="38" t="s">
        <v>546</v>
      </c>
      <c r="CM7" s="38" t="s">
        <v>80</v>
      </c>
      <c r="CN7" s="39">
        <v>0.93500000000000005</v>
      </c>
      <c r="CO7" s="38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303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420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348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348</v>
      </c>
      <c r="BN8" s="1" t="s">
        <v>312</v>
      </c>
      <c r="BO8" s="1" t="s">
        <v>332</v>
      </c>
      <c r="BP8" t="s">
        <v>333</v>
      </c>
      <c r="BR8" s="16" t="s">
        <v>464</v>
      </c>
      <c r="BS8" s="9" t="s">
        <v>415</v>
      </c>
      <c r="BT8" s="2" t="s">
        <v>356</v>
      </c>
      <c r="BU8" t="s">
        <v>240</v>
      </c>
      <c r="BW8" t="s">
        <v>353</v>
      </c>
      <c r="BX8" t="s">
        <v>387</v>
      </c>
      <c r="BY8" t="s">
        <v>391</v>
      </c>
      <c r="BZ8" t="s">
        <v>396</v>
      </c>
      <c r="CA8" t="s">
        <v>379</v>
      </c>
      <c r="CB8" t="s">
        <v>262</v>
      </c>
      <c r="CD8" s="1" t="s">
        <v>290</v>
      </c>
      <c r="CE8" s="1" t="s">
        <v>350</v>
      </c>
      <c r="CG8" t="s">
        <v>489</v>
      </c>
      <c r="CI8" s="1">
        <v>2029</v>
      </c>
      <c r="CK8" s="38" t="s">
        <v>351</v>
      </c>
      <c r="CL8" s="38" t="s">
        <v>547</v>
      </c>
      <c r="CM8" s="38" t="s">
        <v>81</v>
      </c>
      <c r="CN8" s="39">
        <v>1.42</v>
      </c>
      <c r="CO8" s="38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348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348</v>
      </c>
      <c r="BN9" s="1" t="s">
        <v>334</v>
      </c>
      <c r="BO9" s="1" t="s">
        <v>335</v>
      </c>
      <c r="BP9" t="s">
        <v>336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350</v>
      </c>
      <c r="CG9" t="s">
        <v>490</v>
      </c>
      <c r="CI9" s="1">
        <v>2030</v>
      </c>
      <c r="CK9" s="38" t="s">
        <v>351</v>
      </c>
      <c r="CL9" s="38" t="s">
        <v>548</v>
      </c>
      <c r="CM9" s="38" t="s">
        <v>81</v>
      </c>
      <c r="CN9" s="38">
        <v>1.0329999999999999</v>
      </c>
      <c r="CO9" s="38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348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348</v>
      </c>
      <c r="BN10" s="1" t="s">
        <v>316</v>
      </c>
      <c r="BO10" s="1" t="s">
        <v>337</v>
      </c>
      <c r="BP10" t="s">
        <v>338</v>
      </c>
      <c r="CD10" s="1" t="s">
        <v>291</v>
      </c>
      <c r="CE10" s="1" t="s">
        <v>350</v>
      </c>
      <c r="CG10" t="s">
        <v>491</v>
      </c>
      <c r="CI10" s="1">
        <v>2031</v>
      </c>
      <c r="CK10" s="38" t="s">
        <v>351</v>
      </c>
      <c r="CL10" s="38" t="s">
        <v>549</v>
      </c>
      <c r="CM10" s="38" t="s">
        <v>82</v>
      </c>
      <c r="CN10" s="38">
        <v>1.22</v>
      </c>
      <c r="CO10" s="38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348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348</v>
      </c>
      <c r="BN11" s="1" t="s">
        <v>339</v>
      </c>
      <c r="BO11" s="1" t="s">
        <v>340</v>
      </c>
      <c r="BP11" t="s">
        <v>341</v>
      </c>
      <c r="CD11" s="1" t="s">
        <v>240</v>
      </c>
      <c r="CE11" s="1" t="s">
        <v>350</v>
      </c>
      <c r="CG11" t="s">
        <v>492</v>
      </c>
      <c r="CI11" s="1">
        <v>2032</v>
      </c>
      <c r="CK11" s="38" t="s">
        <v>352</v>
      </c>
      <c r="CL11" s="38" t="s">
        <v>430</v>
      </c>
      <c r="CM11" s="38" t="s">
        <v>420</v>
      </c>
      <c r="CN11" s="39" t="s">
        <v>540</v>
      </c>
      <c r="CO11" s="38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348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348</v>
      </c>
      <c r="BN12" s="1" t="s">
        <v>315</v>
      </c>
      <c r="BO12" s="1" t="s">
        <v>342</v>
      </c>
      <c r="BP12" t="s">
        <v>343</v>
      </c>
      <c r="CD12" s="1" t="s">
        <v>261</v>
      </c>
      <c r="CE12" s="1" t="s">
        <v>352</v>
      </c>
      <c r="CG12" t="s">
        <v>493</v>
      </c>
      <c r="CI12" s="1">
        <v>2033</v>
      </c>
      <c r="CK12" s="38" t="s">
        <v>351</v>
      </c>
      <c r="CL12" s="40" t="s">
        <v>430</v>
      </c>
      <c r="CM12" s="41" t="s">
        <v>420</v>
      </c>
      <c r="CN12" s="39" t="s">
        <v>540</v>
      </c>
      <c r="CO12" s="38" t="str">
        <f t="shared" si="0"/>
        <v>A 30,0 X L 19,0 X P 39,0 &amp; Caixa 10 Kg - Jumbo</v>
      </c>
    </row>
    <row r="13" spans="1:93" x14ac:dyDescent="0.3">
      <c r="B13" s="1" t="s">
        <v>459</v>
      </c>
      <c r="E13" s="2" t="s">
        <v>304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348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348</v>
      </c>
      <c r="CD13" s="1" t="s">
        <v>287</v>
      </c>
      <c r="CE13" s="1" t="s">
        <v>351</v>
      </c>
      <c r="CG13" t="s">
        <v>494</v>
      </c>
      <c r="CI13" s="1">
        <v>2034</v>
      </c>
      <c r="CK13" s="38" t="s">
        <v>350</v>
      </c>
      <c r="CL13" s="41" t="s">
        <v>430</v>
      </c>
      <c r="CM13" s="38" t="s">
        <v>420</v>
      </c>
      <c r="CN13" s="39" t="s">
        <v>540</v>
      </c>
      <c r="CO13" s="38" t="str">
        <f t="shared" si="0"/>
        <v>A 30,0 X L 19,0 X P 39,0 &amp; Caixa 10 Kg - Jumbo</v>
      </c>
    </row>
    <row r="14" spans="1:93" x14ac:dyDescent="0.3">
      <c r="B14" s="2" t="s">
        <v>458</v>
      </c>
      <c r="E14" s="2" t="s">
        <v>350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345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348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348</v>
      </c>
      <c r="CD14" s="1" t="s">
        <v>239</v>
      </c>
      <c r="CE14" s="1" t="s">
        <v>351</v>
      </c>
      <c r="CG14" t="s">
        <v>495</v>
      </c>
      <c r="CI14" s="1">
        <v>2035</v>
      </c>
      <c r="CK14" s="38" t="s">
        <v>353</v>
      </c>
      <c r="CL14" s="38" t="s">
        <v>430</v>
      </c>
      <c r="CM14" s="38" t="s">
        <v>420</v>
      </c>
      <c r="CN14" s="39" t="s">
        <v>540</v>
      </c>
      <c r="CO14" s="38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351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348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306</v>
      </c>
      <c r="BL15" t="s">
        <v>349</v>
      </c>
      <c r="CD15" s="1" t="s">
        <v>306</v>
      </c>
      <c r="CE15" s="1" t="s">
        <v>353</v>
      </c>
      <c r="CG15" t="s">
        <v>496</v>
      </c>
      <c r="CI15" s="1">
        <v>2036</v>
      </c>
      <c r="CK15" s="38" t="s">
        <v>352</v>
      </c>
      <c r="CL15" s="38" t="s">
        <v>441</v>
      </c>
      <c r="CM15" s="38" t="s">
        <v>68</v>
      </c>
      <c r="CN15" s="39">
        <v>1.079</v>
      </c>
      <c r="CO15" s="38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352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348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349</v>
      </c>
      <c r="BN16" s="199">
        <v>4600686987</v>
      </c>
      <c r="CD16" s="1" t="s">
        <v>292</v>
      </c>
      <c r="CE16" s="1" t="s">
        <v>353</v>
      </c>
      <c r="CK16" s="38" t="s">
        <v>352</v>
      </c>
      <c r="CL16" s="38" t="s">
        <v>541</v>
      </c>
      <c r="CM16" s="38" t="s">
        <v>68</v>
      </c>
      <c r="CN16" s="39">
        <v>1.0309999999999999</v>
      </c>
      <c r="CO16" s="38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353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348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349</v>
      </c>
      <c r="BN17" s="38">
        <v>4600687006</v>
      </c>
      <c r="CD17" s="1" t="s">
        <v>264</v>
      </c>
      <c r="CE17" s="1" t="s">
        <v>353</v>
      </c>
      <c r="CK17" s="38" t="s">
        <v>352</v>
      </c>
      <c r="CL17" s="38" t="s">
        <v>539</v>
      </c>
      <c r="CM17" s="38" t="s">
        <v>68</v>
      </c>
      <c r="CN17" s="39">
        <v>1.0369999999999999</v>
      </c>
      <c r="CO17" s="38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305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348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349</v>
      </c>
      <c r="CD18" s="1" t="s">
        <v>296</v>
      </c>
      <c r="CE18" s="1" t="s">
        <v>353</v>
      </c>
      <c r="CK18" s="38" t="s">
        <v>352</v>
      </c>
      <c r="CL18" s="38" t="s">
        <v>439</v>
      </c>
      <c r="CM18" s="38" t="s">
        <v>68</v>
      </c>
      <c r="CN18" s="39">
        <v>1</v>
      </c>
      <c r="CO18" s="38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348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349</v>
      </c>
      <c r="CD19" s="1" t="s">
        <v>262</v>
      </c>
      <c r="CE19" s="1" t="s">
        <v>353</v>
      </c>
      <c r="CK19" s="38" t="s">
        <v>352</v>
      </c>
      <c r="CL19" s="38" t="s">
        <v>446</v>
      </c>
      <c r="CM19" s="38" t="s">
        <v>68</v>
      </c>
      <c r="CN19" s="39">
        <v>1.2029999999999998</v>
      </c>
      <c r="CO19" s="38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348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349</v>
      </c>
      <c r="CD20" s="1" t="s">
        <v>266</v>
      </c>
      <c r="CE20" s="1" t="s">
        <v>353</v>
      </c>
      <c r="CK20" s="38" t="s">
        <v>351</v>
      </c>
      <c r="CL20" s="38" t="s">
        <v>550</v>
      </c>
      <c r="CM20" s="38" t="s">
        <v>68</v>
      </c>
      <c r="CN20" s="39">
        <v>0.90100000000000002</v>
      </c>
      <c r="CO20" s="38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348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349</v>
      </c>
      <c r="CD21" s="1" t="s">
        <v>297</v>
      </c>
      <c r="CE21" s="1" t="s">
        <v>353</v>
      </c>
      <c r="CK21" s="38" t="s">
        <v>351</v>
      </c>
      <c r="CL21" s="38" t="s">
        <v>551</v>
      </c>
      <c r="CM21" s="38" t="s">
        <v>68</v>
      </c>
      <c r="CN21" s="39">
        <v>1.077</v>
      </c>
      <c r="CO21" s="38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348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349</v>
      </c>
      <c r="CD22" s="1" t="s">
        <v>267</v>
      </c>
      <c r="CE22" s="1" t="s">
        <v>353</v>
      </c>
      <c r="CK22" s="38" t="s">
        <v>351</v>
      </c>
      <c r="CL22" s="38" t="s">
        <v>552</v>
      </c>
      <c r="CM22" s="38" t="s">
        <v>68</v>
      </c>
      <c r="CN22" s="39">
        <v>0.91600000000000004</v>
      </c>
      <c r="CO22" s="38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348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349</v>
      </c>
      <c r="CD23" s="1" t="s">
        <v>294</v>
      </c>
      <c r="CE23" s="1" t="s">
        <v>353</v>
      </c>
      <c r="CK23" s="38" t="s">
        <v>351</v>
      </c>
      <c r="CL23" s="38" t="s">
        <v>553</v>
      </c>
      <c r="CM23" s="38" t="s">
        <v>68</v>
      </c>
      <c r="CN23" s="39">
        <v>0.61499999999999999</v>
      </c>
      <c r="CO23" s="38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348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349</v>
      </c>
      <c r="CD24" s="1" t="s">
        <v>265</v>
      </c>
      <c r="CE24" s="1" t="s">
        <v>353</v>
      </c>
      <c r="CK24" s="38" t="s">
        <v>351</v>
      </c>
      <c r="CL24" s="38" t="s">
        <v>554</v>
      </c>
      <c r="CM24" s="38" t="s">
        <v>68</v>
      </c>
      <c r="CN24" s="39">
        <v>1.0719999999999998</v>
      </c>
      <c r="CO24" s="38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348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307</v>
      </c>
      <c r="BL25" t="s">
        <v>349</v>
      </c>
      <c r="CD25" s="1" t="s">
        <v>307</v>
      </c>
      <c r="CE25" s="1" t="s">
        <v>353</v>
      </c>
      <c r="CK25" s="38" t="s">
        <v>351</v>
      </c>
      <c r="CL25" s="38" t="s">
        <v>555</v>
      </c>
      <c r="CM25" s="38" t="s">
        <v>68</v>
      </c>
      <c r="CN25" s="39">
        <v>1.0839999999999999</v>
      </c>
      <c r="CO25" s="38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348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349</v>
      </c>
      <c r="CD26" s="1" t="s">
        <v>295</v>
      </c>
      <c r="CE26" s="1" t="s">
        <v>353</v>
      </c>
      <c r="CK26" s="38" t="s">
        <v>351</v>
      </c>
      <c r="CL26" s="38" t="s">
        <v>440</v>
      </c>
      <c r="CM26" s="38" t="s">
        <v>68</v>
      </c>
      <c r="CN26" s="39">
        <v>1.1329999999999998</v>
      </c>
      <c r="CO26" s="38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348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349</v>
      </c>
      <c r="CD27" s="1" t="s">
        <v>298</v>
      </c>
      <c r="CE27" s="1" t="s">
        <v>353</v>
      </c>
      <c r="CK27" s="38" t="s">
        <v>351</v>
      </c>
      <c r="CL27" s="38" t="s">
        <v>556</v>
      </c>
      <c r="CM27" s="38" t="s">
        <v>68</v>
      </c>
      <c r="CN27" s="39">
        <v>0.82499999999999996</v>
      </c>
      <c r="CO27" s="38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348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308</v>
      </c>
      <c r="BL28" t="s">
        <v>349</v>
      </c>
      <c r="CD28" s="1" t="s">
        <v>308</v>
      </c>
      <c r="CE28" s="1" t="s">
        <v>353</v>
      </c>
      <c r="CK28" s="38" t="s">
        <v>351</v>
      </c>
      <c r="CL28" s="38" t="s">
        <v>557</v>
      </c>
      <c r="CM28" s="38" t="s">
        <v>68</v>
      </c>
      <c r="CN28" s="39">
        <v>0.98499999999999999</v>
      </c>
      <c r="CO28" s="38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420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348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349</v>
      </c>
      <c r="CD29" s="1" t="s">
        <v>293</v>
      </c>
      <c r="CE29" s="1" t="s">
        <v>353</v>
      </c>
      <c r="CK29" s="38" t="s">
        <v>351</v>
      </c>
      <c r="CL29" s="38" t="s">
        <v>558</v>
      </c>
      <c r="CM29" s="38" t="s">
        <v>68</v>
      </c>
      <c r="CN29" s="39">
        <v>1.0419999999999998</v>
      </c>
      <c r="CO29" s="38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348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309</v>
      </c>
      <c r="BL30" t="s">
        <v>349</v>
      </c>
      <c r="CD30" s="1" t="s">
        <v>309</v>
      </c>
      <c r="CE30" s="1" t="s">
        <v>353</v>
      </c>
      <c r="CK30" s="38" t="s">
        <v>351</v>
      </c>
      <c r="CL30" s="38" t="s">
        <v>441</v>
      </c>
      <c r="CM30" s="38" t="s">
        <v>68</v>
      </c>
      <c r="CN30" s="39">
        <v>1.079</v>
      </c>
      <c r="CO30" s="38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348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8" t="s">
        <v>351</v>
      </c>
      <c r="CL31" s="38" t="s">
        <v>442</v>
      </c>
      <c r="CM31" s="38" t="s">
        <v>68</v>
      </c>
      <c r="CN31" s="39">
        <v>1.1809999999999998</v>
      </c>
      <c r="CO31" s="38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348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8" t="s">
        <v>351</v>
      </c>
      <c r="CL32" s="38" t="s">
        <v>559</v>
      </c>
      <c r="CM32" s="38" t="s">
        <v>68</v>
      </c>
      <c r="CN32" s="39">
        <v>1.0389999999999999</v>
      </c>
      <c r="CO32" s="38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348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8" t="s">
        <v>351</v>
      </c>
      <c r="CL33" s="38" t="s">
        <v>560</v>
      </c>
      <c r="CM33" s="38" t="s">
        <v>68</v>
      </c>
      <c r="CN33" s="39">
        <v>1.083</v>
      </c>
      <c r="CO33" s="38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348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8" t="s">
        <v>351</v>
      </c>
      <c r="CL34" s="38" t="s">
        <v>561</v>
      </c>
      <c r="CM34" s="38" t="s">
        <v>68</v>
      </c>
      <c r="CN34" s="39">
        <v>1.103</v>
      </c>
      <c r="CO34" s="38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348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8" t="s">
        <v>351</v>
      </c>
      <c r="CL35" s="38" t="s">
        <v>562</v>
      </c>
      <c r="CM35" s="38" t="s">
        <v>68</v>
      </c>
      <c r="CN35" s="39">
        <v>1.0979999999999999</v>
      </c>
      <c r="CO35" s="38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348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8" t="s">
        <v>351</v>
      </c>
      <c r="CL36" s="38" t="s">
        <v>443</v>
      </c>
      <c r="CM36" s="38" t="s">
        <v>68</v>
      </c>
      <c r="CN36" s="39">
        <v>1.1339999999999999</v>
      </c>
      <c r="CO36" s="38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348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8" t="s">
        <v>351</v>
      </c>
      <c r="CL37" s="38" t="s">
        <v>563</v>
      </c>
      <c r="CM37" s="38" t="s">
        <v>68</v>
      </c>
      <c r="CN37" s="39">
        <v>1.1459999999999999</v>
      </c>
      <c r="CO37" s="38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348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8" t="s">
        <v>351</v>
      </c>
      <c r="CL38" s="38" t="s">
        <v>564</v>
      </c>
      <c r="CM38" s="38" t="s">
        <v>68</v>
      </c>
      <c r="CN38" s="39">
        <v>1.125</v>
      </c>
      <c r="CO38" s="38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348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8" t="s">
        <v>351</v>
      </c>
      <c r="CL39" s="38" t="s">
        <v>565</v>
      </c>
      <c r="CM39" s="38" t="s">
        <v>68</v>
      </c>
      <c r="CN39" s="39">
        <v>1.1769999999999998</v>
      </c>
      <c r="CO39" s="38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348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8" t="s">
        <v>351</v>
      </c>
      <c r="CL40" s="38" t="s">
        <v>541</v>
      </c>
      <c r="CM40" s="38" t="s">
        <v>68</v>
      </c>
      <c r="CN40" s="39">
        <v>1.0309999999999999</v>
      </c>
      <c r="CO40" s="38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348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8" t="s">
        <v>351</v>
      </c>
      <c r="CL41" s="38" t="s">
        <v>539</v>
      </c>
      <c r="CM41" s="38" t="s">
        <v>68</v>
      </c>
      <c r="CN41" s="39">
        <v>1.0369999999999999</v>
      </c>
      <c r="CO41" s="38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348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8" t="s">
        <v>351</v>
      </c>
      <c r="CL42" s="38" t="s">
        <v>445</v>
      </c>
      <c r="CM42" s="38" t="s">
        <v>68</v>
      </c>
      <c r="CN42" s="39">
        <v>1.0489999999999999</v>
      </c>
      <c r="CO42" s="38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420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348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8" t="s">
        <v>351</v>
      </c>
      <c r="CL43" s="38" t="s">
        <v>566</v>
      </c>
      <c r="CM43" s="38" t="s">
        <v>68</v>
      </c>
      <c r="CN43" s="39">
        <v>1.0259999999999998</v>
      </c>
      <c r="CO43" s="38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348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8" t="s">
        <v>351</v>
      </c>
      <c r="CL44" s="38" t="s">
        <v>518</v>
      </c>
      <c r="CM44" s="38" t="s">
        <v>68</v>
      </c>
      <c r="CN44" s="39">
        <v>1.1379999999999999</v>
      </c>
      <c r="CO44" s="38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348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8" t="s">
        <v>351</v>
      </c>
      <c r="CL45" s="38" t="s">
        <v>567</v>
      </c>
      <c r="CM45" s="38" t="s">
        <v>68</v>
      </c>
      <c r="CN45" s="39">
        <v>1.0529999999999999</v>
      </c>
      <c r="CO45" s="38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348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8" t="s">
        <v>351</v>
      </c>
      <c r="CL46" s="38" t="s">
        <v>446</v>
      </c>
      <c r="CM46" s="38" t="s">
        <v>68</v>
      </c>
      <c r="CN46" s="39">
        <v>1.2029999999999998</v>
      </c>
      <c r="CO46" s="38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348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8" t="s">
        <v>351</v>
      </c>
      <c r="CL47" s="38" t="s">
        <v>568</v>
      </c>
      <c r="CM47" s="38" t="s">
        <v>68</v>
      </c>
      <c r="CN47" s="39">
        <v>1.103</v>
      </c>
      <c r="CO47" s="38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348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8" t="s">
        <v>351</v>
      </c>
      <c r="CL48" s="38" t="s">
        <v>569</v>
      </c>
      <c r="CM48" s="42" t="s">
        <v>68</v>
      </c>
      <c r="CN48" s="39">
        <v>1.0379999999999998</v>
      </c>
      <c r="CO48" s="38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348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8" t="s">
        <v>350</v>
      </c>
      <c r="CL49" s="38" t="s">
        <v>603</v>
      </c>
      <c r="CM49" s="38" t="s">
        <v>68</v>
      </c>
      <c r="CN49" s="39">
        <v>1.0219999999999998</v>
      </c>
      <c r="CO49" s="38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348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8" t="s">
        <v>350</v>
      </c>
      <c r="CL50" s="38" t="s">
        <v>554</v>
      </c>
      <c r="CM50" s="38" t="s">
        <v>68</v>
      </c>
      <c r="CN50" s="39">
        <v>1.0719999999999998</v>
      </c>
      <c r="CO50" s="38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348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8" t="s">
        <v>350</v>
      </c>
      <c r="CL51" s="38" t="s">
        <v>441</v>
      </c>
      <c r="CM51" s="38" t="s">
        <v>68</v>
      </c>
      <c r="CN51" s="39">
        <v>1.079</v>
      </c>
      <c r="CO51" s="38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348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8" t="s">
        <v>350</v>
      </c>
      <c r="CL52" s="38" t="s">
        <v>604</v>
      </c>
      <c r="CM52" s="41" t="s">
        <v>68</v>
      </c>
      <c r="CN52" s="39">
        <v>1.1429999999999998</v>
      </c>
      <c r="CO52" s="38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348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8" t="s">
        <v>350</v>
      </c>
      <c r="CL53" s="38" t="s">
        <v>561</v>
      </c>
      <c r="CM53" s="38" t="s">
        <v>68</v>
      </c>
      <c r="CN53" s="39">
        <v>1.103</v>
      </c>
      <c r="CO53" s="38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348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8" t="s">
        <v>350</v>
      </c>
      <c r="CL54" s="38" t="s">
        <v>605</v>
      </c>
      <c r="CM54" s="38" t="s">
        <v>68</v>
      </c>
      <c r="CN54" s="39">
        <v>1.0129999999999999</v>
      </c>
      <c r="CO54" s="38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348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8" t="s">
        <v>350</v>
      </c>
      <c r="CL55" s="38" t="s">
        <v>539</v>
      </c>
      <c r="CM55" s="38" t="s">
        <v>68</v>
      </c>
      <c r="CN55" s="39">
        <v>1.0369999999999999</v>
      </c>
      <c r="CO55" s="38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348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8" t="s">
        <v>350</v>
      </c>
      <c r="CL56" s="38" t="s">
        <v>567</v>
      </c>
      <c r="CM56" s="38" t="s">
        <v>68</v>
      </c>
      <c r="CN56" s="39">
        <v>1.0529999999999999</v>
      </c>
      <c r="CO56" s="38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348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8" t="s">
        <v>350</v>
      </c>
      <c r="CL57" s="38" t="s">
        <v>606</v>
      </c>
      <c r="CM57" s="38" t="s">
        <v>68</v>
      </c>
      <c r="CN57" s="39">
        <v>1.2999999999999998</v>
      </c>
      <c r="CO57" s="38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348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8" t="s">
        <v>350</v>
      </c>
      <c r="CL58" s="41" t="s">
        <v>437</v>
      </c>
      <c r="CM58" s="41" t="s">
        <v>68</v>
      </c>
      <c r="CN58" s="43">
        <v>1</v>
      </c>
      <c r="CO58" s="38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349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8" t="s">
        <v>353</v>
      </c>
      <c r="CL59" s="38" t="s">
        <v>440</v>
      </c>
      <c r="CM59" s="38" t="s">
        <v>68</v>
      </c>
      <c r="CN59" s="39">
        <v>1.1319999999999999</v>
      </c>
      <c r="CO59" s="38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349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8" t="s">
        <v>353</v>
      </c>
      <c r="CL60" s="38" t="s">
        <v>441</v>
      </c>
      <c r="CM60" s="38" t="s">
        <v>68</v>
      </c>
      <c r="CN60" s="39">
        <v>1.0780000000000001</v>
      </c>
      <c r="CO60" s="38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349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8" t="s">
        <v>353</v>
      </c>
      <c r="CL61" s="38" t="s">
        <v>442</v>
      </c>
      <c r="CM61" s="38" t="s">
        <v>68</v>
      </c>
      <c r="CN61" s="39">
        <v>1.181</v>
      </c>
      <c r="CO61" s="38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349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8" t="s">
        <v>353</v>
      </c>
      <c r="CL62" s="38" t="s">
        <v>443</v>
      </c>
      <c r="CM62" s="38" t="s">
        <v>68</v>
      </c>
      <c r="CN62" s="39">
        <v>1.1339999999999999</v>
      </c>
      <c r="CO62" s="38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349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8" t="s">
        <v>353</v>
      </c>
      <c r="CL63" s="38" t="s">
        <v>444</v>
      </c>
      <c r="CM63" s="38" t="s">
        <v>68</v>
      </c>
      <c r="CN63" s="39">
        <v>1.1419999999999999</v>
      </c>
      <c r="CO63" s="38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349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8" t="s">
        <v>353</v>
      </c>
      <c r="CL64" s="38" t="s">
        <v>445</v>
      </c>
      <c r="CM64" s="38" t="s">
        <v>68</v>
      </c>
      <c r="CN64" s="39">
        <v>1.2030000000000001</v>
      </c>
      <c r="CO64" s="38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349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8" t="s">
        <v>353</v>
      </c>
      <c r="CL65" s="38" t="s">
        <v>446</v>
      </c>
      <c r="CM65" s="38" t="s">
        <v>68</v>
      </c>
      <c r="CN65" s="39">
        <v>1.2030000000000001</v>
      </c>
      <c r="CO65" s="38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349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8" t="s">
        <v>352</v>
      </c>
      <c r="CL66" s="38" t="s">
        <v>542</v>
      </c>
      <c r="CM66" s="38" t="s">
        <v>69</v>
      </c>
      <c r="CN66" s="39">
        <v>1.3180000000000001</v>
      </c>
      <c r="CO66" s="38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349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8" t="s">
        <v>351</v>
      </c>
      <c r="CL67" s="38" t="s">
        <v>542</v>
      </c>
      <c r="CM67" s="38" t="s">
        <v>69</v>
      </c>
      <c r="CN67" s="39">
        <v>1.3180000000000001</v>
      </c>
      <c r="CO67" s="38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349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8" t="s">
        <v>350</v>
      </c>
      <c r="CL68" s="38" t="s">
        <v>542</v>
      </c>
      <c r="CM68" s="38" t="s">
        <v>69</v>
      </c>
      <c r="CN68" s="39">
        <v>1.3180000000000001</v>
      </c>
      <c r="CO68" s="38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349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8" t="s">
        <v>350</v>
      </c>
      <c r="CL69" s="38" t="s">
        <v>438</v>
      </c>
      <c r="CM69" s="38" t="s">
        <v>69</v>
      </c>
      <c r="CN69" s="38">
        <v>1.3180000000000001</v>
      </c>
      <c r="CO69" s="38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349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8" t="s">
        <v>353</v>
      </c>
      <c r="CL70" s="38" t="s">
        <v>542</v>
      </c>
      <c r="CM70" s="38" t="s">
        <v>69</v>
      </c>
      <c r="CN70" s="39">
        <v>1.3180000000000001</v>
      </c>
      <c r="CO70" s="38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349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8" t="s">
        <v>351</v>
      </c>
      <c r="CL71" s="38" t="s">
        <v>437</v>
      </c>
      <c r="CM71" s="38" t="s">
        <v>520</v>
      </c>
      <c r="CN71" s="39">
        <v>1</v>
      </c>
      <c r="CO71" s="38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349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8" t="s">
        <v>350</v>
      </c>
      <c r="CL72" s="38" t="s">
        <v>437</v>
      </c>
      <c r="CM72" s="38" t="s">
        <v>520</v>
      </c>
      <c r="CN72" s="39">
        <v>1</v>
      </c>
      <c r="CO72" s="38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349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8" t="s">
        <v>350</v>
      </c>
      <c r="CL73" s="38" t="s">
        <v>437</v>
      </c>
      <c r="CM73" s="38" t="s">
        <v>520</v>
      </c>
      <c r="CN73" s="39">
        <v>1</v>
      </c>
      <c r="CO73" s="38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349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8" t="s">
        <v>350</v>
      </c>
      <c r="CL74" s="38" t="s">
        <v>437</v>
      </c>
      <c r="CM74" s="38" t="s">
        <v>520</v>
      </c>
      <c r="CN74" s="44">
        <v>1</v>
      </c>
      <c r="CO74" s="38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349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8" t="s">
        <v>350</v>
      </c>
      <c r="CL75" s="38" t="s">
        <v>607</v>
      </c>
      <c r="CM75" s="38" t="s">
        <v>70</v>
      </c>
      <c r="CN75" s="39">
        <v>0.21099999999999999</v>
      </c>
      <c r="CO75" s="38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349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8" t="s">
        <v>350</v>
      </c>
      <c r="CL76" s="38" t="s">
        <v>608</v>
      </c>
      <c r="CM76" s="38" t="s">
        <v>70</v>
      </c>
      <c r="CN76" s="39">
        <v>0.28399999999999997</v>
      </c>
      <c r="CO76" s="38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349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8" t="s">
        <v>350</v>
      </c>
      <c r="CL77" s="38" t="s">
        <v>609</v>
      </c>
      <c r="CM77" s="38" t="s">
        <v>70</v>
      </c>
      <c r="CN77" s="39">
        <v>0.29099999999999998</v>
      </c>
      <c r="CO77" s="38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420</v>
      </c>
      <c r="U78" s="1" t="s">
        <v>105</v>
      </c>
      <c r="V78" s="1" t="s">
        <v>221</v>
      </c>
      <c r="AZ78" s="1" t="s">
        <v>349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8" t="s">
        <v>350</v>
      </c>
      <c r="CL78" s="38" t="s">
        <v>610</v>
      </c>
      <c r="CM78" s="38" t="s">
        <v>70</v>
      </c>
      <c r="CN78" s="39">
        <v>0.32900000000000001</v>
      </c>
      <c r="CO78" s="38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349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8" t="s">
        <v>350</v>
      </c>
      <c r="CL79" s="38" t="s">
        <v>436</v>
      </c>
      <c r="CM79" s="38" t="s">
        <v>70</v>
      </c>
      <c r="CN79" s="38">
        <v>0.29399999999999998</v>
      </c>
      <c r="CO79" s="38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349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8" t="s">
        <v>351</v>
      </c>
      <c r="CL80" s="38" t="s">
        <v>570</v>
      </c>
      <c r="CM80" s="38" t="s">
        <v>71</v>
      </c>
      <c r="CN80" s="39">
        <v>0.24299999999999999</v>
      </c>
      <c r="CO80" s="38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349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8" t="s">
        <v>351</v>
      </c>
      <c r="CL81" s="38" t="s">
        <v>571</v>
      </c>
      <c r="CM81" s="38" t="s">
        <v>71</v>
      </c>
      <c r="CN81" s="39">
        <v>0.249</v>
      </c>
      <c r="CO81" s="38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349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8" t="s">
        <v>350</v>
      </c>
      <c r="CL82" s="38" t="s">
        <v>519</v>
      </c>
      <c r="CM82" s="38" t="s">
        <v>71</v>
      </c>
      <c r="CN82" s="39">
        <v>0.48699999999999999</v>
      </c>
      <c r="CO82" s="38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349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8" t="s">
        <v>350</v>
      </c>
      <c r="CL83" s="38" t="s">
        <v>611</v>
      </c>
      <c r="CM83" s="38" t="s">
        <v>71</v>
      </c>
      <c r="CN83" s="39">
        <v>0.57299999999999995</v>
      </c>
      <c r="CO83" s="38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349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8" t="s">
        <v>351</v>
      </c>
      <c r="CL84" s="38" t="s">
        <v>572</v>
      </c>
      <c r="CM84" s="38" t="s">
        <v>73</v>
      </c>
      <c r="CN84" s="39">
        <v>0.89100000000000001</v>
      </c>
      <c r="CO84" s="38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420</v>
      </c>
      <c r="U85" s="1" t="s">
        <v>67</v>
      </c>
      <c r="V85" s="1" t="s">
        <v>223</v>
      </c>
      <c r="AZ85" s="1" t="s">
        <v>349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8" t="s">
        <v>351</v>
      </c>
      <c r="CL85" s="38" t="s">
        <v>573</v>
      </c>
      <c r="CM85" s="38" t="s">
        <v>73</v>
      </c>
      <c r="CN85" s="39">
        <v>0.33400000000000002</v>
      </c>
      <c r="CO85" s="38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349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8" t="s">
        <v>351</v>
      </c>
      <c r="CL86" s="38" t="s">
        <v>574</v>
      </c>
      <c r="CM86" s="38" t="s">
        <v>73</v>
      </c>
      <c r="CN86" s="39">
        <v>1.17</v>
      </c>
      <c r="CO86" s="38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349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8" t="s">
        <v>351</v>
      </c>
      <c r="CL87" s="38" t="s">
        <v>575</v>
      </c>
      <c r="CM87" s="38" t="s">
        <v>73</v>
      </c>
      <c r="CN87" s="39">
        <v>0.98599999999999999</v>
      </c>
      <c r="CO87" s="38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349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8" t="s">
        <v>351</v>
      </c>
      <c r="CL88" s="38" t="s">
        <v>448</v>
      </c>
      <c r="CM88" s="38" t="s">
        <v>73</v>
      </c>
      <c r="CN88" s="38">
        <v>0.93100000000000005</v>
      </c>
      <c r="CO88" s="38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349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8" t="s">
        <v>351</v>
      </c>
      <c r="CL89" s="38" t="s">
        <v>576</v>
      </c>
      <c r="CM89" s="38" t="s">
        <v>73</v>
      </c>
      <c r="CN89" s="38">
        <v>1</v>
      </c>
      <c r="CO89" s="38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349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8" t="s">
        <v>351</v>
      </c>
      <c r="CL90" s="38" t="s">
        <v>577</v>
      </c>
      <c r="CM90" s="38" t="s">
        <v>73</v>
      </c>
      <c r="CN90" s="39">
        <v>1.3919999999999999</v>
      </c>
      <c r="CO90" s="38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349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8" t="s">
        <v>351</v>
      </c>
      <c r="CL91" s="40" t="s">
        <v>441</v>
      </c>
      <c r="CM91" s="41" t="s">
        <v>73</v>
      </c>
      <c r="CN91" s="39">
        <v>3.1429999999999998</v>
      </c>
      <c r="CO91" s="38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349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8" t="s">
        <v>351</v>
      </c>
      <c r="CL92" s="38" t="s">
        <v>571</v>
      </c>
      <c r="CM92" s="38" t="s">
        <v>73</v>
      </c>
      <c r="CN92" s="39">
        <v>0.72499999999999998</v>
      </c>
      <c r="CO92" s="38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349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8" t="s">
        <v>350</v>
      </c>
      <c r="CL93" s="38" t="s">
        <v>612</v>
      </c>
      <c r="CM93" s="38" t="s">
        <v>73</v>
      </c>
      <c r="CN93" s="39">
        <v>0.89</v>
      </c>
      <c r="CO93" s="38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349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8" t="s">
        <v>350</v>
      </c>
      <c r="CL94" s="38" t="s">
        <v>575</v>
      </c>
      <c r="CM94" s="38" t="s">
        <v>73</v>
      </c>
      <c r="CN94" s="39">
        <v>0.98599999999999999</v>
      </c>
      <c r="CO94" s="38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349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8" t="s">
        <v>350</v>
      </c>
      <c r="CL95" s="38" t="s">
        <v>604</v>
      </c>
      <c r="CM95" s="38" t="s">
        <v>73</v>
      </c>
      <c r="CN95" s="39">
        <v>3.331</v>
      </c>
      <c r="CO95" s="38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349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8" t="s">
        <v>350</v>
      </c>
      <c r="CL96" s="38" t="s">
        <v>428</v>
      </c>
      <c r="CM96" s="38" t="s">
        <v>73</v>
      </c>
      <c r="CN96" s="43">
        <v>1</v>
      </c>
      <c r="CO96" s="38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349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8" t="s">
        <v>353</v>
      </c>
      <c r="CL97" s="38" t="s">
        <v>448</v>
      </c>
      <c r="CM97" s="38" t="s">
        <v>73</v>
      </c>
      <c r="CN97" s="39">
        <v>0.93100000000000005</v>
      </c>
      <c r="CO97" s="38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349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8" t="s">
        <v>353</v>
      </c>
      <c r="CL98" s="38" t="s">
        <v>447</v>
      </c>
      <c r="CM98" s="38" t="s">
        <v>73</v>
      </c>
      <c r="CN98" s="39">
        <v>1</v>
      </c>
      <c r="CO98" s="38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420</v>
      </c>
      <c r="U99" s="1" t="s">
        <v>105</v>
      </c>
      <c r="V99" s="1" t="s">
        <v>224</v>
      </c>
      <c r="AZ99" s="1" t="s">
        <v>349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8" t="s">
        <v>351</v>
      </c>
      <c r="CL99" s="38" t="s">
        <v>429</v>
      </c>
      <c r="CM99" s="38" t="s">
        <v>74</v>
      </c>
      <c r="CN99" s="38">
        <v>1.113</v>
      </c>
      <c r="CO99" s="38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349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8" t="s">
        <v>351</v>
      </c>
      <c r="CL100" s="38" t="s">
        <v>578</v>
      </c>
      <c r="CM100" s="38" t="s">
        <v>579</v>
      </c>
      <c r="CN100" s="39">
        <v>0.88400000000000001</v>
      </c>
      <c r="CO100" s="38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349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8" t="s">
        <v>351</v>
      </c>
      <c r="CL101" s="38" t="s">
        <v>580</v>
      </c>
      <c r="CM101" s="38" t="s">
        <v>174</v>
      </c>
      <c r="CN101" s="39">
        <v>5.6680000000000001</v>
      </c>
      <c r="CO101" s="38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349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8" t="s">
        <v>352</v>
      </c>
      <c r="CL102" s="38" t="s">
        <v>432</v>
      </c>
      <c r="CM102" s="38" t="s">
        <v>83</v>
      </c>
      <c r="CN102" s="39">
        <v>1</v>
      </c>
      <c r="CO102" s="38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349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8" t="s">
        <v>351</v>
      </c>
      <c r="CL103" s="38" t="s">
        <v>432</v>
      </c>
      <c r="CM103" s="38" t="s">
        <v>83</v>
      </c>
      <c r="CN103" s="39">
        <v>1</v>
      </c>
      <c r="CO103" s="38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349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8" t="s">
        <v>350</v>
      </c>
      <c r="CL104" s="38" t="s">
        <v>432</v>
      </c>
      <c r="CM104" s="38" t="s">
        <v>83</v>
      </c>
      <c r="CN104" s="39">
        <v>1</v>
      </c>
      <c r="CO104" s="38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349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8" t="s">
        <v>353</v>
      </c>
      <c r="CL105" s="38" t="s">
        <v>432</v>
      </c>
      <c r="CM105" s="38" t="s">
        <v>83</v>
      </c>
      <c r="CN105" s="39">
        <v>1</v>
      </c>
      <c r="CO105" s="38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349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8" t="s">
        <v>351</v>
      </c>
      <c r="CL106" s="38" t="s">
        <v>581</v>
      </c>
      <c r="CM106" s="38" t="s">
        <v>85</v>
      </c>
      <c r="CN106" s="39">
        <v>0.22800000000000001</v>
      </c>
      <c r="CO106" s="38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349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8" t="s">
        <v>350</v>
      </c>
      <c r="CL107" s="38" t="s">
        <v>613</v>
      </c>
      <c r="CM107" s="38" t="s">
        <v>85</v>
      </c>
      <c r="CN107" s="39">
        <v>0.186</v>
      </c>
      <c r="CO107" s="38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349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8" t="s">
        <v>350</v>
      </c>
      <c r="CL108" s="38" t="s">
        <v>614</v>
      </c>
      <c r="CM108" s="38" t="s">
        <v>85</v>
      </c>
      <c r="CN108" s="39">
        <v>0.189</v>
      </c>
      <c r="CO108" s="38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349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8" t="s">
        <v>350</v>
      </c>
      <c r="CL109" s="38" t="s">
        <v>521</v>
      </c>
      <c r="CM109" s="38" t="s">
        <v>615</v>
      </c>
      <c r="CN109" s="39">
        <v>0.186</v>
      </c>
      <c r="CO109" s="38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349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8" t="s">
        <v>350</v>
      </c>
      <c r="CL110" s="38" t="s">
        <v>434</v>
      </c>
      <c r="CM110" s="38" t="s">
        <v>615</v>
      </c>
      <c r="CN110" s="38">
        <v>1</v>
      </c>
      <c r="CO110" s="38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349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8" t="s">
        <v>350</v>
      </c>
      <c r="CL111" s="38" t="s">
        <v>521</v>
      </c>
      <c r="CM111" s="38" t="s">
        <v>615</v>
      </c>
      <c r="CN111" s="38">
        <v>0.186</v>
      </c>
      <c r="CO111" s="38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349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8" t="s">
        <v>350</v>
      </c>
      <c r="CL112" s="38" t="s">
        <v>433</v>
      </c>
      <c r="CM112" s="38" t="s">
        <v>616</v>
      </c>
      <c r="CN112" s="39">
        <v>1</v>
      </c>
      <c r="CO112" s="38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349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8" t="s">
        <v>350</v>
      </c>
      <c r="CL113" s="38" t="s">
        <v>521</v>
      </c>
      <c r="CM113" s="38" t="s">
        <v>616</v>
      </c>
      <c r="CN113" s="38">
        <v>0.186</v>
      </c>
      <c r="CO113" s="38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349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8" t="s">
        <v>350</v>
      </c>
      <c r="CL114" s="38" t="s">
        <v>433</v>
      </c>
      <c r="CM114" s="38" t="s">
        <v>616</v>
      </c>
      <c r="CN114" s="38">
        <v>1</v>
      </c>
      <c r="CO114" s="38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349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8" t="s">
        <v>351</v>
      </c>
      <c r="CL115" s="38" t="s">
        <v>582</v>
      </c>
      <c r="CM115" s="38" t="s">
        <v>172</v>
      </c>
      <c r="CN115" s="39">
        <v>1.2</v>
      </c>
      <c r="CO115" s="38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349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8" t="s">
        <v>351</v>
      </c>
      <c r="CL116" s="38" t="s">
        <v>583</v>
      </c>
      <c r="CM116" s="38" t="s">
        <v>172</v>
      </c>
      <c r="CN116" s="39">
        <v>1.8</v>
      </c>
      <c r="CO116" s="38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349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8" t="s">
        <v>351</v>
      </c>
      <c r="CL117" s="38" t="s">
        <v>584</v>
      </c>
      <c r="CM117" s="38" t="s">
        <v>172</v>
      </c>
      <c r="CN117" s="39">
        <v>1.4139999999999999</v>
      </c>
      <c r="CO117" s="38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349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8" t="s">
        <v>350</v>
      </c>
      <c r="CL118" s="38" t="s">
        <v>582</v>
      </c>
      <c r="CM118" s="38" t="s">
        <v>172</v>
      </c>
      <c r="CN118" s="39">
        <v>1.2</v>
      </c>
      <c r="CO118" s="38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349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8" t="s">
        <v>350</v>
      </c>
      <c r="CL119" s="38" t="s">
        <v>617</v>
      </c>
      <c r="CM119" s="38" t="s">
        <v>172</v>
      </c>
      <c r="CN119" s="39">
        <v>1.68</v>
      </c>
      <c r="CO119" s="38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349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8" t="s">
        <v>350</v>
      </c>
      <c r="CL120" s="38" t="s">
        <v>433</v>
      </c>
      <c r="CM120" s="38" t="s">
        <v>172</v>
      </c>
      <c r="CN120" s="38"/>
      <c r="CO120" s="38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349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8" t="s">
        <v>351</v>
      </c>
      <c r="CL121" s="38" t="s">
        <v>585</v>
      </c>
      <c r="CM121" s="38" t="s">
        <v>176</v>
      </c>
      <c r="CN121" s="39">
        <v>0.995</v>
      </c>
      <c r="CO121" s="38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349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8" t="s">
        <v>351</v>
      </c>
      <c r="CL122" s="38" t="s">
        <v>586</v>
      </c>
      <c r="CM122" s="38" t="s">
        <v>176</v>
      </c>
      <c r="CN122" s="39">
        <v>0.96099999999999997</v>
      </c>
      <c r="CO122" s="38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349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8" t="s">
        <v>351</v>
      </c>
      <c r="CL123" s="38" t="s">
        <v>587</v>
      </c>
      <c r="CM123" s="38" t="s">
        <v>176</v>
      </c>
      <c r="CN123" s="39">
        <v>1.9889999999999999</v>
      </c>
      <c r="CO123" s="38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349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8" t="s">
        <v>351</v>
      </c>
      <c r="CL124" s="38" t="s">
        <v>588</v>
      </c>
      <c r="CM124" s="38" t="s">
        <v>176</v>
      </c>
      <c r="CN124" s="39">
        <v>1.0299999999999998</v>
      </c>
      <c r="CO124" s="38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349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8" t="s">
        <v>350</v>
      </c>
      <c r="CL125" s="38" t="s">
        <v>618</v>
      </c>
      <c r="CM125" s="38" t="s">
        <v>177</v>
      </c>
      <c r="CN125" s="39">
        <v>1</v>
      </c>
      <c r="CO125" s="38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349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8" t="s">
        <v>350</v>
      </c>
      <c r="CL126" s="38" t="s">
        <v>619</v>
      </c>
      <c r="CM126" s="38" t="s">
        <v>177</v>
      </c>
      <c r="CN126" s="39">
        <v>1.0349999999999999</v>
      </c>
      <c r="CO126" s="38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349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8" t="s">
        <v>350</v>
      </c>
      <c r="CL127" s="38" t="s">
        <v>620</v>
      </c>
      <c r="CM127" s="38" t="s">
        <v>177</v>
      </c>
      <c r="CN127" s="39">
        <v>1.1139999999999999</v>
      </c>
      <c r="CO127" s="38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349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8" t="s">
        <v>350</v>
      </c>
      <c r="CL128" s="38" t="s">
        <v>517</v>
      </c>
      <c r="CM128" s="38" t="s">
        <v>177</v>
      </c>
      <c r="CN128" s="39">
        <v>2.069</v>
      </c>
      <c r="CO128" s="38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349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8" t="s">
        <v>350</v>
      </c>
      <c r="CL129" s="38" t="s">
        <v>621</v>
      </c>
      <c r="CM129" s="38" t="s">
        <v>177</v>
      </c>
      <c r="CN129" s="39">
        <v>3.0229999999999997</v>
      </c>
      <c r="CO129" s="38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349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8" t="s">
        <v>350</v>
      </c>
      <c r="CL130" s="38" t="s">
        <v>434</v>
      </c>
      <c r="CM130" s="38" t="s">
        <v>177</v>
      </c>
      <c r="CN130" s="43">
        <v>1</v>
      </c>
      <c r="CO130" s="38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8" t="s">
        <v>351</v>
      </c>
      <c r="CL131" s="38" t="s">
        <v>434</v>
      </c>
      <c r="CM131" s="38" t="s">
        <v>421</v>
      </c>
      <c r="CN131" s="38">
        <v>1</v>
      </c>
      <c r="CO131" s="38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8" t="s">
        <v>351</v>
      </c>
      <c r="CL132" s="38" t="s">
        <v>589</v>
      </c>
      <c r="CM132" s="38" t="s">
        <v>76</v>
      </c>
      <c r="CN132" s="39">
        <v>1</v>
      </c>
      <c r="CO132" s="38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8" t="s">
        <v>351</v>
      </c>
      <c r="CL133" s="38" t="s">
        <v>590</v>
      </c>
      <c r="CM133" s="38" t="s">
        <v>76</v>
      </c>
      <c r="CN133" s="39">
        <v>1.0169999999999999</v>
      </c>
      <c r="CO133" s="38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8" t="s">
        <v>351</v>
      </c>
      <c r="CL134" s="38" t="s">
        <v>591</v>
      </c>
      <c r="CM134" s="38" t="s">
        <v>76</v>
      </c>
      <c r="CN134" s="39">
        <v>1.0339999999999998</v>
      </c>
      <c r="CO134" s="38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8" t="s">
        <v>351</v>
      </c>
      <c r="CL135" s="38" t="s">
        <v>592</v>
      </c>
      <c r="CM135" s="38" t="s">
        <v>76</v>
      </c>
      <c r="CN135" s="39">
        <v>1.0419999999999998</v>
      </c>
      <c r="CO135" s="38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8" t="s">
        <v>351</v>
      </c>
      <c r="CL136" s="38" t="s">
        <v>593</v>
      </c>
      <c r="CM136" s="38" t="s">
        <v>76</v>
      </c>
      <c r="CN136" s="39">
        <v>1.0839999999999999</v>
      </c>
      <c r="CO136" s="38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8" t="s">
        <v>351</v>
      </c>
      <c r="CL137" s="38" t="s">
        <v>594</v>
      </c>
      <c r="CM137" s="38" t="s">
        <v>76</v>
      </c>
      <c r="CN137" s="39">
        <v>0.25</v>
      </c>
      <c r="CO137" s="38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8" t="s">
        <v>351</v>
      </c>
      <c r="CL138" s="38" t="s">
        <v>595</v>
      </c>
      <c r="CM138" s="38" t="s">
        <v>76</v>
      </c>
      <c r="CN138" s="39">
        <v>0.91900000000000004</v>
      </c>
      <c r="CO138" s="38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8" t="s">
        <v>351</v>
      </c>
      <c r="CL139" s="38" t="s">
        <v>596</v>
      </c>
      <c r="CM139" s="38" t="s">
        <v>76</v>
      </c>
      <c r="CN139" s="39">
        <v>1.2309999999999999</v>
      </c>
      <c r="CO139" s="38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8" t="s">
        <v>351</v>
      </c>
      <c r="CL140" s="38" t="s">
        <v>597</v>
      </c>
      <c r="CM140" s="38" t="s">
        <v>76</v>
      </c>
      <c r="CN140" s="39">
        <v>0.45600000000000002</v>
      </c>
      <c r="CO140" s="38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8" t="s">
        <v>351</v>
      </c>
      <c r="CL141" s="38" t="s">
        <v>598</v>
      </c>
      <c r="CM141" s="38" t="s">
        <v>76</v>
      </c>
      <c r="CN141" s="39">
        <v>0.21299999999999999</v>
      </c>
      <c r="CO141" s="38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8" t="s">
        <v>351</v>
      </c>
      <c r="CL142" s="38" t="s">
        <v>599</v>
      </c>
      <c r="CM142" s="38" t="s">
        <v>76</v>
      </c>
      <c r="CN142" s="39">
        <v>0.24299999999999999</v>
      </c>
      <c r="CO142" s="38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8" t="s">
        <v>351</v>
      </c>
      <c r="CL143" s="38" t="s">
        <v>600</v>
      </c>
      <c r="CM143" s="38" t="s">
        <v>76</v>
      </c>
      <c r="CN143" s="39">
        <v>0.40899999999999997</v>
      </c>
      <c r="CO143" s="38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8" t="s">
        <v>351</v>
      </c>
      <c r="CL144" s="38" t="s">
        <v>601</v>
      </c>
      <c r="CM144" s="38" t="s">
        <v>76</v>
      </c>
      <c r="CN144" s="38">
        <v>0.49</v>
      </c>
      <c r="CO144" s="38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8" t="s">
        <v>351</v>
      </c>
      <c r="CL145" s="38" t="s">
        <v>602</v>
      </c>
      <c r="CM145" s="38" t="s">
        <v>76</v>
      </c>
      <c r="CN145" s="38">
        <v>0.628</v>
      </c>
      <c r="CO145" s="38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8" t="s">
        <v>350</v>
      </c>
      <c r="CL146" s="38" t="s">
        <v>622</v>
      </c>
      <c r="CM146" s="38" t="s">
        <v>76</v>
      </c>
      <c r="CN146" s="39">
        <v>7.2999999999999995E-2</v>
      </c>
      <c r="CO146" s="38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8" t="s">
        <v>350</v>
      </c>
      <c r="CL147" s="40" t="s">
        <v>623</v>
      </c>
      <c r="CM147" s="41" t="s">
        <v>76</v>
      </c>
      <c r="CN147" s="39">
        <v>7.4999999999999997E-2</v>
      </c>
      <c r="CO147" s="38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8" t="s">
        <v>350</v>
      </c>
      <c r="CL148" s="41" t="s">
        <v>624</v>
      </c>
      <c r="CM148" s="41" t="s">
        <v>76</v>
      </c>
      <c r="CN148" s="43">
        <v>9.8000000000000004E-2</v>
      </c>
      <c r="CO148" s="38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8" t="s">
        <v>350</v>
      </c>
      <c r="CL149" s="41" t="s">
        <v>625</v>
      </c>
      <c r="CM149" s="41" t="s">
        <v>76</v>
      </c>
      <c r="CN149" s="43">
        <v>0.13500000000000001</v>
      </c>
      <c r="CO149" s="38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8" t="s">
        <v>350</v>
      </c>
      <c r="CL150" s="38" t="s">
        <v>626</v>
      </c>
      <c r="CM150" s="38" t="s">
        <v>76</v>
      </c>
      <c r="CN150" s="39">
        <v>0.26200000000000001</v>
      </c>
      <c r="CO150" s="38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8" t="s">
        <v>350</v>
      </c>
      <c r="CL151" s="38" t="s">
        <v>627</v>
      </c>
      <c r="CM151" s="38" t="s">
        <v>76</v>
      </c>
      <c r="CN151" s="39">
        <v>0.27</v>
      </c>
      <c r="CO151" s="38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8" t="s">
        <v>350</v>
      </c>
      <c r="CL152" s="38" t="s">
        <v>628</v>
      </c>
      <c r="CM152" s="38" t="s">
        <v>76</v>
      </c>
      <c r="CN152" s="39">
        <v>0.36</v>
      </c>
      <c r="CO152" s="38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8" t="s">
        <v>350</v>
      </c>
      <c r="CL153" s="38" t="s">
        <v>629</v>
      </c>
      <c r="CM153" s="38" t="s">
        <v>76</v>
      </c>
      <c r="CN153" s="39">
        <v>0.254</v>
      </c>
      <c r="CO153" s="38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8" t="s">
        <v>350</v>
      </c>
      <c r="CL154" s="38" t="s">
        <v>630</v>
      </c>
      <c r="CM154" s="38" t="s">
        <v>76</v>
      </c>
      <c r="CN154" s="39">
        <v>0.47299999999999998</v>
      </c>
      <c r="CO154" s="38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8" t="s">
        <v>350</v>
      </c>
      <c r="CL155" s="38" t="s">
        <v>631</v>
      </c>
      <c r="CM155" s="38" t="s">
        <v>76</v>
      </c>
      <c r="CN155" s="39">
        <v>0.628</v>
      </c>
      <c r="CO155" s="38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8" t="s">
        <v>350</v>
      </c>
      <c r="CL156" s="38" t="s">
        <v>632</v>
      </c>
      <c r="CM156" s="38" t="s">
        <v>76</v>
      </c>
      <c r="CN156" s="39">
        <v>0.70699999999999996</v>
      </c>
      <c r="CO156" s="38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8" t="s">
        <v>350</v>
      </c>
      <c r="CL157" s="38" t="s">
        <v>633</v>
      </c>
      <c r="CM157" s="38" t="s">
        <v>76</v>
      </c>
      <c r="CN157" s="39">
        <v>0.86699999999999999</v>
      </c>
      <c r="CO157" s="38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8" t="s">
        <v>350</v>
      </c>
      <c r="CL158" s="38" t="s">
        <v>589</v>
      </c>
      <c r="CM158" s="38" t="s">
        <v>76</v>
      </c>
      <c r="CN158" s="39">
        <v>1</v>
      </c>
      <c r="CO158" s="38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8" t="s">
        <v>350</v>
      </c>
      <c r="CL159" s="38" t="s">
        <v>634</v>
      </c>
      <c r="CM159" s="38" t="s">
        <v>76</v>
      </c>
      <c r="CN159" s="39">
        <v>0.63400000000000001</v>
      </c>
      <c r="CO159" s="38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8" t="s">
        <v>350</v>
      </c>
      <c r="CL160" s="38" t="s">
        <v>635</v>
      </c>
      <c r="CM160" s="38" t="s">
        <v>76</v>
      </c>
      <c r="CN160" s="39">
        <v>0.76700000000000002</v>
      </c>
      <c r="CO160" s="38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8" t="s">
        <v>350</v>
      </c>
      <c r="CL161" s="38" t="s">
        <v>636</v>
      </c>
      <c r="CM161" s="38" t="s">
        <v>76</v>
      </c>
      <c r="CN161" s="39">
        <v>2.048</v>
      </c>
      <c r="CO161" s="38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8" t="s">
        <v>350</v>
      </c>
      <c r="CL162" s="38" t="s">
        <v>431</v>
      </c>
      <c r="CM162" s="38" t="s">
        <v>76</v>
      </c>
      <c r="CN162" s="43">
        <v>1</v>
      </c>
      <c r="CO162" s="38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8" t="s">
        <v>353</v>
      </c>
      <c r="CL163" s="38" t="s">
        <v>450</v>
      </c>
      <c r="CM163" s="38" t="s">
        <v>76</v>
      </c>
      <c r="CN163" s="39">
        <v>1</v>
      </c>
      <c r="CO163" s="38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8" t="s">
        <v>353</v>
      </c>
      <c r="CL164" s="38" t="s">
        <v>451</v>
      </c>
      <c r="CM164" s="38" t="s">
        <v>76</v>
      </c>
      <c r="CN164" s="39">
        <v>1.0249999999999999</v>
      </c>
      <c r="CO164" s="38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8" t="s">
        <v>353</v>
      </c>
      <c r="CL165" s="38" t="s">
        <v>452</v>
      </c>
      <c r="CM165" s="38" t="s">
        <v>76</v>
      </c>
      <c r="CN165" s="38">
        <v>1.0839999999999999</v>
      </c>
      <c r="CO165" s="38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8" t="s">
        <v>353</v>
      </c>
      <c r="CL166" s="38" t="s">
        <v>453</v>
      </c>
      <c r="CM166" s="38" t="s">
        <v>76</v>
      </c>
      <c r="CN166" s="38">
        <v>1.0499999999999998</v>
      </c>
      <c r="CO166" s="38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8" t="s">
        <v>353</v>
      </c>
      <c r="CL167" s="38" t="s">
        <v>449</v>
      </c>
      <c r="CM167" s="38" t="s">
        <v>76</v>
      </c>
      <c r="CN167" s="39">
        <v>0.25</v>
      </c>
      <c r="CO167" s="38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8" t="s">
        <v>350</v>
      </c>
      <c r="CL168" s="38" t="s">
        <v>435</v>
      </c>
      <c r="CM168" s="38" t="s">
        <v>166</v>
      </c>
      <c r="CN168" s="42">
        <v>0.25</v>
      </c>
      <c r="CO168" s="38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8"/>
      <c r="CL169" s="38"/>
      <c r="CM169" s="38"/>
      <c r="CN169" s="39"/>
      <c r="CO169" s="38"/>
    </row>
    <row r="170" spans="18:93" x14ac:dyDescent="0.3">
      <c r="R170" s="1" t="s">
        <v>7</v>
      </c>
      <c r="S170" s="1" t="s">
        <v>42</v>
      </c>
      <c r="T170" s="12" t="s">
        <v>420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420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422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421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419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675</v>
      </c>
      <c r="C1" t="s">
        <v>676</v>
      </c>
      <c r="D1" t="s">
        <v>677</v>
      </c>
      <c r="E1" t="s">
        <v>678</v>
      </c>
      <c r="F1" t="s">
        <v>679</v>
      </c>
      <c r="G1" t="s">
        <v>680</v>
      </c>
      <c r="H1" t="s">
        <v>681</v>
      </c>
      <c r="I1" t="s">
        <v>682</v>
      </c>
      <c r="J1" t="s">
        <v>683</v>
      </c>
      <c r="K1" t="s">
        <v>684</v>
      </c>
      <c r="L1" t="s">
        <v>685</v>
      </c>
    </row>
    <row r="2" spans="1:12" x14ac:dyDescent="0.3">
      <c r="A2" t="s">
        <v>348</v>
      </c>
      <c r="B2">
        <v>231</v>
      </c>
      <c r="C2">
        <v>75</v>
      </c>
      <c r="D2" s="160">
        <v>32.467532467532465</v>
      </c>
      <c r="E2">
        <v>0.97</v>
      </c>
      <c r="G2">
        <v>96</v>
      </c>
      <c r="H2">
        <v>71</v>
      </c>
      <c r="I2" s="160">
        <v>73.958333333333343</v>
      </c>
      <c r="J2">
        <v>0.97</v>
      </c>
      <c r="L2" t="b">
        <v>0</v>
      </c>
    </row>
    <row r="3" spans="1:12" x14ac:dyDescent="0.3">
      <c r="A3" t="s">
        <v>349</v>
      </c>
      <c r="B3">
        <v>83</v>
      </c>
      <c r="C3">
        <v>49</v>
      </c>
      <c r="D3" s="160">
        <v>59.036144578313255</v>
      </c>
      <c r="E3">
        <v>0.97</v>
      </c>
      <c r="G3">
        <v>51</v>
      </c>
      <c r="H3">
        <v>44</v>
      </c>
      <c r="I3" s="160">
        <v>86.274509803921575</v>
      </c>
      <c r="J3">
        <v>0.97</v>
      </c>
      <c r="L3" t="b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78</vt:i4>
      </vt:variant>
    </vt:vector>
  </HeadingPairs>
  <TitlesOfParts>
    <vt:vector size="109" baseType="lpstr">
      <vt:lpstr>Painel T2M</vt:lpstr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2026-09-29T23:24:52Z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