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d/websites/cscgolf/2020/"/>
    </mc:Choice>
  </mc:AlternateContent>
  <xr:revisionPtr revIDLastSave="0" documentId="13_ncr:1_{0099271D-ACF5-5A43-AA8C-3700CDB12B10}" xr6:coauthVersionLast="45" xr6:coauthVersionMax="45" xr10:uidLastSave="{00000000-0000-0000-0000-000000000000}"/>
  <bookViews>
    <workbookView xWindow="4100" yWindow="2860" windowWidth="22140" windowHeight="12620" tabRatio="214" xr2:uid="{00000000-000D-0000-FFFF-FFFF00000000}"/>
  </bookViews>
  <sheets>
    <sheet name="2019" sheetId="8" r:id="rId1"/>
    <sheet name="2018" sheetId="6" r:id="rId2"/>
    <sheet name="2018a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2" i="8" l="1"/>
  <c r="G21" i="8"/>
  <c r="G20" i="8"/>
  <c r="G4" i="6"/>
  <c r="H4" i="6"/>
  <c r="H6" i="6" s="1"/>
  <c r="I6" i="6" s="1"/>
  <c r="K4" i="6"/>
  <c r="K7" i="6" s="1"/>
  <c r="M7" i="6" s="1"/>
  <c r="L4" i="6"/>
  <c r="L6" i="6" s="1"/>
  <c r="L7" i="6"/>
  <c r="K6" i="6"/>
  <c r="M6" i="6" s="1"/>
  <c r="G8" i="6"/>
  <c r="G7" i="6"/>
  <c r="G6" i="6"/>
  <c r="L4" i="7"/>
  <c r="L6" i="7" s="1"/>
  <c r="K4" i="7"/>
  <c r="K8" i="7"/>
  <c r="H4" i="7"/>
  <c r="H8" i="7" s="1"/>
  <c r="I8" i="7" s="1"/>
  <c r="G4" i="7"/>
  <c r="G6" i="7" s="1"/>
  <c r="G8" i="7"/>
  <c r="K7" i="7"/>
  <c r="G7" i="7"/>
  <c r="K6" i="7"/>
  <c r="H5" i="8"/>
  <c r="H9" i="8" s="1"/>
  <c r="I9" i="8" s="1"/>
  <c r="G5" i="8"/>
  <c r="G9" i="8" s="1"/>
  <c r="L5" i="8"/>
  <c r="K5" i="8"/>
  <c r="K8" i="8" s="1"/>
  <c r="M8" i="8" s="1"/>
  <c r="K9" i="8"/>
  <c r="M9" i="8" s="1"/>
  <c r="L9" i="8"/>
  <c r="L8" i="8"/>
  <c r="K7" i="8"/>
  <c r="M7" i="8" s="1"/>
  <c r="L7" i="8"/>
  <c r="H7" i="7" l="1"/>
  <c r="I7" i="7" s="1"/>
  <c r="H7" i="6"/>
  <c r="I7" i="6" s="1"/>
  <c r="L8" i="6"/>
  <c r="G8" i="8"/>
  <c r="L7" i="7"/>
  <c r="L8" i="7"/>
  <c r="K8" i="6"/>
  <c r="M8" i="6" s="1"/>
  <c r="H8" i="8"/>
  <c r="I8" i="8" s="1"/>
  <c r="H6" i="7"/>
  <c r="I6" i="7" s="1"/>
  <c r="G7" i="8"/>
  <c r="H8" i="6"/>
  <c r="I8" i="6" s="1"/>
  <c r="H7" i="8"/>
  <c r="I7" i="8" s="1"/>
</calcChain>
</file>

<file path=xl/sharedStrings.xml><?xml version="1.0" encoding="utf-8"?>
<sst xmlns="http://schemas.openxmlformats.org/spreadsheetml/2006/main" count="66" uniqueCount="30">
  <si>
    <t>Course</t>
  </si>
  <si>
    <t>CR</t>
  </si>
  <si>
    <t>Slope</t>
  </si>
  <si>
    <t>Extra</t>
  </si>
  <si>
    <t>Blue/Red</t>
  </si>
  <si>
    <t>Red</t>
  </si>
  <si>
    <t>Red/White</t>
  </si>
  <si>
    <t>White/Blue</t>
  </si>
  <si>
    <t>White</t>
  </si>
  <si>
    <t>Strokes</t>
    <phoneticPr fontId="1" type="noConversion"/>
  </si>
  <si>
    <t>Red</t>
    <phoneticPr fontId="1" type="noConversion"/>
  </si>
  <si>
    <t>White</t>
    <phoneticPr fontId="1" type="noConversion"/>
  </si>
  <si>
    <t>Blue</t>
    <phoneticPr fontId="1" type="noConversion"/>
  </si>
  <si>
    <t>George</t>
    <phoneticPr fontId="1" type="noConversion"/>
  </si>
  <si>
    <t>Blair</t>
    <phoneticPr fontId="1" type="noConversion"/>
  </si>
  <si>
    <t>Andrew</t>
    <phoneticPr fontId="1" type="noConversion"/>
  </si>
  <si>
    <t>Andrew</t>
    <phoneticPr fontId="1" type="noConversion"/>
  </si>
  <si>
    <t>Jim</t>
    <phoneticPr fontId="1" type="noConversion"/>
  </si>
  <si>
    <t>Strokes</t>
    <phoneticPr fontId="1" type="noConversion"/>
  </si>
  <si>
    <t>Jim K.</t>
    <phoneticPr fontId="1" type="noConversion"/>
  </si>
  <si>
    <t>Paul</t>
    <phoneticPr fontId="1" type="noConversion"/>
  </si>
  <si>
    <t>9-hole Hcp</t>
    <phoneticPr fontId="1" type="noConversion"/>
  </si>
  <si>
    <t>18-hold hcp</t>
    <phoneticPr fontId="1" type="noConversion"/>
  </si>
  <si>
    <t>Front</t>
  </si>
  <si>
    <t>Back</t>
  </si>
  <si>
    <t>Craig</t>
  </si>
  <si>
    <t>Tim</t>
  </si>
  <si>
    <t>George</t>
  </si>
  <si>
    <t>Craig Son</t>
  </si>
  <si>
    <t>x.x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</si>
</sst>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3"/>
  <sheetViews>
    <sheetView tabSelected="1" workbookViewId="0">
      <selection activeCell="A24" sqref="A24"/>
    </sheetView>
  </sheetViews>
  <sheetFormatPr baseColWidth="10" defaultColWidth="11.5" defaultRowHeight="13" x14ac:dyDescent="0.15"/>
  <cols>
    <col min="1" max="1" width="15" style="2" customWidth="1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7" width="9.33203125" style="2" customWidth="1"/>
    <col min="8" max="8" width="9.83203125" style="2" customWidth="1"/>
    <col min="9" max="9" width="11.1640625" style="2" customWidth="1"/>
    <col min="10" max="10" width="1.6640625" style="2" customWidth="1"/>
    <col min="11" max="16384" width="11.5" style="2"/>
  </cols>
  <sheetData>
    <row r="3" spans="1:13" x14ac:dyDescent="0.15">
      <c r="A3" s="2" t="s">
        <v>0</v>
      </c>
      <c r="B3" s="1" t="s">
        <v>1</v>
      </c>
      <c r="C3" s="1" t="s">
        <v>2</v>
      </c>
      <c r="E3" s="2" t="s">
        <v>3</v>
      </c>
      <c r="G3" s="4" t="s">
        <v>19</v>
      </c>
      <c r="H3" s="4" t="s">
        <v>15</v>
      </c>
      <c r="I3" s="4" t="s">
        <v>9</v>
      </c>
      <c r="K3" s="4" t="s">
        <v>13</v>
      </c>
      <c r="L3" s="4" t="s">
        <v>20</v>
      </c>
      <c r="M3" s="4" t="s">
        <v>9</v>
      </c>
    </row>
    <row r="4" spans="1:13" x14ac:dyDescent="0.15">
      <c r="A4" s="2" t="s">
        <v>21</v>
      </c>
      <c r="B4" s="1"/>
      <c r="C4" s="1"/>
      <c r="G4" s="5">
        <v>6</v>
      </c>
      <c r="H4" s="5">
        <v>0.6</v>
      </c>
      <c r="I4" s="4"/>
      <c r="K4" s="4"/>
      <c r="L4" s="4"/>
      <c r="M4" s="4"/>
    </row>
    <row r="5" spans="1:13" x14ac:dyDescent="0.15">
      <c r="A5" s="2" t="s">
        <v>22</v>
      </c>
      <c r="G5" s="6">
        <f>G4*2</f>
        <v>12</v>
      </c>
      <c r="H5" s="6">
        <f>H4*2</f>
        <v>1.2</v>
      </c>
      <c r="K5" s="2">
        <f>2*6.2</f>
        <v>12.4</v>
      </c>
      <c r="L5" s="2">
        <f>2*5</f>
        <v>10</v>
      </c>
    </row>
    <row r="7" spans="1:13" x14ac:dyDescent="0.15">
      <c r="A7" s="2" t="s">
        <v>4</v>
      </c>
      <c r="B7" s="2">
        <v>69.8</v>
      </c>
      <c r="C7" s="2">
        <v>126</v>
      </c>
      <c r="E7" s="3" t="s">
        <v>5</v>
      </c>
      <c r="G7" s="2">
        <f t="shared" ref="G7:H9" si="0">ROUND((G$5*$C7)/113,0)</f>
        <v>13</v>
      </c>
      <c r="H7" s="2">
        <f t="shared" si="0"/>
        <v>1</v>
      </c>
      <c r="I7" s="2">
        <f>H7-G7</f>
        <v>-12</v>
      </c>
      <c r="K7" s="2">
        <f t="shared" ref="K7:L9" si="1">ROUND((K$5*$C7)/113,0)</f>
        <v>14</v>
      </c>
      <c r="L7" s="2">
        <f t="shared" si="1"/>
        <v>11</v>
      </c>
      <c r="M7" s="2">
        <f>K7-L7</f>
        <v>3</v>
      </c>
    </row>
    <row r="8" spans="1:13" x14ac:dyDescent="0.15">
      <c r="A8" s="2" t="s">
        <v>6</v>
      </c>
      <c r="B8" s="2">
        <v>70.400000000000006</v>
      </c>
      <c r="C8" s="2">
        <v>123</v>
      </c>
      <c r="E8" s="3" t="s">
        <v>5</v>
      </c>
      <c r="G8" s="2">
        <f t="shared" si="0"/>
        <v>13</v>
      </c>
      <c r="H8" s="2">
        <f t="shared" si="0"/>
        <v>1</v>
      </c>
      <c r="I8" s="2">
        <f t="shared" ref="I8:I9" si="2">H8-G8</f>
        <v>-12</v>
      </c>
      <c r="K8" s="2">
        <f t="shared" si="1"/>
        <v>13</v>
      </c>
      <c r="L8" s="2">
        <f t="shared" si="1"/>
        <v>11</v>
      </c>
      <c r="M8" s="2">
        <f t="shared" ref="M8:M9" si="3">K8-L8</f>
        <v>2</v>
      </c>
    </row>
    <row r="9" spans="1:13" x14ac:dyDescent="0.15">
      <c r="A9" s="2" t="s">
        <v>7</v>
      </c>
      <c r="B9" s="2">
        <v>69.8</v>
      </c>
      <c r="C9" s="2">
        <v>124</v>
      </c>
      <c r="E9" s="3" t="s">
        <v>8</v>
      </c>
      <c r="G9" s="2">
        <f t="shared" si="0"/>
        <v>13</v>
      </c>
      <c r="H9" s="2">
        <f t="shared" si="0"/>
        <v>1</v>
      </c>
      <c r="I9" s="2">
        <f t="shared" si="2"/>
        <v>-12</v>
      </c>
      <c r="K9" s="2">
        <f t="shared" si="1"/>
        <v>14</v>
      </c>
      <c r="L9" s="2">
        <f t="shared" si="1"/>
        <v>11</v>
      </c>
      <c r="M9" s="2">
        <f t="shared" si="3"/>
        <v>3</v>
      </c>
    </row>
    <row r="12" spans="1:13" x14ac:dyDescent="0.15">
      <c r="A12" s="2" t="s">
        <v>10</v>
      </c>
      <c r="B12" s="2">
        <v>36</v>
      </c>
      <c r="C12" s="2">
        <v>128</v>
      </c>
      <c r="E12" s="3"/>
    </row>
    <row r="13" spans="1:13" x14ac:dyDescent="0.15">
      <c r="A13" s="2" t="s">
        <v>11</v>
      </c>
      <c r="B13" s="2">
        <v>35.200000000000003</v>
      </c>
      <c r="C13" s="2">
        <v>126</v>
      </c>
      <c r="E13" s="3"/>
    </row>
    <row r="14" spans="1:13" x14ac:dyDescent="0.15">
      <c r="A14" s="2" t="s">
        <v>12</v>
      </c>
      <c r="B14" s="2">
        <v>34.9</v>
      </c>
      <c r="C14" s="2">
        <v>128</v>
      </c>
      <c r="E14" s="3"/>
    </row>
    <row r="16" spans="1:13" x14ac:dyDescent="0.15">
      <c r="A16" s="2" t="s">
        <v>23</v>
      </c>
      <c r="B16" s="2">
        <v>34.6</v>
      </c>
      <c r="C16" s="2">
        <v>128</v>
      </c>
    </row>
    <row r="17" spans="1:7" x14ac:dyDescent="0.15">
      <c r="A17" s="2" t="s">
        <v>24</v>
      </c>
      <c r="B17" s="2">
        <v>34.4</v>
      </c>
      <c r="C17" s="2">
        <v>123</v>
      </c>
    </row>
    <row r="19" spans="1:7" x14ac:dyDescent="0.15">
      <c r="G19" s="2" t="s">
        <v>23</v>
      </c>
    </row>
    <row r="20" spans="1:7" x14ac:dyDescent="0.15">
      <c r="A20" s="2" t="s">
        <v>25</v>
      </c>
      <c r="B20" s="2">
        <v>7.5</v>
      </c>
      <c r="G20" s="2">
        <f>ROUND( (B20*$C$16)/113,0)</f>
        <v>8</v>
      </c>
    </row>
    <row r="21" spans="1:7" x14ac:dyDescent="0.15">
      <c r="A21" s="2" t="s">
        <v>27</v>
      </c>
      <c r="B21" s="2">
        <v>6.2</v>
      </c>
      <c r="G21" s="2">
        <f t="shared" ref="G21:G22" si="4">ROUND( (B21*$C$16)/113,0)</f>
        <v>7</v>
      </c>
    </row>
    <row r="22" spans="1:7" x14ac:dyDescent="0.15">
      <c r="A22" s="2" t="s">
        <v>26</v>
      </c>
      <c r="B22" s="2">
        <v>9.8000000000000007</v>
      </c>
      <c r="G22" s="2">
        <f t="shared" si="4"/>
        <v>11</v>
      </c>
    </row>
    <row r="23" spans="1:7" x14ac:dyDescent="0.15">
      <c r="A23" s="2" t="s">
        <v>28</v>
      </c>
      <c r="B23" s="2" t="s">
        <v>29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orientation="portrait" horizontalDpi="4294967292" verticalDpi="4294967292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3"/>
  <sheetViews>
    <sheetView topLeftCell="A2" zoomScale="150" workbookViewId="0">
      <selection activeCell="G5" sqref="G5"/>
    </sheetView>
  </sheetViews>
  <sheetFormatPr baseColWidth="10" defaultColWidth="11.5" defaultRowHeight="13" x14ac:dyDescent="0.15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3" x14ac:dyDescent="0.15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17</v>
      </c>
      <c r="M3" s="4" t="s">
        <v>18</v>
      </c>
    </row>
    <row r="4" spans="1:13" x14ac:dyDescent="0.15">
      <c r="G4" s="2">
        <f>2*6</f>
        <v>12</v>
      </c>
      <c r="H4" s="2">
        <f>2*0.6</f>
        <v>1.2</v>
      </c>
      <c r="K4" s="2">
        <f>2*7.7</f>
        <v>15.4</v>
      </c>
      <c r="L4" s="2">
        <f>2*2.3</f>
        <v>4.5999999999999996</v>
      </c>
    </row>
    <row r="6" spans="1:13" x14ac:dyDescent="0.15">
      <c r="A6" s="2" t="s">
        <v>4</v>
      </c>
      <c r="B6" s="2">
        <v>70.5</v>
      </c>
      <c r="C6" s="2">
        <v>128</v>
      </c>
      <c r="E6" s="3" t="s">
        <v>5</v>
      </c>
      <c r="G6" s="2">
        <f t="shared" ref="G6:H8" si="0">ROUND((G$4*$C6)/113,0)</f>
        <v>14</v>
      </c>
      <c r="H6" s="2">
        <f t="shared" si="0"/>
        <v>1</v>
      </c>
      <c r="I6" s="2">
        <f>H6-G6</f>
        <v>-13</v>
      </c>
      <c r="K6" s="2">
        <f t="shared" ref="K6:L8" si="1">ROUND((K$4*$C6)/113,0)</f>
        <v>17</v>
      </c>
      <c r="L6" s="2">
        <f t="shared" si="1"/>
        <v>5</v>
      </c>
      <c r="M6" s="2">
        <f>K6-L6</f>
        <v>12</v>
      </c>
    </row>
    <row r="7" spans="1:13" x14ac:dyDescent="0.15">
      <c r="A7" s="2" t="s">
        <v>6</v>
      </c>
      <c r="B7" s="2">
        <v>70.8</v>
      </c>
      <c r="C7" s="2">
        <v>129</v>
      </c>
      <c r="E7" s="3" t="s">
        <v>5</v>
      </c>
      <c r="G7" s="2">
        <f t="shared" si="0"/>
        <v>14</v>
      </c>
      <c r="H7" s="2">
        <f t="shared" si="0"/>
        <v>1</v>
      </c>
      <c r="I7" s="2">
        <f t="shared" ref="I7:I8" si="2">H7-G7</f>
        <v>-13</v>
      </c>
      <c r="K7" s="2">
        <f t="shared" si="1"/>
        <v>18</v>
      </c>
      <c r="L7" s="2">
        <f t="shared" si="1"/>
        <v>5</v>
      </c>
      <c r="M7" s="2">
        <f t="shared" ref="M7:M8" si="3">K7-L7</f>
        <v>13</v>
      </c>
    </row>
    <row r="8" spans="1:13" x14ac:dyDescent="0.15">
      <c r="A8" s="2" t="s">
        <v>7</v>
      </c>
      <c r="B8" s="2">
        <v>69.7</v>
      </c>
      <c r="C8" s="2">
        <v>126</v>
      </c>
      <c r="E8" s="3" t="s">
        <v>8</v>
      </c>
      <c r="G8" s="2">
        <f t="shared" si="0"/>
        <v>13</v>
      </c>
      <c r="H8" s="2">
        <f t="shared" si="0"/>
        <v>1</v>
      </c>
      <c r="I8" s="2">
        <f t="shared" si="2"/>
        <v>-12</v>
      </c>
      <c r="K8" s="2">
        <f t="shared" si="1"/>
        <v>17</v>
      </c>
      <c r="L8" s="2">
        <f t="shared" si="1"/>
        <v>5</v>
      </c>
      <c r="M8" s="2">
        <f t="shared" si="3"/>
        <v>12</v>
      </c>
    </row>
    <row r="11" spans="1:13" x14ac:dyDescent="0.15">
      <c r="A11" s="2" t="s">
        <v>10</v>
      </c>
      <c r="B11" s="2">
        <v>36</v>
      </c>
      <c r="C11" s="2">
        <v>128</v>
      </c>
      <c r="E11" s="3"/>
    </row>
    <row r="12" spans="1:13" x14ac:dyDescent="0.15">
      <c r="A12" s="2" t="s">
        <v>11</v>
      </c>
      <c r="B12" s="2">
        <v>35.200000000000003</v>
      </c>
      <c r="C12" s="2">
        <v>126</v>
      </c>
      <c r="E12" s="3"/>
    </row>
    <row r="13" spans="1:13" x14ac:dyDescent="0.15">
      <c r="A13" s="2" t="s">
        <v>12</v>
      </c>
      <c r="B13" s="2">
        <v>34.9</v>
      </c>
      <c r="C13" s="2">
        <v>128</v>
      </c>
      <c r="E13" s="3"/>
    </row>
  </sheetData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3"/>
  <sheetViews>
    <sheetView zoomScale="150" workbookViewId="0">
      <selection activeCell="C9" sqref="C9"/>
    </sheetView>
  </sheetViews>
  <sheetFormatPr baseColWidth="10" defaultColWidth="11.5" defaultRowHeight="13" x14ac:dyDescent="0.15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2" x14ac:dyDescent="0.15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15</v>
      </c>
    </row>
    <row r="4" spans="1:12" x14ac:dyDescent="0.15">
      <c r="G4" s="2">
        <f>2*8.9</f>
        <v>17.8</v>
      </c>
      <c r="H4" s="2">
        <f>2*2.6</f>
        <v>5.2</v>
      </c>
      <c r="K4" s="2">
        <f>2*9.7</f>
        <v>19.399999999999999</v>
      </c>
      <c r="L4" s="2">
        <f>2*1.2</f>
        <v>2.4</v>
      </c>
    </row>
    <row r="6" spans="1:12" x14ac:dyDescent="0.15">
      <c r="A6" s="2" t="s">
        <v>4</v>
      </c>
      <c r="B6" s="2">
        <v>69.8</v>
      </c>
      <c r="C6" s="2">
        <v>126</v>
      </c>
      <c r="E6" s="3" t="s">
        <v>5</v>
      </c>
      <c r="G6" s="2">
        <f t="shared" ref="G6:H8" si="0">ROUND((G$4*$C6)/113,0)</f>
        <v>20</v>
      </c>
      <c r="H6" s="2">
        <f t="shared" si="0"/>
        <v>6</v>
      </c>
      <c r="I6" s="2">
        <f>H6-G6</f>
        <v>-14</v>
      </c>
      <c r="K6" s="2">
        <f t="shared" ref="K6:L8" si="1">ROUND((K$4*$C6)/113,0)</f>
        <v>22</v>
      </c>
      <c r="L6" s="2">
        <f t="shared" si="1"/>
        <v>3</v>
      </c>
    </row>
    <row r="7" spans="1:12" x14ac:dyDescent="0.15">
      <c r="A7" s="2" t="s">
        <v>6</v>
      </c>
      <c r="B7" s="2">
        <v>70.400000000000006</v>
      </c>
      <c r="C7" s="2">
        <v>123</v>
      </c>
      <c r="E7" s="3" t="s">
        <v>5</v>
      </c>
      <c r="G7" s="2">
        <f t="shared" si="0"/>
        <v>19</v>
      </c>
      <c r="H7" s="2">
        <f t="shared" si="0"/>
        <v>6</v>
      </c>
      <c r="I7" s="2">
        <f t="shared" ref="I7:I8" si="2">H7-G7</f>
        <v>-13</v>
      </c>
      <c r="K7" s="2">
        <f t="shared" si="1"/>
        <v>21</v>
      </c>
      <c r="L7" s="2">
        <f t="shared" si="1"/>
        <v>3</v>
      </c>
    </row>
    <row r="8" spans="1:12" x14ac:dyDescent="0.15">
      <c r="A8" s="2" t="s">
        <v>7</v>
      </c>
      <c r="B8" s="2">
        <v>69.8</v>
      </c>
      <c r="C8" s="2">
        <v>124</v>
      </c>
      <c r="E8" s="3" t="s">
        <v>8</v>
      </c>
      <c r="G8" s="2">
        <f t="shared" si="0"/>
        <v>20</v>
      </c>
      <c r="H8" s="2">
        <f t="shared" si="0"/>
        <v>6</v>
      </c>
      <c r="I8" s="2">
        <f t="shared" si="2"/>
        <v>-14</v>
      </c>
      <c r="K8" s="2">
        <f t="shared" si="1"/>
        <v>21</v>
      </c>
      <c r="L8" s="2">
        <f t="shared" si="1"/>
        <v>3</v>
      </c>
    </row>
    <row r="11" spans="1:12" x14ac:dyDescent="0.15">
      <c r="A11" s="2" t="s">
        <v>10</v>
      </c>
      <c r="B11" s="2">
        <v>36</v>
      </c>
      <c r="C11" s="2">
        <v>128</v>
      </c>
      <c r="E11" s="3"/>
    </row>
    <row r="12" spans="1:12" x14ac:dyDescent="0.15">
      <c r="A12" s="2" t="s">
        <v>11</v>
      </c>
      <c r="B12" s="2">
        <v>35.200000000000003</v>
      </c>
      <c r="C12" s="2">
        <v>126</v>
      </c>
      <c r="E12" s="3"/>
    </row>
    <row r="13" spans="1:12" x14ac:dyDescent="0.15">
      <c r="A13" s="2" t="s">
        <v>12</v>
      </c>
      <c r="B13" s="2">
        <v>34.9</v>
      </c>
      <c r="C13" s="2">
        <v>128</v>
      </c>
      <c r="E13" s="3"/>
    </row>
  </sheetData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2018</vt:lpstr>
      <vt:lpstr>2018a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A. Piotrowski Jr.</cp:lastModifiedBy>
  <dcterms:created xsi:type="dcterms:W3CDTF">2013-09-30T03:48:53Z</dcterms:created>
  <dcterms:modified xsi:type="dcterms:W3CDTF">2020-08-23T22:06:32Z</dcterms:modified>
</cp:coreProperties>
</file>