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heckCompatibility="1" autoCompressPictures="0"/>
  <bookViews>
    <workbookView xWindow="320" yWindow="280" windowWidth="20620" windowHeight="13860"/>
  </bookViews>
  <sheets>
    <sheet name="Results" sheetId="1" r:id="rId1"/>
    <sheet name="Golfers" sheetId="2" r:id="rId2"/>
    <sheet name="Sheet3" sheetId="3" r:id="rId3"/>
    <sheet name="Sheet1 (2)" sheetId="4" r:id="rId4"/>
    <sheet name="Sheet2" sheetId="6" r:id="rId5"/>
    <sheet name="Sheet1" sheetId="7" r:id="rId6"/>
    <sheet name="Sheet4" sheetId="8" r:id="rId7"/>
    <sheet name="Sheet5" sheetId="9" r:id="rId8"/>
    <sheet name="Sheet6" sheetId="10" r:id="rId9"/>
  </sheets>
  <definedNames>
    <definedName name="All_Teams" localSheetId="3">'Sheet1 (2)'!$12:$137</definedName>
    <definedName name="All_Teams">Results!$12:$65</definedName>
    <definedName name="Golfer_list">Golfers!$A$9:$H$32</definedName>
    <definedName name="golfer_list18">Golfers!$A$77:$H$98</definedName>
  </definedNames>
  <calcPr calcId="130407" concurrentCalc="0"/>
  <webPublishing allowPng="1" targetScreenSize="1024x768" dpi="72" codePage="1000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44" i="1"/>
  <c r="C41"/>
  <c r="C35"/>
  <c r="C32"/>
  <c r="C17"/>
  <c r="C14"/>
  <c r="C23"/>
  <c r="C26"/>
  <c r="C53"/>
  <c r="C50"/>
  <c r="C59"/>
  <c r="F60"/>
  <c r="C62"/>
  <c r="F63"/>
  <c r="F65"/>
  <c r="G60"/>
  <c r="G63"/>
  <c r="G65"/>
  <c r="H60"/>
  <c r="H63"/>
  <c r="H65"/>
  <c r="I60"/>
  <c r="I63"/>
  <c r="I65"/>
  <c r="J60"/>
  <c r="J63"/>
  <c r="J65"/>
  <c r="K60"/>
  <c r="K63"/>
  <c r="K65"/>
  <c r="L60"/>
  <c r="L63"/>
  <c r="L65"/>
  <c r="M60"/>
  <c r="M63"/>
  <c r="M65"/>
  <c r="E60"/>
  <c r="E63"/>
  <c r="E65"/>
  <c r="B38"/>
  <c r="O35"/>
  <c r="M36"/>
  <c r="O32"/>
  <c r="C38"/>
  <c r="B47"/>
  <c r="O44"/>
  <c r="M45"/>
  <c r="O41"/>
  <c r="C47"/>
  <c r="O23"/>
  <c r="E24"/>
  <c r="F24"/>
  <c r="G24"/>
  <c r="H24"/>
  <c r="I24"/>
  <c r="J24"/>
  <c r="K24"/>
  <c r="L24"/>
  <c r="M24"/>
  <c r="O24"/>
  <c r="O26"/>
  <c r="E27"/>
  <c r="F27"/>
  <c r="G27"/>
  <c r="H27"/>
  <c r="I27"/>
  <c r="J27"/>
  <c r="K27"/>
  <c r="L27"/>
  <c r="M27"/>
  <c r="O27"/>
  <c r="B29"/>
  <c r="C29"/>
  <c r="E29"/>
  <c r="E25"/>
  <c r="F29"/>
  <c r="F25"/>
  <c r="G29"/>
  <c r="G25"/>
  <c r="H29"/>
  <c r="H25"/>
  <c r="I29"/>
  <c r="I25"/>
  <c r="J29"/>
  <c r="J25"/>
  <c r="K29"/>
  <c r="K25"/>
  <c r="L29"/>
  <c r="L25"/>
  <c r="M29"/>
  <c r="M25"/>
  <c r="O29"/>
  <c r="O8"/>
  <c r="P23"/>
  <c r="F15"/>
  <c r="O14"/>
  <c r="P14"/>
  <c r="E15"/>
  <c r="E18"/>
  <c r="O17"/>
  <c r="B20"/>
  <c r="O59"/>
  <c r="P59"/>
  <c r="O62"/>
  <c r="B65"/>
  <c r="F51"/>
  <c r="O50"/>
  <c r="P50"/>
  <c r="E51"/>
  <c r="F54"/>
  <c r="O53"/>
  <c r="B56"/>
  <c r="Q29"/>
  <c r="P27"/>
  <c r="P26"/>
  <c r="P24"/>
  <c r="P41"/>
  <c r="P44"/>
  <c r="P32"/>
  <c r="P35"/>
  <c r="E33"/>
  <c r="F33"/>
  <c r="G33"/>
  <c r="H33"/>
  <c r="I33"/>
  <c r="J33"/>
  <c r="K33"/>
  <c r="L33"/>
  <c r="M33"/>
  <c r="E36"/>
  <c r="F36"/>
  <c r="G36"/>
  <c r="H36"/>
  <c r="I36"/>
  <c r="J36"/>
  <c r="K36"/>
  <c r="L36"/>
  <c r="E42"/>
  <c r="F42"/>
  <c r="G42"/>
  <c r="H42"/>
  <c r="I42"/>
  <c r="J42"/>
  <c r="K42"/>
  <c r="L42"/>
  <c r="M42"/>
  <c r="E45"/>
  <c r="F45"/>
  <c r="G45"/>
  <c r="H45"/>
  <c r="I45"/>
  <c r="J45"/>
  <c r="K45"/>
  <c r="L45"/>
  <c r="M28"/>
  <c r="L28"/>
  <c r="K28"/>
  <c r="J28"/>
  <c r="I28"/>
  <c r="H28"/>
  <c r="G28"/>
  <c r="F28"/>
  <c r="E28"/>
  <c r="P53"/>
  <c r="P62"/>
  <c r="P17"/>
  <c r="L54"/>
  <c r="M51"/>
  <c r="L18"/>
  <c r="M15"/>
  <c r="I51"/>
  <c r="I15"/>
  <c r="K51"/>
  <c r="G51"/>
  <c r="H54"/>
  <c r="K15"/>
  <c r="G15"/>
  <c r="H18"/>
  <c r="L15"/>
  <c r="J15"/>
  <c r="H15"/>
  <c r="L51"/>
  <c r="J51"/>
  <c r="H51"/>
  <c r="H61"/>
  <c r="J18"/>
  <c r="F18"/>
  <c r="F56"/>
  <c r="F52"/>
  <c r="E20"/>
  <c r="E19"/>
  <c r="J54"/>
  <c r="L56"/>
  <c r="L52"/>
  <c r="E54"/>
  <c r="G54"/>
  <c r="I54"/>
  <c r="K54"/>
  <c r="M54"/>
  <c r="C56"/>
  <c r="E64"/>
  <c r="F61"/>
  <c r="C65"/>
  <c r="L20"/>
  <c r="L16"/>
  <c r="F20"/>
  <c r="F16"/>
  <c r="C20"/>
  <c r="M18"/>
  <c r="K18"/>
  <c r="I18"/>
  <c r="G18"/>
  <c r="O36"/>
  <c r="P36"/>
  <c r="M38"/>
  <c r="M37"/>
  <c r="M34"/>
  <c r="L38"/>
  <c r="L37"/>
  <c r="L34"/>
  <c r="K38"/>
  <c r="K37"/>
  <c r="K34"/>
  <c r="J38"/>
  <c r="J37"/>
  <c r="J34"/>
  <c r="I38"/>
  <c r="I37"/>
  <c r="I34"/>
  <c r="H38"/>
  <c r="H37"/>
  <c r="H34"/>
  <c r="G38"/>
  <c r="G37"/>
  <c r="G34"/>
  <c r="F38"/>
  <c r="F37"/>
  <c r="F34"/>
  <c r="E38"/>
  <c r="O38"/>
  <c r="Q38"/>
  <c r="E34"/>
  <c r="O33"/>
  <c r="P33"/>
  <c r="O45"/>
  <c r="P45"/>
  <c r="M47"/>
  <c r="M46"/>
  <c r="M43"/>
  <c r="L47"/>
  <c r="L46"/>
  <c r="L43"/>
  <c r="K47"/>
  <c r="K46"/>
  <c r="K43"/>
  <c r="J47"/>
  <c r="J46"/>
  <c r="J43"/>
  <c r="I47"/>
  <c r="I46"/>
  <c r="I43"/>
  <c r="H47"/>
  <c r="H46"/>
  <c r="H43"/>
  <c r="G47"/>
  <c r="G46"/>
  <c r="G43"/>
  <c r="F47"/>
  <c r="F46"/>
  <c r="F43"/>
  <c r="E47"/>
  <c r="O47"/>
  <c r="Q47"/>
  <c r="E43"/>
  <c r="O42"/>
  <c r="P42"/>
  <c r="L61"/>
  <c r="O51"/>
  <c r="P51"/>
  <c r="H20"/>
  <c r="H16"/>
  <c r="H56"/>
  <c r="H52"/>
  <c r="J61"/>
  <c r="E16"/>
  <c r="O15"/>
  <c r="P15"/>
  <c r="J20"/>
  <c r="J16"/>
  <c r="L55"/>
  <c r="O60"/>
  <c r="P60"/>
  <c r="E61"/>
  <c r="F55"/>
  <c r="G20"/>
  <c r="G16"/>
  <c r="G61"/>
  <c r="I20"/>
  <c r="I16"/>
  <c r="M20"/>
  <c r="M16"/>
  <c r="I61"/>
  <c r="M61"/>
  <c r="K56"/>
  <c r="K52"/>
  <c r="G56"/>
  <c r="G52"/>
  <c r="L64"/>
  <c r="F64"/>
  <c r="O18"/>
  <c r="P18"/>
  <c r="K20"/>
  <c r="K16"/>
  <c r="K61"/>
  <c r="M56"/>
  <c r="M52"/>
  <c r="I56"/>
  <c r="I52"/>
  <c r="E56"/>
  <c r="E55"/>
  <c r="O54"/>
  <c r="P54"/>
  <c r="J56"/>
  <c r="J52"/>
  <c r="F19"/>
  <c r="H64"/>
  <c r="O63"/>
  <c r="P63"/>
  <c r="L19"/>
  <c r="J64"/>
  <c r="E37"/>
  <c r="E46"/>
  <c r="H55"/>
  <c r="H19"/>
  <c r="O65"/>
  <c r="Q65"/>
  <c r="J19"/>
  <c r="K19"/>
  <c r="J55"/>
  <c r="K64"/>
  <c r="O20"/>
  <c r="Q20"/>
  <c r="I55"/>
  <c r="M55"/>
  <c r="G55"/>
  <c r="K55"/>
  <c r="M64"/>
  <c r="I64"/>
  <c r="M19"/>
  <c r="I19"/>
  <c r="G64"/>
  <c r="G19"/>
  <c r="O56"/>
  <c r="Q56"/>
  <c r="A38"/>
  <c r="E52"/>
  <c r="A29"/>
  <c r="A47"/>
  <c r="A20"/>
  <c r="A56"/>
  <c r="A65"/>
  <c r="O8" i="4"/>
  <c r="O14"/>
  <c r="P14"/>
  <c r="E15"/>
  <c r="F15"/>
  <c r="G15"/>
  <c r="H15"/>
  <c r="I15"/>
  <c r="J15"/>
  <c r="K15"/>
  <c r="L15"/>
  <c r="M15"/>
  <c r="O17"/>
  <c r="P17"/>
  <c r="E18"/>
  <c r="F18"/>
  <c r="G18"/>
  <c r="H18"/>
  <c r="I18"/>
  <c r="J18"/>
  <c r="K18"/>
  <c r="L18"/>
  <c r="M18"/>
  <c r="C20"/>
  <c r="E20"/>
  <c r="F20"/>
  <c r="F16"/>
  <c r="G20"/>
  <c r="H20"/>
  <c r="H16"/>
  <c r="I20"/>
  <c r="J20"/>
  <c r="J16"/>
  <c r="K20"/>
  <c r="L20"/>
  <c r="L16"/>
  <c r="M20"/>
  <c r="O23"/>
  <c r="P23"/>
  <c r="E24"/>
  <c r="F24"/>
  <c r="G24"/>
  <c r="H24"/>
  <c r="I24"/>
  <c r="J24"/>
  <c r="K24"/>
  <c r="L24"/>
  <c r="M24"/>
  <c r="O24"/>
  <c r="P24"/>
  <c r="O26"/>
  <c r="P26"/>
  <c r="E27"/>
  <c r="F27"/>
  <c r="G27"/>
  <c r="H27"/>
  <c r="I27"/>
  <c r="J27"/>
  <c r="K27"/>
  <c r="L27"/>
  <c r="M27"/>
  <c r="O27"/>
  <c r="P27"/>
  <c r="C29"/>
  <c r="E29"/>
  <c r="E25"/>
  <c r="F29"/>
  <c r="G29"/>
  <c r="G25"/>
  <c r="H29"/>
  <c r="I29"/>
  <c r="I25"/>
  <c r="J29"/>
  <c r="K29"/>
  <c r="K25"/>
  <c r="L29"/>
  <c r="M29"/>
  <c r="M25"/>
  <c r="O29"/>
  <c r="Q29"/>
  <c r="O32"/>
  <c r="P32"/>
  <c r="E33"/>
  <c r="F33"/>
  <c r="G33"/>
  <c r="H33"/>
  <c r="I33"/>
  <c r="J33"/>
  <c r="K33"/>
  <c r="L33"/>
  <c r="M33"/>
  <c r="O35"/>
  <c r="P35"/>
  <c r="E36"/>
  <c r="F36"/>
  <c r="G36"/>
  <c r="H36"/>
  <c r="I36"/>
  <c r="J36"/>
  <c r="K36"/>
  <c r="L36"/>
  <c r="M36"/>
  <c r="C38"/>
  <c r="F38"/>
  <c r="F34"/>
  <c r="H38"/>
  <c r="H34"/>
  <c r="J38"/>
  <c r="J34"/>
  <c r="L38"/>
  <c r="L34"/>
  <c r="O41"/>
  <c r="P41"/>
  <c r="E42"/>
  <c r="F42"/>
  <c r="G42"/>
  <c r="H42"/>
  <c r="I42"/>
  <c r="J42"/>
  <c r="K42"/>
  <c r="L42"/>
  <c r="M42"/>
  <c r="O42"/>
  <c r="P42"/>
  <c r="O44"/>
  <c r="P44"/>
  <c r="E45"/>
  <c r="F45"/>
  <c r="G45"/>
  <c r="H45"/>
  <c r="I45"/>
  <c r="J45"/>
  <c r="K45"/>
  <c r="L45"/>
  <c r="M45"/>
  <c r="O45"/>
  <c r="P45"/>
  <c r="C47"/>
  <c r="E47"/>
  <c r="E43"/>
  <c r="G47"/>
  <c r="G46"/>
  <c r="I47"/>
  <c r="I43"/>
  <c r="K47"/>
  <c r="K46"/>
  <c r="M47"/>
  <c r="M43"/>
  <c r="O50"/>
  <c r="P50"/>
  <c r="E51"/>
  <c r="F51"/>
  <c r="G51"/>
  <c r="H51"/>
  <c r="I51"/>
  <c r="J51"/>
  <c r="K51"/>
  <c r="L51"/>
  <c r="M51"/>
  <c r="O51"/>
  <c r="P51"/>
  <c r="O53"/>
  <c r="P53"/>
  <c r="E54"/>
  <c r="F54"/>
  <c r="G54"/>
  <c r="H54"/>
  <c r="I54"/>
  <c r="J54"/>
  <c r="K54"/>
  <c r="L54"/>
  <c r="M54"/>
  <c r="O54"/>
  <c r="P54"/>
  <c r="C56"/>
  <c r="E56"/>
  <c r="E52"/>
  <c r="F56"/>
  <c r="G56"/>
  <c r="G52"/>
  <c r="H56"/>
  <c r="I56"/>
  <c r="I52"/>
  <c r="J56"/>
  <c r="K56"/>
  <c r="K52"/>
  <c r="L56"/>
  <c r="M56"/>
  <c r="M52"/>
  <c r="O56"/>
  <c r="Q56"/>
  <c r="O59"/>
  <c r="P59"/>
  <c r="E60"/>
  <c r="F60"/>
  <c r="G60"/>
  <c r="H60"/>
  <c r="I60"/>
  <c r="J60"/>
  <c r="K60"/>
  <c r="L60"/>
  <c r="M60"/>
  <c r="O62"/>
  <c r="P62"/>
  <c r="E63"/>
  <c r="F63"/>
  <c r="G63"/>
  <c r="H63"/>
  <c r="I63"/>
  <c r="J63"/>
  <c r="K63"/>
  <c r="L63"/>
  <c r="M63"/>
  <c r="C65"/>
  <c r="E65"/>
  <c r="F65"/>
  <c r="F61"/>
  <c r="G65"/>
  <c r="H65"/>
  <c r="H61"/>
  <c r="I65"/>
  <c r="J65"/>
  <c r="J61"/>
  <c r="K65"/>
  <c r="L65"/>
  <c r="L61"/>
  <c r="M65"/>
  <c r="O68"/>
  <c r="P68"/>
  <c r="E69"/>
  <c r="F69"/>
  <c r="G69"/>
  <c r="H69"/>
  <c r="I69"/>
  <c r="J69"/>
  <c r="K69"/>
  <c r="L69"/>
  <c r="M69"/>
  <c r="O69"/>
  <c r="P69"/>
  <c r="O71"/>
  <c r="P71"/>
  <c r="E72"/>
  <c r="F72"/>
  <c r="G72"/>
  <c r="H72"/>
  <c r="I72"/>
  <c r="J72"/>
  <c r="K72"/>
  <c r="L72"/>
  <c r="M72"/>
  <c r="O72"/>
  <c r="P72"/>
  <c r="C74"/>
  <c r="E74"/>
  <c r="E70"/>
  <c r="F74"/>
  <c r="G74"/>
  <c r="G70"/>
  <c r="H74"/>
  <c r="I74"/>
  <c r="I70"/>
  <c r="J74"/>
  <c r="K74"/>
  <c r="K70"/>
  <c r="L74"/>
  <c r="M74"/>
  <c r="M70"/>
  <c r="O74"/>
  <c r="Q74"/>
  <c r="O77"/>
  <c r="P77"/>
  <c r="E78"/>
  <c r="F78"/>
  <c r="G78"/>
  <c r="H78"/>
  <c r="I78"/>
  <c r="J78"/>
  <c r="K78"/>
  <c r="L78"/>
  <c r="M78"/>
  <c r="O80"/>
  <c r="P80"/>
  <c r="E81"/>
  <c r="F81"/>
  <c r="G81"/>
  <c r="H81"/>
  <c r="I81"/>
  <c r="J81"/>
  <c r="K81"/>
  <c r="L81"/>
  <c r="M81"/>
  <c r="C83"/>
  <c r="E83"/>
  <c r="F83"/>
  <c r="F79"/>
  <c r="G83"/>
  <c r="H83"/>
  <c r="H79"/>
  <c r="I83"/>
  <c r="J83"/>
  <c r="J79"/>
  <c r="K83"/>
  <c r="L83"/>
  <c r="L79"/>
  <c r="M83"/>
  <c r="O86"/>
  <c r="P86"/>
  <c r="E87"/>
  <c r="F87"/>
  <c r="G87"/>
  <c r="H87"/>
  <c r="I87"/>
  <c r="J87"/>
  <c r="K87"/>
  <c r="L87"/>
  <c r="M87"/>
  <c r="O87"/>
  <c r="P87"/>
  <c r="O89"/>
  <c r="P89"/>
  <c r="E90"/>
  <c r="F90"/>
  <c r="G90"/>
  <c r="H90"/>
  <c r="I90"/>
  <c r="J90"/>
  <c r="K90"/>
  <c r="L90"/>
  <c r="M90"/>
  <c r="O90"/>
  <c r="P90"/>
  <c r="C92"/>
  <c r="E92"/>
  <c r="E88"/>
  <c r="F92"/>
  <c r="G92"/>
  <c r="G88"/>
  <c r="H92"/>
  <c r="I92"/>
  <c r="I88"/>
  <c r="J92"/>
  <c r="K92"/>
  <c r="K88"/>
  <c r="L92"/>
  <c r="M92"/>
  <c r="M88"/>
  <c r="O92"/>
  <c r="Q92"/>
  <c r="O95"/>
  <c r="P95"/>
  <c r="E96"/>
  <c r="F96"/>
  <c r="G96"/>
  <c r="H96"/>
  <c r="I96"/>
  <c r="J96"/>
  <c r="K96"/>
  <c r="L96"/>
  <c r="M96"/>
  <c r="O98"/>
  <c r="P98"/>
  <c r="E99"/>
  <c r="F99"/>
  <c r="G99"/>
  <c r="H99"/>
  <c r="I99"/>
  <c r="J99"/>
  <c r="K99"/>
  <c r="L99"/>
  <c r="M99"/>
  <c r="C101"/>
  <c r="E101"/>
  <c r="F101"/>
  <c r="F97"/>
  <c r="G101"/>
  <c r="H101"/>
  <c r="H97"/>
  <c r="I101"/>
  <c r="J101"/>
  <c r="J97"/>
  <c r="K101"/>
  <c r="L101"/>
  <c r="L97"/>
  <c r="M101"/>
  <c r="O104"/>
  <c r="P104"/>
  <c r="E105"/>
  <c r="F105"/>
  <c r="G105"/>
  <c r="H105"/>
  <c r="I105"/>
  <c r="J105"/>
  <c r="K105"/>
  <c r="L105"/>
  <c r="M105"/>
  <c r="O107"/>
  <c r="P107"/>
  <c r="E108"/>
  <c r="F108"/>
  <c r="G108"/>
  <c r="H108"/>
  <c r="I108"/>
  <c r="J108"/>
  <c r="K108"/>
  <c r="L108"/>
  <c r="M108"/>
  <c r="O108"/>
  <c r="P108"/>
  <c r="C110"/>
  <c r="E110"/>
  <c r="E106"/>
  <c r="F110"/>
  <c r="G110"/>
  <c r="G106"/>
  <c r="H110"/>
  <c r="I110"/>
  <c r="I106"/>
  <c r="J110"/>
  <c r="K110"/>
  <c r="K106"/>
  <c r="L110"/>
  <c r="M110"/>
  <c r="M106"/>
  <c r="O110"/>
  <c r="Q110"/>
  <c r="O113"/>
  <c r="P113"/>
  <c r="E114"/>
  <c r="F114"/>
  <c r="G114"/>
  <c r="H114"/>
  <c r="I114"/>
  <c r="J114"/>
  <c r="K114"/>
  <c r="L114"/>
  <c r="M114"/>
  <c r="O116"/>
  <c r="P116"/>
  <c r="E117"/>
  <c r="F117"/>
  <c r="G117"/>
  <c r="H117"/>
  <c r="I117"/>
  <c r="J117"/>
  <c r="K117"/>
  <c r="L117"/>
  <c r="M117"/>
  <c r="C119"/>
  <c r="E119"/>
  <c r="F119"/>
  <c r="F115"/>
  <c r="G119"/>
  <c r="H119"/>
  <c r="H115"/>
  <c r="I119"/>
  <c r="J119"/>
  <c r="J115"/>
  <c r="K119"/>
  <c r="L119"/>
  <c r="L115"/>
  <c r="M119"/>
  <c r="O122"/>
  <c r="P122"/>
  <c r="E123"/>
  <c r="F123"/>
  <c r="G123"/>
  <c r="H123"/>
  <c r="I123"/>
  <c r="J123"/>
  <c r="K123"/>
  <c r="L123"/>
  <c r="M123"/>
  <c r="O123"/>
  <c r="P123"/>
  <c r="O125"/>
  <c r="P125"/>
  <c r="E126"/>
  <c r="F126"/>
  <c r="G126"/>
  <c r="H126"/>
  <c r="I126"/>
  <c r="J126"/>
  <c r="K126"/>
  <c r="L126"/>
  <c r="M126"/>
  <c r="O126"/>
  <c r="P126"/>
  <c r="C128"/>
  <c r="E128"/>
  <c r="E124"/>
  <c r="F128"/>
  <c r="G128"/>
  <c r="G124"/>
  <c r="H128"/>
  <c r="I128"/>
  <c r="I124"/>
  <c r="J128"/>
  <c r="K128"/>
  <c r="K124"/>
  <c r="L128"/>
  <c r="M128"/>
  <c r="M124"/>
  <c r="O131"/>
  <c r="P131"/>
  <c r="E132"/>
  <c r="F132"/>
  <c r="G132"/>
  <c r="H132"/>
  <c r="I132"/>
  <c r="J132"/>
  <c r="K132"/>
  <c r="L132"/>
  <c r="M132"/>
  <c r="O134"/>
  <c r="P134"/>
  <c r="E135"/>
  <c r="F135"/>
  <c r="G135"/>
  <c r="H135"/>
  <c r="I135"/>
  <c r="J135"/>
  <c r="K135"/>
  <c r="L135"/>
  <c r="M135"/>
  <c r="C137"/>
  <c r="E137"/>
  <c r="F137"/>
  <c r="F133"/>
  <c r="G137"/>
  <c r="H137"/>
  <c r="H133"/>
  <c r="I137"/>
  <c r="J137"/>
  <c r="J133"/>
  <c r="K137"/>
  <c r="L137"/>
  <c r="L133"/>
  <c r="M137"/>
  <c r="O137"/>
  <c r="Q137"/>
  <c r="L136"/>
  <c r="J136"/>
  <c r="H136"/>
  <c r="F136"/>
  <c r="M136"/>
  <c r="K136"/>
  <c r="I136"/>
  <c r="G136"/>
  <c r="O135"/>
  <c r="P135"/>
  <c r="M133"/>
  <c r="K133"/>
  <c r="I133"/>
  <c r="G133"/>
  <c r="O132"/>
  <c r="P132"/>
  <c r="O128"/>
  <c r="Q128"/>
  <c r="M127"/>
  <c r="K127"/>
  <c r="I127"/>
  <c r="G127"/>
  <c r="E127"/>
  <c r="L127"/>
  <c r="J127"/>
  <c r="H127"/>
  <c r="F127"/>
  <c r="L124"/>
  <c r="J124"/>
  <c r="H124"/>
  <c r="F124"/>
  <c r="O119"/>
  <c r="Q119"/>
  <c r="L118"/>
  <c r="J118"/>
  <c r="H118"/>
  <c r="F118"/>
  <c r="M118"/>
  <c r="K118"/>
  <c r="I118"/>
  <c r="G118"/>
  <c r="O117"/>
  <c r="P117"/>
  <c r="M115"/>
  <c r="K115"/>
  <c r="I115"/>
  <c r="G115"/>
  <c r="O114"/>
  <c r="P114"/>
  <c r="M109"/>
  <c r="K109"/>
  <c r="I109"/>
  <c r="G109"/>
  <c r="E109"/>
  <c r="L109"/>
  <c r="J109"/>
  <c r="H109"/>
  <c r="F109"/>
  <c r="L106"/>
  <c r="J106"/>
  <c r="H106"/>
  <c r="F106"/>
  <c r="O101"/>
  <c r="Q101"/>
  <c r="L100"/>
  <c r="J100"/>
  <c r="H100"/>
  <c r="F100"/>
  <c r="M100"/>
  <c r="K100"/>
  <c r="I100"/>
  <c r="G100"/>
  <c r="O99"/>
  <c r="P99"/>
  <c r="M97"/>
  <c r="K97"/>
  <c r="I97"/>
  <c r="G97"/>
  <c r="O96"/>
  <c r="P96"/>
  <c r="M91"/>
  <c r="K91"/>
  <c r="I91"/>
  <c r="G91"/>
  <c r="E91"/>
  <c r="L91"/>
  <c r="J91"/>
  <c r="H91"/>
  <c r="F91"/>
  <c r="L88"/>
  <c r="J88"/>
  <c r="H88"/>
  <c r="F88"/>
  <c r="O83"/>
  <c r="Q83"/>
  <c r="L82"/>
  <c r="J82"/>
  <c r="H82"/>
  <c r="F82"/>
  <c r="M82"/>
  <c r="K82"/>
  <c r="I82"/>
  <c r="G82"/>
  <c r="O81"/>
  <c r="P81"/>
  <c r="M79"/>
  <c r="K79"/>
  <c r="I79"/>
  <c r="G79"/>
  <c r="O78"/>
  <c r="P78"/>
  <c r="M73"/>
  <c r="K73"/>
  <c r="I73"/>
  <c r="G73"/>
  <c r="E73"/>
  <c r="L73"/>
  <c r="J73"/>
  <c r="H73"/>
  <c r="F73"/>
  <c r="L70"/>
  <c r="J70"/>
  <c r="H70"/>
  <c r="F70"/>
  <c r="O65"/>
  <c r="Q65"/>
  <c r="L64"/>
  <c r="J64"/>
  <c r="H64"/>
  <c r="F64"/>
  <c r="M64"/>
  <c r="K64"/>
  <c r="I64"/>
  <c r="G64"/>
  <c r="O63"/>
  <c r="P63"/>
  <c r="M61"/>
  <c r="K61"/>
  <c r="I61"/>
  <c r="G61"/>
  <c r="O60"/>
  <c r="P60"/>
  <c r="M55"/>
  <c r="K55"/>
  <c r="I55"/>
  <c r="G55"/>
  <c r="E55"/>
  <c r="L55"/>
  <c r="J55"/>
  <c r="H55"/>
  <c r="F55"/>
  <c r="L52"/>
  <c r="J52"/>
  <c r="H52"/>
  <c r="F52"/>
  <c r="L37"/>
  <c r="J37"/>
  <c r="H37"/>
  <c r="F37"/>
  <c r="M28"/>
  <c r="K28"/>
  <c r="I28"/>
  <c r="G28"/>
  <c r="E28"/>
  <c r="L19"/>
  <c r="J19"/>
  <c r="H19"/>
  <c r="F19"/>
  <c r="O33"/>
  <c r="P33"/>
  <c r="O18"/>
  <c r="P18"/>
  <c r="E19"/>
  <c r="I46"/>
  <c r="E46"/>
  <c r="K43"/>
  <c r="G43"/>
  <c r="L28"/>
  <c r="J28"/>
  <c r="H28"/>
  <c r="F28"/>
  <c r="O20"/>
  <c r="Q20"/>
  <c r="M19"/>
  <c r="K19"/>
  <c r="I19"/>
  <c r="G19"/>
  <c r="O36"/>
  <c r="P36"/>
  <c r="O15"/>
  <c r="P15"/>
  <c r="E16"/>
  <c r="O105"/>
  <c r="P105"/>
  <c r="E136"/>
  <c r="E133"/>
  <c r="E118"/>
  <c r="E115"/>
  <c r="E100"/>
  <c r="E97"/>
  <c r="E82"/>
  <c r="E79"/>
  <c r="E64"/>
  <c r="E61"/>
  <c r="L47"/>
  <c r="L46"/>
  <c r="J47"/>
  <c r="J43"/>
  <c r="H47"/>
  <c r="H43"/>
  <c r="F47"/>
  <c r="F43"/>
  <c r="M46"/>
  <c r="J46"/>
  <c r="H46"/>
  <c r="F46"/>
  <c r="M38"/>
  <c r="M34"/>
  <c r="K38"/>
  <c r="K34"/>
  <c r="I38"/>
  <c r="I34"/>
  <c r="G38"/>
  <c r="G34"/>
  <c r="E38"/>
  <c r="O38"/>
  <c r="Q38"/>
  <c r="K37"/>
  <c r="G37"/>
  <c r="L25"/>
  <c r="J25"/>
  <c r="H25"/>
  <c r="F25"/>
  <c r="M16"/>
  <c r="K16"/>
  <c r="I16"/>
  <c r="G16"/>
  <c r="I37"/>
  <c r="M37"/>
  <c r="O47"/>
  <c r="Q47"/>
  <c r="A47"/>
  <c r="E37"/>
  <c r="A20"/>
  <c r="A83"/>
  <c r="A119"/>
  <c r="A56"/>
  <c r="A92"/>
  <c r="A110"/>
  <c r="A38"/>
  <c r="A29"/>
  <c r="L43"/>
  <c r="E34"/>
  <c r="A74"/>
  <c r="A128"/>
  <c r="A137"/>
  <c r="A65"/>
  <c r="A101"/>
  <c r="C3" i="6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2"/>
</calcChain>
</file>

<file path=xl/sharedStrings.xml><?xml version="1.0" encoding="utf-8"?>
<sst xmlns="http://schemas.openxmlformats.org/spreadsheetml/2006/main" count="951" uniqueCount="259">
  <si>
    <t>8.0 </t>
  </si>
  <si>
    <t>7.4 </t>
  </si>
  <si>
    <t>11.5 </t>
  </si>
  <si>
    <t>13 </t>
  </si>
  <si>
    <t>Kulcyk, Jim</t>
  </si>
  <si>
    <t>6.9 </t>
  </si>
  <si>
    <t>8 </t>
  </si>
  <si>
    <t>4.8 </t>
  </si>
  <si>
    <t>5 </t>
  </si>
  <si>
    <t>12.0 </t>
  </si>
  <si>
    <t>16.9 </t>
  </si>
  <si>
    <t>7.7 </t>
  </si>
  <si>
    <t>9.3 </t>
  </si>
  <si>
    <t>10 </t>
  </si>
  <si>
    <t>20.6 </t>
  </si>
  <si>
    <t>18 </t>
  </si>
  <si>
    <t>18.4 </t>
  </si>
  <si>
    <t>21 </t>
  </si>
  <si>
    <t>2.1 </t>
  </si>
  <si>
    <t>14.0 </t>
  </si>
  <si>
    <t>12 </t>
  </si>
  <si>
    <t>11 </t>
  </si>
  <si>
    <t>10.6 </t>
  </si>
  <si>
    <t>W</t>
    <phoneticPr fontId="0" type="noConversion"/>
  </si>
  <si>
    <t>Dworniczak, John</t>
    <phoneticPr fontId="0" type="noConversion"/>
  </si>
  <si>
    <t>Dworniczak, John</t>
    <phoneticPr fontId="0" type="noConversion"/>
  </si>
  <si>
    <t>Cotter, Jim</t>
    <phoneticPr fontId="0" type="noConversion"/>
  </si>
  <si>
    <t>Rothermel, Blair</t>
    <phoneticPr fontId="0" type="noConversion"/>
  </si>
  <si>
    <t>Tomasch, Ed</t>
    <phoneticPr fontId="0" type="noConversion"/>
  </si>
  <si>
    <t>McFalls, Milt</t>
    <phoneticPr fontId="0" type="noConversion"/>
  </si>
  <si>
    <t>Team 1</t>
    <phoneticPr fontId="0" type="noConversion"/>
  </si>
  <si>
    <t>Team 2</t>
    <phoneticPr fontId="0" type="noConversion"/>
  </si>
  <si>
    <t>Team 3</t>
    <phoneticPr fontId="0" type="noConversion"/>
  </si>
  <si>
    <t>Team 5</t>
    <phoneticPr fontId="0" type="noConversion"/>
  </si>
  <si>
    <t>Team 6</t>
    <phoneticPr fontId="0" type="noConversion"/>
  </si>
  <si>
    <t>(9/24/2018)</t>
    <phoneticPr fontId="0" type="noConversion"/>
  </si>
  <si>
    <t>Homepage</t>
  </si>
  <si>
    <t>Standings</t>
  </si>
  <si>
    <t>Overall</t>
  </si>
  <si>
    <t>Results</t>
  </si>
  <si>
    <t>Low_Net</t>
  </si>
  <si>
    <t>Scratch_Tot</t>
  </si>
  <si>
    <t>Handicap_Alpha</t>
  </si>
  <si>
    <t>Tee</t>
  </si>
  <si>
    <t>6.2 </t>
  </si>
  <si>
    <t>7 </t>
  </si>
  <si>
    <t>7.9 </t>
  </si>
  <si>
    <t>9 </t>
  </si>
  <si>
    <t>5.6 </t>
  </si>
  <si>
    <t>6 </t>
  </si>
  <si>
    <t>3.2 </t>
  </si>
  <si>
    <t>3 </t>
  </si>
  <si>
    <t>16.5 </t>
  </si>
  <si>
    <t>15 </t>
  </si>
  <si>
    <t>14 </t>
  </si>
  <si>
    <t>22.0 </t>
  </si>
  <si>
    <t>nc </t>
  </si>
  <si>
    <t>20 </t>
  </si>
  <si>
    <t>19 </t>
  </si>
  <si>
    <t>Team F</t>
  </si>
  <si>
    <t>Russ Lofquist</t>
  </si>
  <si>
    <t>George Chin</t>
  </si>
  <si>
    <t xml:space="preserve">Team F (Lofquist/Chin) - </t>
  </si>
  <si>
    <t>Team D</t>
  </si>
  <si>
    <t>Paul Hummel</t>
  </si>
  <si>
    <t>Jim Quirus</t>
  </si>
  <si>
    <t xml:space="preserve">Team D (Hummel/Quirus) - </t>
  </si>
  <si>
    <t>Team I</t>
  </si>
  <si>
    <t>John Nottage</t>
  </si>
  <si>
    <t>Frank Vitagliano</t>
  </si>
  <si>
    <t xml:space="preserve">Team I (Nottage/Vitagliano) - </t>
  </si>
  <si>
    <t>(9/17/2002)</t>
  </si>
  <si>
    <t xml:space="preserve"> - Par (White)</t>
  </si>
  <si>
    <t xml:space="preserve"> - Under Par (Red)</t>
  </si>
  <si>
    <t xml:space="preserve"> - Over Par (Blue)</t>
  </si>
  <si>
    <t>Place</t>
  </si>
  <si>
    <t xml:space="preserve">Team
Net </t>
  </si>
  <si>
    <t>Indian Spring Golf Club Front Nine</t>
  </si>
  <si>
    <t xml:space="preserve">Team A (Nottage/Vitagliano) - </t>
  </si>
  <si>
    <t>Team B</t>
  </si>
  <si>
    <t>Brian Bowne</t>
  </si>
  <si>
    <t>Blair Rothermel</t>
  </si>
  <si>
    <t>Jim Kulcyk</t>
  </si>
  <si>
    <t>Tom Reznicek</t>
  </si>
  <si>
    <t>Dave Cerami</t>
  </si>
  <si>
    <t>Ed Tomasch</t>
  </si>
  <si>
    <t>Ralph Miller</t>
  </si>
  <si>
    <t>Golfer</t>
  </si>
  <si>
    <t>Last Hcp</t>
  </si>
  <si>
    <t>Index</t>
  </si>
  <si>
    <t>Change</t>
  </si>
  <si>
    <t>Red</t>
  </si>
  <si>
    <t>CHcp</t>
  </si>
  <si>
    <t>White</t>
  </si>
  <si>
    <t>Blue</t>
  </si>
  <si>
    <t>dnp</t>
  </si>
  <si>
    <t>Chin, George</t>
  </si>
  <si>
    <t>Cornell, Angelo</t>
  </si>
  <si>
    <t>Cornell, Janet</t>
  </si>
  <si>
    <t>Ditullio, Dick</t>
  </si>
  <si>
    <t>Hessler, Paul</t>
  </si>
  <si>
    <t>Kirsten, Rich</t>
  </si>
  <si>
    <t>McFalls, Milt</t>
  </si>
  <si>
    <t>Comparri, Tim</t>
  </si>
  <si>
    <t>Berrier,</t>
  </si>
  <si>
    <t>Mark</t>
  </si>
  <si>
    <t>nc</t>
  </si>
  <si>
    <t>Bowne,</t>
  </si>
  <si>
    <t>Brian</t>
  </si>
  <si>
    <t>Bridgers,</t>
  </si>
  <si>
    <t>James</t>
  </si>
  <si>
    <t>Chin,</t>
  </si>
  <si>
    <t>George</t>
  </si>
  <si>
    <t>Coia,</t>
  </si>
  <si>
    <t>Mike</t>
  </si>
  <si>
    <t>Comparri,</t>
  </si>
  <si>
    <t>Tim</t>
  </si>
  <si>
    <t>Cornell,</t>
  </si>
  <si>
    <t>Angelo</t>
  </si>
  <si>
    <t>Janet</t>
  </si>
  <si>
    <t>Cotter,</t>
  </si>
  <si>
    <t>Jim</t>
  </si>
  <si>
    <t>DeLorenzo,</t>
  </si>
  <si>
    <t>-</t>
  </si>
  <si>
    <t>Ditullio,</t>
  </si>
  <si>
    <t>Dick</t>
  </si>
  <si>
    <t>Goetz,</t>
  </si>
  <si>
    <t>Joe</t>
  </si>
  <si>
    <t>Hessler,</t>
  </si>
  <si>
    <t>Paul</t>
  </si>
  <si>
    <t>Honrychs,</t>
  </si>
  <si>
    <t>Hummel,</t>
  </si>
  <si>
    <t>Kirsten,</t>
  </si>
  <si>
    <t>Rich</t>
  </si>
  <si>
    <t>Robert</t>
  </si>
  <si>
    <t>Laphen,</t>
  </si>
  <si>
    <t>Steve</t>
  </si>
  <si>
    <t>Lepping,</t>
  </si>
  <si>
    <t>Lewis,</t>
  </si>
  <si>
    <t>Craig</t>
  </si>
  <si>
    <t>McClintock,</t>
  </si>
  <si>
    <t>Dave</t>
  </si>
  <si>
    <t>McDermott,</t>
  </si>
  <si>
    <t>McFalls,</t>
  </si>
  <si>
    <t>Milt</t>
  </si>
  <si>
    <t>Montagano,</t>
  </si>
  <si>
    <t>Jeff</t>
  </si>
  <si>
    <t>Piotrowski,</t>
  </si>
  <si>
    <t>Fun Nite 2 Results</t>
    <phoneticPr fontId="0" type="noConversion"/>
  </si>
  <si>
    <t>Romano,</t>
  </si>
  <si>
    <t>Chuck</t>
  </si>
  <si>
    <t>Rothermel,</t>
  </si>
  <si>
    <t>Blair</t>
  </si>
  <si>
    <t>Rupolo,</t>
  </si>
  <si>
    <t>Saliba,</t>
  </si>
  <si>
    <t>Joshua</t>
  </si>
  <si>
    <t>Schwartzenberg,</t>
  </si>
  <si>
    <t>Shanline,</t>
  </si>
  <si>
    <t>Simons,</t>
  </si>
  <si>
    <t>Ray</t>
  </si>
  <si>
    <t>+</t>
  </si>
  <si>
    <t>Smith,</t>
  </si>
  <si>
    <t>Andrew</t>
  </si>
  <si>
    <t>Fran</t>
  </si>
  <si>
    <t>Steele,</t>
  </si>
  <si>
    <t>Terzyk,</t>
  </si>
  <si>
    <t>Bob</t>
  </si>
  <si>
    <t>Thomas,</t>
  </si>
  <si>
    <t>Jonathan</t>
  </si>
  <si>
    <t>Tomasch,</t>
  </si>
  <si>
    <t>Ed</t>
  </si>
  <si>
    <t>Wasko,</t>
  </si>
  <si>
    <t>Doug</t>
  </si>
  <si>
    <t>No</t>
  </si>
  <si>
    <t>Handicap</t>
  </si>
  <si>
    <t>Wible,</t>
  </si>
  <si>
    <t>Marty</t>
  </si>
  <si>
    <t>Zetterstrom,</t>
  </si>
  <si>
    <t>Kevin</t>
  </si>
  <si>
    <t>Berrier, Mark</t>
  </si>
  <si>
    <t>Bridgers, James</t>
  </si>
  <si>
    <t>Cotter, Jim</t>
  </si>
  <si>
    <t>DeLorenzo, James</t>
  </si>
  <si>
    <t>Honrychs, Mark</t>
  </si>
  <si>
    <t>Kirsten, Robert</t>
  </si>
  <si>
    <t>Lepping, George</t>
  </si>
  <si>
    <t>Lewis, Craig</t>
  </si>
  <si>
    <t>Rupolo, Rich</t>
  </si>
  <si>
    <t>Saliba, Joshua</t>
  </si>
  <si>
    <t>Shanline, Dave</t>
  </si>
  <si>
    <t>Simons, Ray</t>
  </si>
  <si>
    <t>Smith, Andrew</t>
  </si>
  <si>
    <t>Steele, Mark</t>
  </si>
  <si>
    <t>Terzyk, Bob</t>
  </si>
  <si>
    <t>Zetterstrom, Kevin</t>
  </si>
  <si>
    <t>Delgiacco, Mike</t>
  </si>
  <si>
    <t>Distasio, Dave</t>
  </si>
  <si>
    <t>Fitzsimmons, Mike</t>
  </si>
  <si>
    <t>No Handicap</t>
  </si>
  <si>
    <t>W</t>
  </si>
  <si>
    <t xml:space="preserve">nc </t>
  </si>
  <si>
    <t>DiBraccio, Rich</t>
  </si>
  <si>
    <t>G</t>
  </si>
  <si>
    <t>Marchlik, Mike</t>
  </si>
  <si>
    <t>Merulla, Mike</t>
  </si>
  <si>
    <t>Suiter, Dan</t>
  </si>
  <si>
    <t>Suiter, Dan</t>
    <phoneticPr fontId="0" type="noConversion"/>
  </si>
  <si>
    <t xml:space="preserve">      Net - </t>
    <phoneticPr fontId="0" type="noConversion"/>
  </si>
  <si>
    <t>Comparri, Tim</t>
    <phoneticPr fontId="0" type="noConversion"/>
  </si>
  <si>
    <t>W</t>
    <phoneticPr fontId="0" type="noConversion"/>
  </si>
  <si>
    <t>Kulcyk, Jim</t>
    <phoneticPr fontId="0" type="noConversion"/>
  </si>
  <si>
    <t>Piotrowski, George</t>
  </si>
  <si>
    <t>Rothermel, Blair</t>
  </si>
  <si>
    <t>Tomasch, Ed</t>
  </si>
  <si>
    <t>Red</t>
    <phoneticPr fontId="0" type="noConversion"/>
  </si>
  <si>
    <t>White</t>
    <phoneticPr fontId="0" type="noConversion"/>
  </si>
  <si>
    <t>Blue</t>
    <phoneticPr fontId="0" type="noConversion"/>
  </si>
  <si>
    <t>Hole</t>
  </si>
  <si>
    <t>Par</t>
  </si>
  <si>
    <t>Hcp</t>
  </si>
  <si>
    <t>Brendan Ford</t>
  </si>
  <si>
    <t>John Wenzel</t>
  </si>
  <si>
    <t>Lou Rebecca</t>
  </si>
  <si>
    <t>Dave Shinn</t>
  </si>
  <si>
    <t xml:space="preserve">      Net - </t>
  </si>
  <si>
    <t>Tony Palazzo</t>
  </si>
  <si>
    <t>Team J</t>
  </si>
  <si>
    <t>Team C</t>
  </si>
  <si>
    <t>Team H</t>
  </si>
  <si>
    <t>Team G</t>
  </si>
  <si>
    <t>George Piotrowski</t>
  </si>
  <si>
    <t>John Dworniczak</t>
  </si>
  <si>
    <t>Team 4</t>
    <phoneticPr fontId="0" type="noConversion"/>
  </si>
  <si>
    <t>Dibraccio, Rich</t>
    <phoneticPr fontId="0" type="noConversion"/>
  </si>
  <si>
    <t>Kulcyk, Jim</t>
    <phoneticPr fontId="0" type="noConversion"/>
  </si>
  <si>
    <t>Team K</t>
  </si>
  <si>
    <t>Paul Hessler</t>
  </si>
  <si>
    <t>Team E</t>
  </si>
  <si>
    <t>Janet Cornell</t>
  </si>
  <si>
    <t>Team A</t>
  </si>
  <si>
    <t>Milt McFalls</t>
  </si>
  <si>
    <t>Team O</t>
  </si>
  <si>
    <t>Dick DiTullio</t>
  </si>
  <si>
    <t>Dave Davis</t>
  </si>
  <si>
    <t>CSC Golf League</t>
  </si>
  <si>
    <t>Fun Nite 2 Results</t>
  </si>
  <si>
    <t>Team L</t>
  </si>
  <si>
    <t>Team J (Ford/Wenzel) -</t>
  </si>
  <si>
    <t>Ramblewood CC - Red Course</t>
    <phoneticPr fontId="0" type="noConversion"/>
  </si>
  <si>
    <t>Hessler, Paul</t>
    <phoneticPr fontId="0" type="noConversion"/>
  </si>
  <si>
    <t xml:space="preserve">Team C (Rebecca/Shinn) - </t>
  </si>
  <si>
    <t xml:space="preserve">Team H (GDiBraccio/Ingling) - </t>
  </si>
  <si>
    <t xml:space="preserve">Team G (Palazzo/DB) - </t>
  </si>
  <si>
    <t xml:space="preserve">Team N (Hamilton/Piotrowski) - </t>
  </si>
  <si>
    <t xml:space="preserve">Team L (Olearchyk/Puk) - </t>
  </si>
  <si>
    <t xml:space="preserve">Team M (Dworniczak/Wasko) - </t>
  </si>
  <si>
    <t xml:space="preserve">Team K (Hessler/Hammond) - </t>
  </si>
  <si>
    <t xml:space="preserve">Team E (Cornell/Cornell) - </t>
  </si>
  <si>
    <t xml:space="preserve">Team O (DiTullio/Davis) - </t>
  </si>
</sst>
</file>

<file path=xl/styles.xml><?xml version="1.0" encoding="utf-8"?>
<styleSheet xmlns="http://schemas.openxmlformats.org/spreadsheetml/2006/main">
  <numFmts count="7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\+0;\-0;0"/>
    <numFmt numFmtId="170" formatCode="\+0;\-0;&quot;E&quot;"/>
  </numFmts>
  <fonts count="15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22"/>
      <name val="Arial"/>
      <family val="2"/>
    </font>
    <font>
      <sz val="28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</font>
    <font>
      <sz val="9"/>
      <name val="Verdana"/>
      <family val="2"/>
    </font>
    <font>
      <sz val="9"/>
      <color indexed="23"/>
      <name val="Verdana"/>
      <family val="2"/>
    </font>
    <font>
      <b/>
      <sz val="9"/>
      <name val="Verdana"/>
      <family val="2"/>
    </font>
    <font>
      <sz val="9"/>
      <color indexed="9"/>
      <name val="Verdana"/>
      <family val="2"/>
    </font>
    <font>
      <sz val="8"/>
      <name val="Verdana"/>
    </font>
    <font>
      <u/>
      <sz val="10"/>
      <color indexed="12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31"/>
      </left>
      <right style="medium">
        <color indexed="31"/>
      </right>
      <top style="medium">
        <color indexed="31"/>
      </top>
      <bottom/>
      <diagonal/>
    </border>
    <border>
      <left style="thick">
        <color indexed="31"/>
      </left>
      <right style="thick">
        <color indexed="31"/>
      </right>
      <top style="thick">
        <color indexed="31"/>
      </top>
      <bottom/>
      <diagonal/>
    </border>
  </borders>
  <cellStyleXfs count="3">
    <xf numFmtId="0" fontId="0" fillId="0" borderId="0"/>
    <xf numFmtId="0" fontId="1" fillId="0" borderId="1"/>
    <xf numFmtId="0" fontId="14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9" fontId="0" fillId="0" borderId="0" xfId="0" applyNumberFormat="1" applyBorder="1"/>
    <xf numFmtId="0" fontId="3" fillId="0" borderId="4" xfId="0" applyFont="1" applyBorder="1"/>
    <xf numFmtId="0" fontId="2" fillId="0" borderId="0" xfId="0" applyFont="1" applyBorder="1"/>
    <xf numFmtId="0" fontId="0" fillId="0" borderId="6" xfId="0" applyBorder="1"/>
    <xf numFmtId="0" fontId="0" fillId="0" borderId="1" xfId="0" applyBorder="1"/>
    <xf numFmtId="0" fontId="0" fillId="0" borderId="0" xfId="0" applyFill="1" applyBorder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6" fillId="0" borderId="0" xfId="0" applyFont="1"/>
    <xf numFmtId="0" fontId="0" fillId="0" borderId="7" xfId="0" applyBorder="1"/>
    <xf numFmtId="169" fontId="0" fillId="0" borderId="7" xfId="0" applyNumberFormat="1" applyBorder="1"/>
    <xf numFmtId="0" fontId="7" fillId="0" borderId="0" xfId="0" applyFont="1" applyAlignment="1">
      <alignment horizontal="centerContinuous"/>
    </xf>
    <xf numFmtId="170" fontId="0" fillId="0" borderId="7" xfId="0" applyNumberFormat="1" applyBorder="1"/>
    <xf numFmtId="0" fontId="0" fillId="2" borderId="7" xfId="0" applyFill="1" applyBorder="1"/>
    <xf numFmtId="0" fontId="0" fillId="3" borderId="7" xfId="0" applyFill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right" wrapText="1"/>
    </xf>
    <xf numFmtId="0" fontId="0" fillId="0" borderId="9" xfId="0" applyBorder="1"/>
    <xf numFmtId="0" fontId="0" fillId="0" borderId="10" xfId="0" applyBorder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 vertical="center" wrapText="1"/>
    </xf>
    <xf numFmtId="0" fontId="9" fillId="4" borderId="0" xfId="0" applyFont="1" applyFill="1" applyAlignment="1">
      <alignment vertical="center" wrapText="1"/>
    </xf>
    <xf numFmtId="0" fontId="9" fillId="4" borderId="0" xfId="0" applyFont="1" applyFill="1" applyAlignment="1">
      <alignment horizontal="right" vertical="center" wrapText="1"/>
    </xf>
    <xf numFmtId="0" fontId="10" fillId="4" borderId="0" xfId="0" applyFont="1" applyFill="1" applyAlignment="1">
      <alignment horizontal="right" vertical="center" wrapText="1"/>
    </xf>
    <xf numFmtId="0" fontId="11" fillId="4" borderId="0" xfId="0" applyFont="1" applyFill="1" applyAlignment="1">
      <alignment horizontal="right" vertical="center" wrapText="1"/>
    </xf>
    <xf numFmtId="0" fontId="9" fillId="5" borderId="0" xfId="0" applyFont="1" applyFill="1" applyAlignment="1">
      <alignment vertical="center" wrapText="1"/>
    </xf>
    <xf numFmtId="0" fontId="9" fillId="5" borderId="0" xfId="0" applyFont="1" applyFill="1" applyAlignment="1">
      <alignment horizontal="right" vertical="center" wrapText="1"/>
    </xf>
    <xf numFmtId="0" fontId="10" fillId="5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right" vertical="center" wrapText="1"/>
    </xf>
    <xf numFmtId="0" fontId="0" fillId="0" borderId="11" xfId="0" applyBorder="1"/>
    <xf numFmtId="0" fontId="0" fillId="0" borderId="11" xfId="0" applyBorder="1" applyAlignment="1">
      <alignment horizontal="center"/>
    </xf>
    <xf numFmtId="169" fontId="0" fillId="0" borderId="11" xfId="0" applyNumberFormat="1" applyBorder="1"/>
    <xf numFmtId="0" fontId="2" fillId="0" borderId="11" xfId="0" applyFont="1" applyBorder="1"/>
    <xf numFmtId="0" fontId="8" fillId="0" borderId="11" xfId="0" applyFont="1" applyFill="1" applyBorder="1"/>
    <xf numFmtId="0" fontId="8" fillId="0" borderId="11" xfId="0" applyFont="1" applyBorder="1"/>
    <xf numFmtId="0" fontId="3" fillId="0" borderId="11" xfId="0" applyFont="1" applyBorder="1"/>
    <xf numFmtId="0" fontId="0" fillId="0" borderId="11" xfId="0" applyBorder="1" applyAlignment="1">
      <alignment horizontal="right"/>
    </xf>
    <xf numFmtId="0" fontId="0" fillId="0" borderId="11" xfId="0" applyBorder="1" applyAlignment="1">
      <alignment horizontal="right" wrapText="1"/>
    </xf>
    <xf numFmtId="0" fontId="2" fillId="0" borderId="0" xfId="0" applyFont="1" applyAlignment="1">
      <alignment horizontal="left" vertical="center" wrapText="1"/>
    </xf>
    <xf numFmtId="0" fontId="9" fillId="6" borderId="0" xfId="0" applyFont="1" applyFill="1" applyAlignment="1">
      <alignment vertical="center" wrapText="1"/>
    </xf>
    <xf numFmtId="0" fontId="12" fillId="4" borderId="0" xfId="0" applyFont="1" applyFill="1" applyAlignment="1">
      <alignment horizontal="center" vertical="center" wrapText="1"/>
    </xf>
    <xf numFmtId="0" fontId="14" fillId="9" borderId="12" xfId="2" applyFill="1" applyBorder="1" applyAlignment="1" applyProtection="1">
      <alignment horizontal="center" wrapText="1"/>
    </xf>
    <xf numFmtId="0" fontId="9" fillId="0" borderId="13" xfId="0" applyFont="1" applyBorder="1" applyAlignment="1">
      <alignment horizontal="center" wrapText="1"/>
    </xf>
    <xf numFmtId="0" fontId="2" fillId="0" borderId="0" xfId="0" applyFont="1" applyAlignment="1">
      <alignment horizontal="right" wrapText="1" indent="4"/>
    </xf>
    <xf numFmtId="0" fontId="2" fillId="0" borderId="0" xfId="0" applyFont="1" applyAlignment="1">
      <alignment horizontal="right" vertical="center" wrapText="1" indent="4"/>
    </xf>
    <xf numFmtId="0" fontId="9" fillId="7" borderId="0" xfId="0" applyFont="1" applyFill="1" applyAlignment="1">
      <alignment wrapText="1"/>
    </xf>
    <xf numFmtId="0" fontId="11" fillId="7" borderId="0" xfId="0" applyFont="1" applyFill="1" applyAlignment="1">
      <alignment horizontal="right" wrapText="1"/>
    </xf>
    <xf numFmtId="0" fontId="9" fillId="7" borderId="0" xfId="0" applyFont="1" applyFill="1" applyAlignment="1">
      <alignment horizontal="right" wrapText="1"/>
    </xf>
    <xf numFmtId="0" fontId="10" fillId="7" borderId="0" xfId="0" applyFont="1" applyFill="1" applyAlignment="1">
      <alignment horizontal="right" wrapText="1"/>
    </xf>
    <xf numFmtId="0" fontId="9" fillId="8" borderId="0" xfId="0" applyFont="1" applyFill="1" applyAlignment="1">
      <alignment wrapText="1"/>
    </xf>
    <xf numFmtId="0" fontId="11" fillId="8" borderId="0" xfId="0" applyFont="1" applyFill="1" applyAlignment="1">
      <alignment horizontal="right" wrapText="1"/>
    </xf>
    <xf numFmtId="0" fontId="9" fillId="8" borderId="0" xfId="0" applyFont="1" applyFill="1" applyAlignment="1">
      <alignment horizontal="right" wrapText="1"/>
    </xf>
    <xf numFmtId="0" fontId="10" fillId="8" borderId="0" xfId="0" applyFont="1" applyFill="1" applyAlignment="1">
      <alignment horizontal="right" wrapText="1"/>
    </xf>
    <xf numFmtId="0" fontId="2" fillId="0" borderId="0" xfId="0" applyFont="1" applyAlignment="1">
      <alignment horizontal="left" vertical="center" wrapText="1" indent="4"/>
    </xf>
    <xf numFmtId="0" fontId="9" fillId="6" borderId="0" xfId="0" applyFont="1" applyFill="1" applyAlignment="1">
      <alignment wrapText="1"/>
    </xf>
  </cellXfs>
  <cellStyles count="3">
    <cellStyle name="Hole Score" xfId="1"/>
    <cellStyle name="Hyperlink" xfId="2" builtinId="8"/>
    <cellStyle name="Normal" xfId="0" builtinId="0"/>
  </cellStyles>
  <dxfs count="16"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1" Type="http://schemas.openxmlformats.org/officeDocument/2006/relationships/hyperlink" Target="http://localhost/cscgolf/2018/res_2_8.htm" TargetMode="External"/><Relationship Id="rId12" Type="http://schemas.openxmlformats.org/officeDocument/2006/relationships/hyperlink" Target="http://localhost/cscgolf/2018/lnet_2_8.htm" TargetMode="External"/><Relationship Id="rId13" Type="http://schemas.openxmlformats.org/officeDocument/2006/relationships/hyperlink" Target="http://localhost/cscgolf/2018/gros_2_8.htm" TargetMode="External"/><Relationship Id="rId14" Type="http://schemas.openxmlformats.org/officeDocument/2006/relationships/hyperlink" Target="http://localhost/cscgolf/2018/hcp_2_8.htm" TargetMode="External"/><Relationship Id="rId1" Type="http://schemas.openxmlformats.org/officeDocument/2006/relationships/hyperlink" Target="http://localhost/cscgolf/2018/index.html" TargetMode="External"/><Relationship Id="rId2" Type="http://schemas.openxmlformats.org/officeDocument/2006/relationships/hyperlink" Target="http://localhost/cscgolf/2018/stan_2_8.htm" TargetMode="External"/><Relationship Id="rId3" Type="http://schemas.openxmlformats.org/officeDocument/2006/relationships/hyperlink" Target="http://localhost/cscgolf/2018/stot_2_8.htm" TargetMode="External"/><Relationship Id="rId4" Type="http://schemas.openxmlformats.org/officeDocument/2006/relationships/hyperlink" Target="http://localhost/cscgolf/2018/res_2_8.htm" TargetMode="External"/><Relationship Id="rId5" Type="http://schemas.openxmlformats.org/officeDocument/2006/relationships/hyperlink" Target="http://localhost/cscgolf/2018/lnet_2_8.htm" TargetMode="External"/><Relationship Id="rId6" Type="http://schemas.openxmlformats.org/officeDocument/2006/relationships/hyperlink" Target="http://localhost/cscgolf/2018/gros_2_8.htm" TargetMode="External"/><Relationship Id="rId7" Type="http://schemas.openxmlformats.org/officeDocument/2006/relationships/hyperlink" Target="http://localhost/cscgolf/2018/hcp_2_8.htm" TargetMode="External"/><Relationship Id="rId8" Type="http://schemas.openxmlformats.org/officeDocument/2006/relationships/hyperlink" Target="http://localhost/cscgolf/2018/index.html" TargetMode="External"/><Relationship Id="rId9" Type="http://schemas.openxmlformats.org/officeDocument/2006/relationships/hyperlink" Target="http://localhost/cscgolf/2018/stan_2_8.htm" TargetMode="External"/><Relationship Id="rId10" Type="http://schemas.openxmlformats.org/officeDocument/2006/relationships/hyperlink" Target="http://localhost/cscgolf/2018/stot_2_8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69"/>
  <sheetViews>
    <sheetView tabSelected="1" zoomScale="125" workbookViewId="0">
      <selection activeCell="B4" sqref="B4"/>
    </sheetView>
  </sheetViews>
  <sheetFormatPr baseColWidth="10" defaultColWidth="8.83203125" defaultRowHeight="12" outlineLevelRow="1"/>
  <cols>
    <col min="1" max="1" width="7.6640625" customWidth="1"/>
    <col min="2" max="2" width="27.6640625" customWidth="1"/>
    <col min="3" max="3" width="7.1640625" customWidth="1"/>
    <col min="4" max="4" width="2.6640625" customWidth="1"/>
    <col min="5" max="13" width="4.6640625" customWidth="1"/>
    <col min="14" max="14" width="2.6640625" customWidth="1"/>
    <col min="15" max="15" width="5.6640625" customWidth="1"/>
    <col min="16" max="16" width="4.6640625" customWidth="1"/>
    <col min="17" max="17" width="5.6640625" customWidth="1"/>
  </cols>
  <sheetData>
    <row r="1" spans="1:17" ht="32">
      <c r="B1" s="13" t="s">
        <v>244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7" ht="18">
      <c r="B2" s="14" t="s">
        <v>148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17" ht="15">
      <c r="B3" s="18" t="s">
        <v>35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</row>
    <row r="5" spans="1:17" ht="15">
      <c r="B5" s="15" t="s">
        <v>248</v>
      </c>
    </row>
    <row r="6" spans="1:17" ht="13" thickBot="1"/>
    <row r="7" spans="1:17" ht="13" thickBot="1">
      <c r="B7" s="40" t="s">
        <v>217</v>
      </c>
      <c r="C7" s="40"/>
      <c r="D7" s="40"/>
      <c r="E7" s="40">
        <v>1</v>
      </c>
      <c r="F7" s="40">
        <v>2</v>
      </c>
      <c r="G7" s="40">
        <v>3</v>
      </c>
      <c r="H7" s="40">
        <v>4</v>
      </c>
      <c r="I7" s="40">
        <v>5</v>
      </c>
      <c r="J7" s="40">
        <v>6</v>
      </c>
      <c r="K7" s="40">
        <v>7</v>
      </c>
      <c r="L7" s="40">
        <v>8</v>
      </c>
      <c r="M7" s="40">
        <v>9</v>
      </c>
      <c r="N7" s="40"/>
      <c r="O7" s="40"/>
    </row>
    <row r="8" spans="1:17" ht="13" thickBot="1">
      <c r="B8" s="40" t="s">
        <v>218</v>
      </c>
      <c r="C8" s="40"/>
      <c r="D8" s="40"/>
      <c r="E8" s="40">
        <v>4</v>
      </c>
      <c r="F8" s="40">
        <v>4</v>
      </c>
      <c r="G8" s="40">
        <v>5</v>
      </c>
      <c r="H8" s="40">
        <v>4</v>
      </c>
      <c r="I8" s="40">
        <v>3</v>
      </c>
      <c r="J8" s="40">
        <v>5</v>
      </c>
      <c r="K8" s="40">
        <v>4</v>
      </c>
      <c r="L8" s="40">
        <v>4</v>
      </c>
      <c r="M8" s="40">
        <v>3</v>
      </c>
      <c r="N8" s="40"/>
      <c r="O8" s="40">
        <f>SUM(E8:N8)</f>
        <v>36</v>
      </c>
    </row>
    <row r="9" spans="1:17" ht="13" thickBot="1">
      <c r="B9" s="40" t="s">
        <v>219</v>
      </c>
      <c r="C9" s="40"/>
      <c r="D9" s="40"/>
      <c r="E9" s="40">
        <v>4</v>
      </c>
      <c r="F9" s="40">
        <v>8</v>
      </c>
      <c r="G9" s="40">
        <v>3</v>
      </c>
      <c r="H9" s="40">
        <v>1</v>
      </c>
      <c r="I9" s="40">
        <v>5</v>
      </c>
      <c r="J9" s="40">
        <v>7</v>
      </c>
      <c r="K9" s="40">
        <v>6</v>
      </c>
      <c r="L9" s="40">
        <v>2</v>
      </c>
      <c r="M9" s="40">
        <v>9</v>
      </c>
      <c r="N9" s="40"/>
      <c r="O9" s="40"/>
    </row>
    <row r="10" spans="1:17" ht="13" thickBot="1"/>
    <row r="11" spans="1:17" ht="25" thickBot="1">
      <c r="A11" s="41" t="s">
        <v>75</v>
      </c>
      <c r="B11" s="40"/>
      <c r="C11" s="47" t="s">
        <v>219</v>
      </c>
      <c r="D11" s="47"/>
      <c r="E11" s="40">
        <v>1</v>
      </c>
      <c r="F11" s="40">
        <v>2</v>
      </c>
      <c r="G11" s="40">
        <v>3</v>
      </c>
      <c r="H11" s="40">
        <v>4</v>
      </c>
      <c r="I11" s="40">
        <v>5</v>
      </c>
      <c r="J11" s="40">
        <v>6</v>
      </c>
      <c r="K11" s="40">
        <v>7</v>
      </c>
      <c r="L11" s="40">
        <v>8</v>
      </c>
      <c r="M11" s="40">
        <v>9</v>
      </c>
      <c r="N11" s="40"/>
      <c r="O11" s="40"/>
      <c r="P11" s="40"/>
      <c r="Q11" s="48" t="s">
        <v>76</v>
      </c>
    </row>
    <row r="12" spans="1:17" outlineLevel="1">
      <c r="A12" s="22"/>
    </row>
    <row r="13" spans="1:17" ht="13" outlineLevel="1" thickBot="1">
      <c r="A13" s="22"/>
      <c r="B13" t="s">
        <v>232</v>
      </c>
    </row>
    <row r="14" spans="1:17" ht="13" outlineLevel="1" thickBot="1">
      <c r="A14" s="41"/>
      <c r="B14" s="45" t="s">
        <v>208</v>
      </c>
      <c r="C14" s="40">
        <f>VLOOKUP(B14,golfer_list18,7,FALSE)</f>
        <v>9</v>
      </c>
      <c r="D14" s="40"/>
      <c r="E14" s="40">
        <v>5</v>
      </c>
      <c r="F14" s="40">
        <v>6</v>
      </c>
      <c r="G14" s="40">
        <v>8</v>
      </c>
      <c r="H14" s="40">
        <v>5</v>
      </c>
      <c r="I14" s="40">
        <v>4</v>
      </c>
      <c r="J14" s="40">
        <v>6</v>
      </c>
      <c r="K14" s="40">
        <v>5</v>
      </c>
      <c r="L14" s="40">
        <v>4</v>
      </c>
      <c r="M14" s="40">
        <v>4</v>
      </c>
      <c r="N14" s="40"/>
      <c r="O14" s="40">
        <f>SUM(E14:N14)</f>
        <v>47</v>
      </c>
      <c r="P14" s="42">
        <f>O14-$O$8</f>
        <v>11</v>
      </c>
      <c r="Q14" s="40"/>
    </row>
    <row r="15" spans="1:17" ht="12.75" customHeight="1" outlineLevel="1" thickBot="1">
      <c r="A15" s="41"/>
      <c r="B15" s="46" t="s">
        <v>224</v>
      </c>
      <c r="C15" s="40"/>
      <c r="D15" s="40"/>
      <c r="E15" s="40">
        <f t="shared" ref="E15:M15" si="0">E14-(INT($C14/9))-(E$9&lt;=(MOD($C14,9)))</f>
        <v>4</v>
      </c>
      <c r="F15" s="40">
        <f t="shared" si="0"/>
        <v>5</v>
      </c>
      <c r="G15" s="40">
        <f t="shared" si="0"/>
        <v>7</v>
      </c>
      <c r="H15" s="40">
        <f t="shared" si="0"/>
        <v>4</v>
      </c>
      <c r="I15" s="40">
        <f t="shared" si="0"/>
        <v>3</v>
      </c>
      <c r="J15" s="40">
        <f t="shared" si="0"/>
        <v>5</v>
      </c>
      <c r="K15" s="40">
        <f t="shared" si="0"/>
        <v>4</v>
      </c>
      <c r="L15" s="40">
        <f t="shared" si="0"/>
        <v>3</v>
      </c>
      <c r="M15" s="40">
        <f t="shared" si="0"/>
        <v>3</v>
      </c>
      <c r="N15" s="40"/>
      <c r="O15" s="40">
        <f>SUM(E15:N15)</f>
        <v>38</v>
      </c>
      <c r="P15" s="42">
        <f>O15-$O$8</f>
        <v>2</v>
      </c>
      <c r="Q15" s="40"/>
    </row>
    <row r="16" spans="1:17" ht="4.5" customHeight="1" outlineLevel="1" thickBot="1">
      <c r="A16" s="41"/>
      <c r="B16" s="40"/>
      <c r="C16" s="40"/>
      <c r="D16" s="40"/>
      <c r="E16" s="40">
        <f t="shared" ref="E16:M16" si="1">IF(E15=E20,1,0)</f>
        <v>1</v>
      </c>
      <c r="F16" s="40">
        <f t="shared" si="1"/>
        <v>0</v>
      </c>
      <c r="G16" s="40">
        <f t="shared" si="1"/>
        <v>1</v>
      </c>
      <c r="H16" s="40">
        <f t="shared" si="1"/>
        <v>0</v>
      </c>
      <c r="I16" s="40">
        <f t="shared" si="1"/>
        <v>1</v>
      </c>
      <c r="J16" s="40">
        <f t="shared" si="1"/>
        <v>1</v>
      </c>
      <c r="K16" s="40">
        <f t="shared" si="1"/>
        <v>1</v>
      </c>
      <c r="L16" s="40">
        <f t="shared" si="1"/>
        <v>1</v>
      </c>
      <c r="M16" s="40">
        <f t="shared" si="1"/>
        <v>1</v>
      </c>
      <c r="N16" s="40"/>
      <c r="O16" s="40"/>
      <c r="P16" s="40"/>
      <c r="Q16" s="40"/>
    </row>
    <row r="17" spans="1:17" ht="13" outlineLevel="1" thickBot="1">
      <c r="A17" s="41"/>
      <c r="B17" s="45" t="s">
        <v>27</v>
      </c>
      <c r="C17" s="40">
        <f>VLOOKUP(B17,golfer_list18,7,FALSE)</f>
        <v>10</v>
      </c>
      <c r="D17" s="40"/>
      <c r="E17" s="40">
        <v>5</v>
      </c>
      <c r="F17" s="40">
        <v>5</v>
      </c>
      <c r="G17" s="40">
        <v>9</v>
      </c>
      <c r="H17" s="40">
        <v>5</v>
      </c>
      <c r="I17" s="40">
        <v>5</v>
      </c>
      <c r="J17" s="40">
        <v>7</v>
      </c>
      <c r="K17" s="40">
        <v>6</v>
      </c>
      <c r="L17" s="40">
        <v>6</v>
      </c>
      <c r="M17" s="40">
        <v>4</v>
      </c>
      <c r="N17" s="40"/>
      <c r="O17" s="40">
        <f>SUM(E17:N17)</f>
        <v>52</v>
      </c>
      <c r="P17" s="42">
        <f>O17-$O$8</f>
        <v>16</v>
      </c>
      <c r="Q17" s="40"/>
    </row>
    <row r="18" spans="1:17" ht="13" outlineLevel="1" thickBot="1">
      <c r="A18" s="41"/>
      <c r="B18" s="46" t="s">
        <v>224</v>
      </c>
      <c r="C18" s="40"/>
      <c r="D18" s="40"/>
      <c r="E18" s="40">
        <f t="shared" ref="E18:M18" si="2">E17-(INT($C17/9))-(E$9&lt;=(MOD($C17,9)))</f>
        <v>4</v>
      </c>
      <c r="F18" s="40">
        <f t="shared" si="2"/>
        <v>4</v>
      </c>
      <c r="G18" s="40">
        <f t="shared" si="2"/>
        <v>8</v>
      </c>
      <c r="H18" s="40">
        <f t="shared" si="2"/>
        <v>3</v>
      </c>
      <c r="I18" s="40">
        <f t="shared" si="2"/>
        <v>4</v>
      </c>
      <c r="J18" s="40">
        <f t="shared" si="2"/>
        <v>6</v>
      </c>
      <c r="K18" s="40">
        <f t="shared" si="2"/>
        <v>5</v>
      </c>
      <c r="L18" s="40">
        <f t="shared" si="2"/>
        <v>5</v>
      </c>
      <c r="M18" s="40">
        <f t="shared" si="2"/>
        <v>3</v>
      </c>
      <c r="N18" s="40"/>
      <c r="O18" s="40">
        <f>SUM(E18:N18)</f>
        <v>42</v>
      </c>
      <c r="P18" s="42">
        <f>O18-$O$8</f>
        <v>6</v>
      </c>
      <c r="Q18" s="40"/>
    </row>
    <row r="19" spans="1:17" ht="4.5" customHeight="1" outlineLevel="1" thickBot="1">
      <c r="A19" s="22"/>
      <c r="B19" s="4"/>
      <c r="C19" s="5"/>
      <c r="D19" s="5"/>
      <c r="E19" s="5">
        <f t="shared" ref="E19:M19" si="3">IF(E18=E20,1,0)</f>
        <v>1</v>
      </c>
      <c r="F19" s="5">
        <f t="shared" si="3"/>
        <v>1</v>
      </c>
      <c r="G19" s="5">
        <f t="shared" si="3"/>
        <v>0</v>
      </c>
      <c r="H19" s="5">
        <f t="shared" si="3"/>
        <v>1</v>
      </c>
      <c r="I19" s="5">
        <f t="shared" si="3"/>
        <v>0</v>
      </c>
      <c r="J19" s="5">
        <f t="shared" si="3"/>
        <v>0</v>
      </c>
      <c r="K19" s="5">
        <f t="shared" si="3"/>
        <v>0</v>
      </c>
      <c r="L19" s="5">
        <f t="shared" si="3"/>
        <v>0</v>
      </c>
      <c r="M19" s="5">
        <f t="shared" si="3"/>
        <v>1</v>
      </c>
      <c r="N19" s="5"/>
      <c r="O19" s="6"/>
      <c r="P19" s="6"/>
    </row>
    <row r="20" spans="1:17" ht="13" thickBot="1">
      <c r="A20" s="41">
        <f>RANK(Q20,$Q$20:$Q$65,1)</f>
        <v>5</v>
      </c>
      <c r="B20" s="40" t="str">
        <f>B13&amp;" ("&amp; MID(B14,SEARCH(" ",B14)+1,LEN(B14)-SEARCH(" ",B14)+1) &amp; "/" &amp; MID(B17,SEARCH(" ",B17)+1,LEN(B17)-SEARCH(" ",B17)+1) &amp; ")"</f>
        <v>Team 4 (Tim/Blair)</v>
      </c>
      <c r="C20" s="40">
        <f>SUM(C14:C19)</f>
        <v>19</v>
      </c>
      <c r="D20" s="40"/>
      <c r="E20" s="40">
        <f t="shared" ref="E20:M20" si="4">MIN(E15,E18)</f>
        <v>4</v>
      </c>
      <c r="F20" s="40">
        <f t="shared" si="4"/>
        <v>4</v>
      </c>
      <c r="G20" s="40">
        <f t="shared" si="4"/>
        <v>7</v>
      </c>
      <c r="H20" s="40">
        <f t="shared" si="4"/>
        <v>3</v>
      </c>
      <c r="I20" s="40">
        <f t="shared" si="4"/>
        <v>3</v>
      </c>
      <c r="J20" s="40">
        <f t="shared" si="4"/>
        <v>5</v>
      </c>
      <c r="K20" s="40">
        <f t="shared" si="4"/>
        <v>4</v>
      </c>
      <c r="L20" s="40">
        <f t="shared" si="4"/>
        <v>3</v>
      </c>
      <c r="M20" s="40">
        <f t="shared" si="4"/>
        <v>3</v>
      </c>
      <c r="N20" s="40"/>
      <c r="O20" s="40">
        <f>SUM(E20:N20)</f>
        <v>36</v>
      </c>
      <c r="P20" s="40"/>
      <c r="Q20" s="42">
        <f>O20-$O$8</f>
        <v>0</v>
      </c>
    </row>
    <row r="21" spans="1:17" ht="13" outlineLevel="1" thickBot="1">
      <c r="A21" s="41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3"/>
      <c r="P21" s="42"/>
      <c r="Q21" s="40"/>
    </row>
    <row r="22" spans="1:17" ht="13" outlineLevel="1" thickBot="1">
      <c r="A22" s="41"/>
      <c r="B22" s="44" t="s">
        <v>34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</row>
    <row r="23" spans="1:17" ht="13" outlineLevel="1" thickBot="1">
      <c r="A23" s="41"/>
      <c r="B23" s="45" t="s">
        <v>28</v>
      </c>
      <c r="C23" s="40">
        <f>VLOOKUP(B23,golfer_list18,7,FALSE)</f>
        <v>10</v>
      </c>
      <c r="D23" s="40"/>
      <c r="E23" s="40">
        <v>7</v>
      </c>
      <c r="F23" s="40">
        <v>5</v>
      </c>
      <c r="G23" s="40">
        <v>5</v>
      </c>
      <c r="H23" s="40">
        <v>7</v>
      </c>
      <c r="I23" s="40">
        <v>6</v>
      </c>
      <c r="J23" s="40">
        <v>7</v>
      </c>
      <c r="K23" s="40">
        <v>5</v>
      </c>
      <c r="L23" s="40">
        <v>5</v>
      </c>
      <c r="M23" s="40">
        <v>4</v>
      </c>
      <c r="N23" s="40"/>
      <c r="O23" s="40">
        <f>SUM(E23:N23)</f>
        <v>51</v>
      </c>
      <c r="P23" s="42">
        <f>O23-$O$8</f>
        <v>15</v>
      </c>
      <c r="Q23" s="40"/>
    </row>
    <row r="24" spans="1:17" ht="13" outlineLevel="1" thickBot="1">
      <c r="A24" s="41"/>
      <c r="B24" s="46" t="s">
        <v>224</v>
      </c>
      <c r="C24" s="40"/>
      <c r="D24" s="40"/>
      <c r="E24" s="40">
        <f t="shared" ref="E24:M24" si="5">E23-(INT($C23/9))-(E$9&lt;=(MOD($C23,9)))</f>
        <v>6</v>
      </c>
      <c r="F24" s="40">
        <f t="shared" si="5"/>
        <v>4</v>
      </c>
      <c r="G24" s="40">
        <f t="shared" si="5"/>
        <v>4</v>
      </c>
      <c r="H24" s="40">
        <f t="shared" si="5"/>
        <v>5</v>
      </c>
      <c r="I24" s="40">
        <f t="shared" si="5"/>
        <v>5</v>
      </c>
      <c r="J24" s="40">
        <f t="shared" si="5"/>
        <v>6</v>
      </c>
      <c r="K24" s="40">
        <f t="shared" si="5"/>
        <v>4</v>
      </c>
      <c r="L24" s="40">
        <f t="shared" si="5"/>
        <v>4</v>
      </c>
      <c r="M24" s="40">
        <f t="shared" si="5"/>
        <v>3</v>
      </c>
      <c r="N24" s="40"/>
      <c r="O24" s="40">
        <f>SUM(E24:N24)</f>
        <v>41</v>
      </c>
      <c r="P24" s="42">
        <f>O24-$O$8</f>
        <v>5</v>
      </c>
      <c r="Q24" s="40"/>
    </row>
    <row r="25" spans="1:17" ht="4.5" customHeight="1" outlineLevel="1" thickBot="1">
      <c r="A25" s="41"/>
      <c r="B25" s="40"/>
      <c r="C25" s="40"/>
      <c r="D25" s="40"/>
      <c r="E25" s="40">
        <f t="shared" ref="E25:M25" si="6">IF(E24=E29,1,0)</f>
        <v>0</v>
      </c>
      <c r="F25" s="40">
        <f t="shared" si="6"/>
        <v>1</v>
      </c>
      <c r="G25" s="40">
        <f t="shared" si="6"/>
        <v>1</v>
      </c>
      <c r="H25" s="40">
        <f t="shared" si="6"/>
        <v>1</v>
      </c>
      <c r="I25" s="40">
        <f t="shared" si="6"/>
        <v>0</v>
      </c>
      <c r="J25" s="40">
        <f t="shared" si="6"/>
        <v>1</v>
      </c>
      <c r="K25" s="40">
        <f t="shared" si="6"/>
        <v>1</v>
      </c>
      <c r="L25" s="40">
        <f t="shared" si="6"/>
        <v>1</v>
      </c>
      <c r="M25" s="40">
        <f t="shared" si="6"/>
        <v>1</v>
      </c>
      <c r="N25" s="40"/>
      <c r="O25" s="40"/>
      <c r="P25" s="40"/>
      <c r="Q25" s="40"/>
    </row>
    <row r="26" spans="1:17" ht="13" outlineLevel="1" thickBot="1">
      <c r="A26" s="41"/>
      <c r="B26" s="45" t="s">
        <v>29</v>
      </c>
      <c r="C26" s="40">
        <f>VLOOKUP(B26,golfer_list18,7,FALSE)</f>
        <v>15</v>
      </c>
      <c r="D26" s="40"/>
      <c r="E26" s="40">
        <v>7</v>
      </c>
      <c r="F26" s="40">
        <v>7</v>
      </c>
      <c r="G26" s="40">
        <v>10</v>
      </c>
      <c r="H26" s="40">
        <v>8</v>
      </c>
      <c r="I26" s="40">
        <v>4</v>
      </c>
      <c r="J26" s="40">
        <v>10</v>
      </c>
      <c r="K26" s="40">
        <v>7</v>
      </c>
      <c r="L26" s="40">
        <v>8</v>
      </c>
      <c r="M26" s="40">
        <v>6</v>
      </c>
      <c r="N26" s="40"/>
      <c r="O26" s="40">
        <f>SUM(E26:N26)</f>
        <v>67</v>
      </c>
      <c r="P26" s="42">
        <f>O26-$O$8</f>
        <v>31</v>
      </c>
      <c r="Q26" s="40"/>
    </row>
    <row r="27" spans="1:17" ht="13" outlineLevel="1" thickBot="1">
      <c r="A27" s="41"/>
      <c r="B27" s="46" t="s">
        <v>224</v>
      </c>
      <c r="C27" s="40"/>
      <c r="D27" s="40"/>
      <c r="E27" s="40">
        <f t="shared" ref="E27:M27" si="7">E26-(INT($C26/9))-(E$9&lt;=(MOD($C26,9)))</f>
        <v>5</v>
      </c>
      <c r="F27" s="40">
        <f t="shared" si="7"/>
        <v>6</v>
      </c>
      <c r="G27" s="40">
        <f t="shared" si="7"/>
        <v>8</v>
      </c>
      <c r="H27" s="40">
        <f t="shared" si="7"/>
        <v>6</v>
      </c>
      <c r="I27" s="40">
        <f t="shared" si="7"/>
        <v>2</v>
      </c>
      <c r="J27" s="40">
        <f t="shared" si="7"/>
        <v>9</v>
      </c>
      <c r="K27" s="40">
        <f t="shared" si="7"/>
        <v>5</v>
      </c>
      <c r="L27" s="40">
        <f t="shared" si="7"/>
        <v>6</v>
      </c>
      <c r="M27" s="40">
        <f t="shared" si="7"/>
        <v>5</v>
      </c>
      <c r="N27" s="40"/>
      <c r="O27" s="40">
        <f>SUM(E27:N27)</f>
        <v>52</v>
      </c>
      <c r="P27" s="42">
        <f>O27-$O$8</f>
        <v>16</v>
      </c>
      <c r="Q27" s="40"/>
    </row>
    <row r="28" spans="1:17" ht="4.5" customHeight="1" outlineLevel="1" thickBot="1">
      <c r="A28" s="41"/>
      <c r="B28" s="40"/>
      <c r="C28" s="40"/>
      <c r="D28" s="40"/>
      <c r="E28" s="40">
        <f t="shared" ref="E28:M28" si="8">IF(E27=E29,1,0)</f>
        <v>1</v>
      </c>
      <c r="F28" s="40">
        <f t="shared" si="8"/>
        <v>0</v>
      </c>
      <c r="G28" s="40">
        <f t="shared" si="8"/>
        <v>0</v>
      </c>
      <c r="H28" s="40">
        <f t="shared" si="8"/>
        <v>0</v>
      </c>
      <c r="I28" s="40">
        <f t="shared" si="8"/>
        <v>1</v>
      </c>
      <c r="J28" s="40">
        <f t="shared" si="8"/>
        <v>0</v>
      </c>
      <c r="K28" s="40">
        <f t="shared" si="8"/>
        <v>0</v>
      </c>
      <c r="L28" s="40">
        <f t="shared" si="8"/>
        <v>0</v>
      </c>
      <c r="M28" s="40">
        <f t="shared" si="8"/>
        <v>0</v>
      </c>
      <c r="N28" s="40"/>
      <c r="O28" s="40"/>
      <c r="P28" s="40"/>
      <c r="Q28" s="40"/>
    </row>
    <row r="29" spans="1:17" ht="13" thickBot="1">
      <c r="A29" s="41">
        <f>RANK(Q29,$Q$20:$Q$65,1)</f>
        <v>6</v>
      </c>
      <c r="B29" s="40" t="str">
        <f>B22&amp;" ("&amp; MID(B23,SEARCH(" ",B23)+1,LEN(B23)-SEARCH(" ",B23)+1) &amp; "/" &amp; MID(B26,SEARCH(" ",B26)+1,LEN(B26)-SEARCH(" ",B26)+1) &amp; ")"</f>
        <v>Team 6 (Ed/Milt)</v>
      </c>
      <c r="C29" s="40">
        <f>SUM(C23:C28)</f>
        <v>25</v>
      </c>
      <c r="D29" s="40"/>
      <c r="E29" s="40">
        <f t="shared" ref="E29:M29" si="9">MIN(E24,E27)</f>
        <v>5</v>
      </c>
      <c r="F29" s="40">
        <f t="shared" si="9"/>
        <v>4</v>
      </c>
      <c r="G29" s="40">
        <f t="shared" si="9"/>
        <v>4</v>
      </c>
      <c r="H29" s="40">
        <f t="shared" si="9"/>
        <v>5</v>
      </c>
      <c r="I29" s="40">
        <f t="shared" si="9"/>
        <v>2</v>
      </c>
      <c r="J29" s="40">
        <f t="shared" si="9"/>
        <v>6</v>
      </c>
      <c r="K29" s="40">
        <f t="shared" si="9"/>
        <v>4</v>
      </c>
      <c r="L29" s="40">
        <f t="shared" si="9"/>
        <v>4</v>
      </c>
      <c r="M29" s="40">
        <f t="shared" si="9"/>
        <v>3</v>
      </c>
      <c r="N29" s="40"/>
      <c r="O29" s="40">
        <f>SUM(E29:N29)</f>
        <v>37</v>
      </c>
      <c r="P29" s="40"/>
      <c r="Q29" s="42">
        <f>O29-$O$8</f>
        <v>1</v>
      </c>
    </row>
    <row r="30" spans="1:17" ht="13" outlineLevel="1" thickBot="1">
      <c r="A30" s="41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3"/>
      <c r="P30" s="42"/>
      <c r="Q30" s="40"/>
    </row>
    <row r="31" spans="1:17" ht="13" outlineLevel="1" thickBot="1">
      <c r="A31" s="41"/>
      <c r="B31" s="44" t="s">
        <v>33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</row>
    <row r="32" spans="1:17" ht="13" outlineLevel="1" thickBot="1">
      <c r="A32" s="41"/>
      <c r="B32" s="45" t="s">
        <v>211</v>
      </c>
      <c r="C32" s="40">
        <f>VLOOKUP(B32,golfer_list18,7,FALSE)</f>
        <v>9</v>
      </c>
      <c r="D32" s="40"/>
      <c r="E32" s="40">
        <v>7</v>
      </c>
      <c r="F32" s="40">
        <v>5</v>
      </c>
      <c r="G32" s="40">
        <v>8</v>
      </c>
      <c r="H32" s="40">
        <v>5</v>
      </c>
      <c r="I32" s="40">
        <v>4</v>
      </c>
      <c r="J32" s="40">
        <v>7</v>
      </c>
      <c r="K32" s="40">
        <v>6</v>
      </c>
      <c r="L32" s="40">
        <v>9</v>
      </c>
      <c r="M32" s="40">
        <v>2</v>
      </c>
      <c r="N32" s="40"/>
      <c r="O32" s="40">
        <f>SUM(E32:N32)</f>
        <v>53</v>
      </c>
      <c r="P32" s="42">
        <f>O32-$O$8</f>
        <v>17</v>
      </c>
      <c r="Q32" s="40"/>
    </row>
    <row r="33" spans="1:17" ht="13" outlineLevel="1" thickBot="1">
      <c r="A33" s="41"/>
      <c r="B33" s="46" t="s">
        <v>224</v>
      </c>
      <c r="C33" s="40"/>
      <c r="D33" s="40"/>
      <c r="E33" s="40">
        <f t="shared" ref="E33:M33" si="10">E32-(INT($C32/9))-(E$9&lt;=(MOD($C32,9)))</f>
        <v>6</v>
      </c>
      <c r="F33" s="40">
        <f t="shared" si="10"/>
        <v>4</v>
      </c>
      <c r="G33" s="40">
        <f t="shared" si="10"/>
        <v>7</v>
      </c>
      <c r="H33" s="40">
        <f t="shared" si="10"/>
        <v>4</v>
      </c>
      <c r="I33" s="40">
        <f t="shared" si="10"/>
        <v>3</v>
      </c>
      <c r="J33" s="40">
        <f t="shared" si="10"/>
        <v>6</v>
      </c>
      <c r="K33" s="40">
        <f t="shared" si="10"/>
        <v>5</v>
      </c>
      <c r="L33" s="40">
        <f t="shared" si="10"/>
        <v>8</v>
      </c>
      <c r="M33" s="40">
        <f t="shared" si="10"/>
        <v>1</v>
      </c>
      <c r="N33" s="40"/>
      <c r="O33" s="40">
        <f>SUM(E33:N33)</f>
        <v>44</v>
      </c>
      <c r="P33" s="42">
        <f>O33-$O$8</f>
        <v>8</v>
      </c>
      <c r="Q33" s="40"/>
    </row>
    <row r="34" spans="1:17" ht="4.5" customHeight="1" outlineLevel="1" thickBot="1">
      <c r="A34" s="41"/>
      <c r="B34" s="40"/>
      <c r="C34" s="40"/>
      <c r="D34" s="40"/>
      <c r="E34" s="40">
        <f t="shared" ref="E34:M34" si="11">IF(E33=E38,1,0)</f>
        <v>0</v>
      </c>
      <c r="F34" s="40">
        <f t="shared" si="11"/>
        <v>1</v>
      </c>
      <c r="G34" s="40">
        <f t="shared" si="11"/>
        <v>0</v>
      </c>
      <c r="H34" s="40">
        <f t="shared" si="11"/>
        <v>0</v>
      </c>
      <c r="I34" s="40">
        <f t="shared" si="11"/>
        <v>0</v>
      </c>
      <c r="J34" s="40">
        <f t="shared" si="11"/>
        <v>1</v>
      </c>
      <c r="K34" s="40">
        <f t="shared" si="11"/>
        <v>0</v>
      </c>
      <c r="L34" s="40">
        <f t="shared" si="11"/>
        <v>0</v>
      </c>
      <c r="M34" s="40">
        <f t="shared" si="11"/>
        <v>1</v>
      </c>
      <c r="N34" s="40"/>
      <c r="O34" s="40"/>
      <c r="P34" s="40"/>
      <c r="Q34" s="40"/>
    </row>
    <row r="35" spans="1:17" ht="13" outlineLevel="1" thickBot="1">
      <c r="A35" s="41"/>
      <c r="B35" s="45" t="s">
        <v>206</v>
      </c>
      <c r="C35" s="40">
        <f>VLOOKUP(B35,golfer_list18,7,FALSE)</f>
        <v>7</v>
      </c>
      <c r="D35" s="40"/>
      <c r="E35" s="40">
        <v>5</v>
      </c>
      <c r="F35" s="40">
        <v>5</v>
      </c>
      <c r="G35" s="40">
        <v>5</v>
      </c>
      <c r="H35" s="40">
        <v>4</v>
      </c>
      <c r="I35" s="40">
        <v>3</v>
      </c>
      <c r="J35" s="40">
        <v>8</v>
      </c>
      <c r="K35" s="40">
        <v>4</v>
      </c>
      <c r="L35" s="40">
        <v>6</v>
      </c>
      <c r="M35" s="40">
        <v>4</v>
      </c>
      <c r="N35" s="40"/>
      <c r="O35" s="40">
        <f>SUM(E35:N35)</f>
        <v>44</v>
      </c>
      <c r="P35" s="42">
        <f>O35-$O$8</f>
        <v>8</v>
      </c>
      <c r="Q35" s="40"/>
    </row>
    <row r="36" spans="1:17" ht="13" outlineLevel="1" thickBot="1">
      <c r="A36" s="41"/>
      <c r="B36" s="46" t="s">
        <v>224</v>
      </c>
      <c r="C36" s="40"/>
      <c r="D36" s="40"/>
      <c r="E36" s="40">
        <f t="shared" ref="E36:M36" si="12">E35-(INT($C35/9))-(E$9&lt;=(MOD($C35,9)))</f>
        <v>4</v>
      </c>
      <c r="F36" s="40">
        <f t="shared" si="12"/>
        <v>5</v>
      </c>
      <c r="G36" s="40">
        <f t="shared" si="12"/>
        <v>4</v>
      </c>
      <c r="H36" s="40">
        <f t="shared" si="12"/>
        <v>3</v>
      </c>
      <c r="I36" s="40">
        <f t="shared" si="12"/>
        <v>2</v>
      </c>
      <c r="J36" s="40">
        <f t="shared" si="12"/>
        <v>7</v>
      </c>
      <c r="K36" s="40">
        <f t="shared" si="12"/>
        <v>3</v>
      </c>
      <c r="L36" s="40">
        <f t="shared" si="12"/>
        <v>5</v>
      </c>
      <c r="M36" s="40">
        <f t="shared" si="12"/>
        <v>4</v>
      </c>
      <c r="N36" s="40"/>
      <c r="O36" s="40">
        <f>SUM(E36:N36)</f>
        <v>37</v>
      </c>
      <c r="P36" s="42">
        <f>O36-$O$8</f>
        <v>1</v>
      </c>
      <c r="Q36" s="40"/>
    </row>
    <row r="37" spans="1:17" ht="4.5" customHeight="1" outlineLevel="1" thickBot="1">
      <c r="A37" s="41"/>
      <c r="B37" s="40"/>
      <c r="C37" s="40"/>
      <c r="D37" s="40"/>
      <c r="E37" s="40">
        <f t="shared" ref="E37:M37" si="13">IF(E36=E38,1,0)</f>
        <v>1</v>
      </c>
      <c r="F37" s="40">
        <f t="shared" si="13"/>
        <v>0</v>
      </c>
      <c r="G37" s="40">
        <f t="shared" si="13"/>
        <v>1</v>
      </c>
      <c r="H37" s="40">
        <f t="shared" si="13"/>
        <v>1</v>
      </c>
      <c r="I37" s="40">
        <f t="shared" si="13"/>
        <v>1</v>
      </c>
      <c r="J37" s="40">
        <f t="shared" si="13"/>
        <v>0</v>
      </c>
      <c r="K37" s="40">
        <f t="shared" si="13"/>
        <v>1</v>
      </c>
      <c r="L37" s="40">
        <f t="shared" si="13"/>
        <v>1</v>
      </c>
      <c r="M37" s="40">
        <f t="shared" si="13"/>
        <v>0</v>
      </c>
      <c r="N37" s="40"/>
      <c r="O37" s="40"/>
      <c r="P37" s="40"/>
      <c r="Q37" s="40"/>
    </row>
    <row r="38" spans="1:17" ht="13" thickBot="1">
      <c r="A38" s="41">
        <f>RANK(Q38,$Q$20:$Q$65,1)</f>
        <v>2</v>
      </c>
      <c r="B38" s="40" t="str">
        <f>B31&amp;" ("&amp; MID(B32,SEARCH(" ",B32)+1,LEN(B32)-SEARCH(" ",B32)+1) &amp; "/" &amp; MID(B35,SEARCH(" ",B35)+1,LEN(B35)-SEARCH(" ",B35)+1) &amp; ")"</f>
        <v>Team 5 (George/Dan)</v>
      </c>
      <c r="C38" s="40">
        <f>SUM(C32:C37)</f>
        <v>16</v>
      </c>
      <c r="D38" s="40"/>
      <c r="E38" s="40">
        <f t="shared" ref="E38:M38" si="14">MIN(E33,E36)</f>
        <v>4</v>
      </c>
      <c r="F38" s="40">
        <f t="shared" si="14"/>
        <v>4</v>
      </c>
      <c r="G38" s="40">
        <f t="shared" si="14"/>
        <v>4</v>
      </c>
      <c r="H38" s="40">
        <f t="shared" si="14"/>
        <v>3</v>
      </c>
      <c r="I38" s="40">
        <f t="shared" si="14"/>
        <v>2</v>
      </c>
      <c r="J38" s="40">
        <f t="shared" si="14"/>
        <v>6</v>
      </c>
      <c r="K38" s="40">
        <f t="shared" si="14"/>
        <v>3</v>
      </c>
      <c r="L38" s="40">
        <f t="shared" si="14"/>
        <v>5</v>
      </c>
      <c r="M38" s="40">
        <f t="shared" si="14"/>
        <v>1</v>
      </c>
      <c r="N38" s="40"/>
      <c r="O38" s="40">
        <f>SUM(E38:N38)</f>
        <v>32</v>
      </c>
      <c r="P38" s="40"/>
      <c r="Q38" s="42">
        <f>O38-$O$8</f>
        <v>-4</v>
      </c>
    </row>
    <row r="39" spans="1:17" ht="13" outlineLevel="1" thickBot="1">
      <c r="A39" s="41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3"/>
      <c r="P39" s="42"/>
      <c r="Q39" s="40"/>
    </row>
    <row r="40" spans="1:17" ht="13" outlineLevel="1" thickBot="1">
      <c r="A40" s="41"/>
      <c r="B40" s="44" t="s">
        <v>32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</row>
    <row r="41" spans="1:17" ht="13" outlineLevel="1" thickBot="1">
      <c r="A41" s="41"/>
      <c r="B41" s="45" t="s">
        <v>233</v>
      </c>
      <c r="C41" s="40">
        <f>VLOOKUP(B41,golfer_list18,7,FALSE)</f>
        <v>15</v>
      </c>
      <c r="D41" s="40"/>
      <c r="E41" s="40">
        <v>8</v>
      </c>
      <c r="F41" s="40">
        <v>4</v>
      </c>
      <c r="G41" s="40">
        <v>9</v>
      </c>
      <c r="H41" s="40">
        <v>7</v>
      </c>
      <c r="I41" s="40">
        <v>4</v>
      </c>
      <c r="J41" s="40">
        <v>8</v>
      </c>
      <c r="K41" s="40">
        <v>7</v>
      </c>
      <c r="L41" s="40">
        <v>8</v>
      </c>
      <c r="M41" s="40">
        <v>3</v>
      </c>
      <c r="N41" s="40"/>
      <c r="O41" s="40">
        <f>SUM(E41:N41)</f>
        <v>58</v>
      </c>
      <c r="P41" s="42">
        <f>O41-$O$8</f>
        <v>22</v>
      </c>
      <c r="Q41" s="40"/>
    </row>
    <row r="42" spans="1:17" ht="13" outlineLevel="1" thickBot="1">
      <c r="A42" s="41"/>
      <c r="B42" s="46" t="s">
        <v>224</v>
      </c>
      <c r="C42" s="40"/>
      <c r="D42" s="40"/>
      <c r="E42" s="40">
        <f t="shared" ref="E42:M42" si="15">E41-(INT($C41/9))-(E$9&lt;=(MOD($C41,9)))</f>
        <v>6</v>
      </c>
      <c r="F42" s="40">
        <f t="shared" si="15"/>
        <v>3</v>
      </c>
      <c r="G42" s="40">
        <f t="shared" si="15"/>
        <v>7</v>
      </c>
      <c r="H42" s="40">
        <f t="shared" si="15"/>
        <v>5</v>
      </c>
      <c r="I42" s="40">
        <f t="shared" si="15"/>
        <v>2</v>
      </c>
      <c r="J42" s="40">
        <f t="shared" si="15"/>
        <v>7</v>
      </c>
      <c r="K42" s="40">
        <f t="shared" si="15"/>
        <v>5</v>
      </c>
      <c r="L42" s="40">
        <f t="shared" si="15"/>
        <v>6</v>
      </c>
      <c r="M42" s="40">
        <f t="shared" si="15"/>
        <v>2</v>
      </c>
      <c r="N42" s="40"/>
      <c r="O42" s="40">
        <f>SUM(E42:N42)</f>
        <v>43</v>
      </c>
      <c r="P42" s="42">
        <f>O42-$O$8</f>
        <v>7</v>
      </c>
      <c r="Q42" s="40"/>
    </row>
    <row r="43" spans="1:17" ht="4.5" customHeight="1" outlineLevel="1" thickBot="1">
      <c r="A43" s="41"/>
      <c r="B43" s="40"/>
      <c r="C43" s="40"/>
      <c r="D43" s="40"/>
      <c r="E43" s="40">
        <f t="shared" ref="E43:M43" si="16">IF(E42=E47,1,0)</f>
        <v>0</v>
      </c>
      <c r="F43" s="40">
        <f t="shared" si="16"/>
        <v>1</v>
      </c>
      <c r="G43" s="40">
        <f t="shared" si="16"/>
        <v>0</v>
      </c>
      <c r="H43" s="40">
        <f t="shared" si="16"/>
        <v>0</v>
      </c>
      <c r="I43" s="40">
        <f t="shared" si="16"/>
        <v>1</v>
      </c>
      <c r="J43" s="40">
        <f t="shared" si="16"/>
        <v>0</v>
      </c>
      <c r="K43" s="40">
        <f t="shared" si="16"/>
        <v>0</v>
      </c>
      <c r="L43" s="40">
        <f t="shared" si="16"/>
        <v>0</v>
      </c>
      <c r="M43" s="40">
        <f t="shared" si="16"/>
        <v>1</v>
      </c>
      <c r="N43" s="40"/>
      <c r="O43" s="40"/>
      <c r="P43" s="40"/>
      <c r="Q43" s="40"/>
    </row>
    <row r="44" spans="1:17" ht="13" outlineLevel="1" thickBot="1">
      <c r="A44" s="41"/>
      <c r="B44" s="45" t="s">
        <v>234</v>
      </c>
      <c r="C44" s="40">
        <f>VLOOKUP(B44,golfer_list18,7,FALSE)</f>
        <v>7</v>
      </c>
      <c r="D44" s="40"/>
      <c r="E44" s="40">
        <v>6</v>
      </c>
      <c r="F44" s="40">
        <v>5</v>
      </c>
      <c r="G44" s="40">
        <v>6</v>
      </c>
      <c r="H44" s="40">
        <v>5</v>
      </c>
      <c r="I44" s="40">
        <v>3</v>
      </c>
      <c r="J44" s="40">
        <v>5</v>
      </c>
      <c r="K44" s="40">
        <v>5</v>
      </c>
      <c r="L44" s="40">
        <v>4</v>
      </c>
      <c r="M44" s="40">
        <v>4</v>
      </c>
      <c r="N44" s="40"/>
      <c r="O44" s="40">
        <f>SUM(E44:N44)</f>
        <v>43</v>
      </c>
      <c r="P44" s="42">
        <f>O44-$O$8</f>
        <v>7</v>
      </c>
      <c r="Q44" s="40"/>
    </row>
    <row r="45" spans="1:17" ht="13" outlineLevel="1" thickBot="1">
      <c r="A45" s="41"/>
      <c r="B45" s="46" t="s">
        <v>224</v>
      </c>
      <c r="C45" s="40"/>
      <c r="D45" s="40"/>
      <c r="E45" s="40">
        <f t="shared" ref="E45:M45" si="17">E44-(INT($C44/9))-(E$9&lt;=(MOD($C44,9)))</f>
        <v>5</v>
      </c>
      <c r="F45" s="40">
        <f t="shared" si="17"/>
        <v>5</v>
      </c>
      <c r="G45" s="40">
        <f t="shared" si="17"/>
        <v>5</v>
      </c>
      <c r="H45" s="40">
        <f t="shared" si="17"/>
        <v>4</v>
      </c>
      <c r="I45" s="40">
        <f t="shared" si="17"/>
        <v>2</v>
      </c>
      <c r="J45" s="40">
        <f t="shared" si="17"/>
        <v>4</v>
      </c>
      <c r="K45" s="40">
        <f t="shared" si="17"/>
        <v>4</v>
      </c>
      <c r="L45" s="40">
        <f t="shared" si="17"/>
        <v>3</v>
      </c>
      <c r="M45" s="40">
        <f t="shared" si="17"/>
        <v>4</v>
      </c>
      <c r="N45" s="40"/>
      <c r="O45" s="40">
        <f>SUM(E45:N45)</f>
        <v>36</v>
      </c>
      <c r="P45" s="42">
        <f>O45-$O$8</f>
        <v>0</v>
      </c>
      <c r="Q45" s="40"/>
    </row>
    <row r="46" spans="1:17" ht="4.5" customHeight="1" outlineLevel="1" thickBot="1">
      <c r="A46" s="41"/>
      <c r="B46" s="40"/>
      <c r="C46" s="40"/>
      <c r="D46" s="40"/>
      <c r="E46" s="40">
        <f t="shared" ref="E46:M46" si="18">IF(E45=E47,1,0)</f>
        <v>1</v>
      </c>
      <c r="F46" s="40">
        <f t="shared" si="18"/>
        <v>0</v>
      </c>
      <c r="G46" s="40">
        <f t="shared" si="18"/>
        <v>1</v>
      </c>
      <c r="H46" s="40">
        <f t="shared" si="18"/>
        <v>1</v>
      </c>
      <c r="I46" s="40">
        <f t="shared" si="18"/>
        <v>1</v>
      </c>
      <c r="J46" s="40">
        <f t="shared" si="18"/>
        <v>1</v>
      </c>
      <c r="K46" s="40">
        <f t="shared" si="18"/>
        <v>1</v>
      </c>
      <c r="L46" s="40">
        <f t="shared" si="18"/>
        <v>1</v>
      </c>
      <c r="M46" s="40">
        <f t="shared" si="18"/>
        <v>0</v>
      </c>
      <c r="N46" s="40"/>
      <c r="O46" s="40"/>
      <c r="P46" s="40"/>
      <c r="Q46" s="40"/>
    </row>
    <row r="47" spans="1:17" ht="13" thickBot="1">
      <c r="A47" s="41">
        <f>RANK(Q47,$Q$20:$Q$65,1)</f>
        <v>2</v>
      </c>
      <c r="B47" s="40" t="str">
        <f>B40&amp;" ("&amp; MID(B41,SEARCH(" ",B41)+1,LEN(B41)-SEARCH(" ",B41)+1) &amp; "/" &amp; MID(B44,SEARCH(" ",B44)+1,LEN(B44)-SEARCH(" ",B44)+1) &amp; ")"</f>
        <v>Team 3 (Rich/Jim)</v>
      </c>
      <c r="C47" s="40">
        <f>SUM(C41:C46)</f>
        <v>22</v>
      </c>
      <c r="D47" s="40"/>
      <c r="E47" s="40">
        <f t="shared" ref="E47:M47" si="19">MIN(E42,E45)</f>
        <v>5</v>
      </c>
      <c r="F47" s="40">
        <f t="shared" si="19"/>
        <v>3</v>
      </c>
      <c r="G47" s="40">
        <f t="shared" si="19"/>
        <v>5</v>
      </c>
      <c r="H47" s="40">
        <f t="shared" si="19"/>
        <v>4</v>
      </c>
      <c r="I47" s="40">
        <f t="shared" si="19"/>
        <v>2</v>
      </c>
      <c r="J47" s="40">
        <f t="shared" si="19"/>
        <v>4</v>
      </c>
      <c r="K47" s="40">
        <f t="shared" si="19"/>
        <v>4</v>
      </c>
      <c r="L47" s="40">
        <f t="shared" si="19"/>
        <v>3</v>
      </c>
      <c r="M47" s="40">
        <f t="shared" si="19"/>
        <v>2</v>
      </c>
      <c r="N47" s="40"/>
      <c r="O47" s="40">
        <f>SUM(E47:N47)</f>
        <v>32</v>
      </c>
      <c r="P47" s="40"/>
      <c r="Q47" s="42">
        <f>O47-$O$8</f>
        <v>-4</v>
      </c>
    </row>
    <row r="48" spans="1:17" ht="13" outlineLevel="1" thickBot="1">
      <c r="A48" s="41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</row>
    <row r="49" spans="1:17" ht="13" outlineLevel="1" thickBot="1">
      <c r="A49" s="41"/>
      <c r="B49" s="45" t="s">
        <v>31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</row>
    <row r="50" spans="1:17" ht="13" outlineLevel="1" thickBot="1">
      <c r="A50" s="41"/>
      <c r="B50" s="45" t="s">
        <v>26</v>
      </c>
      <c r="C50" s="40">
        <f>VLOOKUP(B50,golfer_list18,7,FALSE)</f>
        <v>3</v>
      </c>
      <c r="D50" s="40"/>
      <c r="E50" s="40">
        <v>5</v>
      </c>
      <c r="F50" s="40">
        <v>4</v>
      </c>
      <c r="G50" s="40">
        <v>5</v>
      </c>
      <c r="H50" s="40">
        <v>5</v>
      </c>
      <c r="I50" s="40">
        <v>4</v>
      </c>
      <c r="J50" s="40">
        <v>6</v>
      </c>
      <c r="K50" s="40">
        <v>6</v>
      </c>
      <c r="L50" s="40">
        <v>5</v>
      </c>
      <c r="M50" s="40">
        <v>3</v>
      </c>
      <c r="N50" s="40"/>
      <c r="O50" s="40">
        <f>SUM(E50:N50)</f>
        <v>43</v>
      </c>
      <c r="P50" s="42">
        <f>O50-$O$8</f>
        <v>7</v>
      </c>
      <c r="Q50" s="40"/>
    </row>
    <row r="51" spans="1:17" ht="13" outlineLevel="1" thickBot="1">
      <c r="A51" s="41"/>
      <c r="B51" s="46" t="s">
        <v>224</v>
      </c>
      <c r="C51" s="40"/>
      <c r="D51" s="40"/>
      <c r="E51" s="40">
        <f t="shared" ref="E51:M51" si="20">E50-(INT($C50/9))-(E$9&lt;=(MOD($C50,9)))</f>
        <v>5</v>
      </c>
      <c r="F51" s="40">
        <f t="shared" si="20"/>
        <v>4</v>
      </c>
      <c r="G51" s="40">
        <f t="shared" si="20"/>
        <v>4</v>
      </c>
      <c r="H51" s="40">
        <f t="shared" si="20"/>
        <v>4</v>
      </c>
      <c r="I51" s="40">
        <f t="shared" si="20"/>
        <v>4</v>
      </c>
      <c r="J51" s="40">
        <f t="shared" si="20"/>
        <v>6</v>
      </c>
      <c r="K51" s="40">
        <f t="shared" si="20"/>
        <v>6</v>
      </c>
      <c r="L51" s="40">
        <f t="shared" si="20"/>
        <v>4</v>
      </c>
      <c r="M51" s="40">
        <f t="shared" si="20"/>
        <v>3</v>
      </c>
      <c r="N51" s="40"/>
      <c r="O51" s="40">
        <f>SUM(E51:N51)</f>
        <v>40</v>
      </c>
      <c r="P51" s="42">
        <f>O51-$O$8</f>
        <v>4</v>
      </c>
      <c r="Q51" s="40"/>
    </row>
    <row r="52" spans="1:17" ht="4.5" customHeight="1" outlineLevel="1" thickBot="1">
      <c r="A52" s="41"/>
      <c r="B52" s="40"/>
      <c r="C52" s="40"/>
      <c r="D52" s="40"/>
      <c r="E52" s="40">
        <f t="shared" ref="E52:M52" si="21">IF(E51=E56,1,0)</f>
        <v>0</v>
      </c>
      <c r="F52" s="40">
        <f t="shared" si="21"/>
        <v>1</v>
      </c>
      <c r="G52" s="40">
        <f t="shared" si="21"/>
        <v>1</v>
      </c>
      <c r="H52" s="40">
        <f t="shared" si="21"/>
        <v>0</v>
      </c>
      <c r="I52" s="40">
        <f t="shared" si="21"/>
        <v>0</v>
      </c>
      <c r="J52" s="40">
        <f t="shared" si="21"/>
        <v>0</v>
      </c>
      <c r="K52" s="40">
        <f t="shared" si="21"/>
        <v>0</v>
      </c>
      <c r="L52" s="40">
        <f t="shared" si="21"/>
        <v>1</v>
      </c>
      <c r="M52" s="40">
        <f t="shared" si="21"/>
        <v>1</v>
      </c>
      <c r="N52" s="40"/>
      <c r="O52" s="40"/>
      <c r="P52" s="40"/>
      <c r="Q52" s="40"/>
    </row>
    <row r="53" spans="1:17" ht="13" outlineLevel="1" thickBot="1">
      <c r="A53" s="41"/>
      <c r="B53" s="45" t="s">
        <v>25</v>
      </c>
      <c r="C53" s="40">
        <f>VLOOKUP(B53,golfer_list18,7,FALSE)</f>
        <v>7</v>
      </c>
      <c r="D53" s="40"/>
      <c r="E53" s="40">
        <v>5</v>
      </c>
      <c r="F53" s="40">
        <v>5</v>
      </c>
      <c r="G53" s="40">
        <v>5</v>
      </c>
      <c r="H53" s="40">
        <v>4</v>
      </c>
      <c r="I53" s="40">
        <v>4</v>
      </c>
      <c r="J53" s="40">
        <v>6</v>
      </c>
      <c r="K53" s="40">
        <v>5</v>
      </c>
      <c r="L53" s="40">
        <v>6</v>
      </c>
      <c r="M53" s="40">
        <v>3</v>
      </c>
      <c r="N53" s="40"/>
      <c r="O53" s="40">
        <f>SUM(E53:N53)</f>
        <v>43</v>
      </c>
      <c r="P53" s="42">
        <f>O53-$O$8</f>
        <v>7</v>
      </c>
      <c r="Q53" s="40"/>
    </row>
    <row r="54" spans="1:17" ht="13" outlineLevel="1" thickBot="1">
      <c r="A54" s="41"/>
      <c r="B54" s="46" t="s">
        <v>224</v>
      </c>
      <c r="C54" s="40"/>
      <c r="D54" s="40"/>
      <c r="E54" s="40">
        <f t="shared" ref="E54:M54" si="22">E53-(INT($C53/9))-(E$9&lt;=(MOD($C53,9)))</f>
        <v>4</v>
      </c>
      <c r="F54" s="40">
        <f t="shared" si="22"/>
        <v>5</v>
      </c>
      <c r="G54" s="40">
        <f t="shared" si="22"/>
        <v>4</v>
      </c>
      <c r="H54" s="40">
        <f t="shared" si="22"/>
        <v>3</v>
      </c>
      <c r="I54" s="40">
        <f t="shared" si="22"/>
        <v>3</v>
      </c>
      <c r="J54" s="40">
        <f t="shared" si="22"/>
        <v>5</v>
      </c>
      <c r="K54" s="40">
        <f t="shared" si="22"/>
        <v>4</v>
      </c>
      <c r="L54" s="40">
        <f t="shared" si="22"/>
        <v>5</v>
      </c>
      <c r="M54" s="40">
        <f t="shared" si="22"/>
        <v>3</v>
      </c>
      <c r="N54" s="40"/>
      <c r="O54" s="40">
        <f>SUM(E54:N54)</f>
        <v>36</v>
      </c>
      <c r="P54" s="42">
        <f>O54-$O$8</f>
        <v>0</v>
      </c>
      <c r="Q54" s="40"/>
    </row>
    <row r="55" spans="1:17" ht="4.5" customHeight="1" outlineLevel="1" thickBot="1">
      <c r="A55" s="41"/>
      <c r="B55" s="40"/>
      <c r="C55" s="40"/>
      <c r="D55" s="40"/>
      <c r="E55" s="40">
        <f t="shared" ref="E55:M55" si="23">IF(E54=E56,1,0)</f>
        <v>1</v>
      </c>
      <c r="F55" s="40">
        <f t="shared" si="23"/>
        <v>0</v>
      </c>
      <c r="G55" s="40">
        <f t="shared" si="23"/>
        <v>1</v>
      </c>
      <c r="H55" s="40">
        <f t="shared" si="23"/>
        <v>1</v>
      </c>
      <c r="I55" s="40">
        <f t="shared" si="23"/>
        <v>1</v>
      </c>
      <c r="J55" s="40">
        <f t="shared" si="23"/>
        <v>1</v>
      </c>
      <c r="K55" s="40">
        <f t="shared" si="23"/>
        <v>1</v>
      </c>
      <c r="L55" s="40">
        <f t="shared" si="23"/>
        <v>0</v>
      </c>
      <c r="M55" s="40">
        <f t="shared" si="23"/>
        <v>1</v>
      </c>
      <c r="N55" s="40"/>
      <c r="O55" s="40"/>
      <c r="P55" s="40"/>
      <c r="Q55" s="40"/>
    </row>
    <row r="56" spans="1:17" ht="13" thickBot="1">
      <c r="A56" s="41">
        <f>RANK(Q56,$Q$20:$Q$65,1)</f>
        <v>4</v>
      </c>
      <c r="B56" s="40" t="str">
        <f>B49&amp;" ("&amp; MID(B50,SEARCH(" ",B50)+1,LEN(B50)-SEARCH(" ",B50)+1) &amp; "/" &amp; MID(B53,SEARCH(" ",B53)+1,LEN(B53)-SEARCH(" ",B53)+1) &amp; ")"</f>
        <v>Team 2 (Jim/John)</v>
      </c>
      <c r="C56" s="40">
        <f>SUM(C50:C55)</f>
        <v>10</v>
      </c>
      <c r="D56" s="40"/>
      <c r="E56" s="40">
        <f t="shared" ref="E56:M56" si="24">MIN(E51,E54)</f>
        <v>4</v>
      </c>
      <c r="F56" s="40">
        <f t="shared" si="24"/>
        <v>4</v>
      </c>
      <c r="G56" s="40">
        <f t="shared" si="24"/>
        <v>4</v>
      </c>
      <c r="H56" s="40">
        <f t="shared" si="24"/>
        <v>3</v>
      </c>
      <c r="I56" s="40">
        <f t="shared" si="24"/>
        <v>3</v>
      </c>
      <c r="J56" s="40">
        <f t="shared" si="24"/>
        <v>5</v>
      </c>
      <c r="K56" s="40">
        <f t="shared" si="24"/>
        <v>4</v>
      </c>
      <c r="L56" s="40">
        <f t="shared" si="24"/>
        <v>4</v>
      </c>
      <c r="M56" s="40">
        <f t="shared" si="24"/>
        <v>3</v>
      </c>
      <c r="N56" s="40"/>
      <c r="O56" s="40">
        <f>SUM(E56:N56)</f>
        <v>34</v>
      </c>
      <c r="P56" s="40"/>
      <c r="Q56" s="42">
        <f>O56-$O$8</f>
        <v>-2</v>
      </c>
    </row>
    <row r="57" spans="1:17" ht="13" outlineLevel="1" thickBot="1">
      <c r="A57" s="41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3"/>
      <c r="P57" s="42"/>
      <c r="Q57" s="40"/>
    </row>
    <row r="58" spans="1:17" ht="13" outlineLevel="1" thickBot="1">
      <c r="A58" s="41"/>
      <c r="B58" s="44" t="s">
        <v>30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</row>
    <row r="59" spans="1:17" ht="13" outlineLevel="1" thickBot="1">
      <c r="A59" s="41"/>
      <c r="B59" s="45" t="s">
        <v>191</v>
      </c>
      <c r="C59" s="40">
        <f>VLOOKUP(B59,golfer_list18,7,FALSE)</f>
        <v>3</v>
      </c>
      <c r="D59" s="40"/>
      <c r="E59" s="40">
        <v>4</v>
      </c>
      <c r="F59" s="40">
        <v>5</v>
      </c>
      <c r="G59" s="40">
        <v>6</v>
      </c>
      <c r="H59" s="40">
        <v>7</v>
      </c>
      <c r="I59" s="40">
        <v>3</v>
      </c>
      <c r="J59" s="40">
        <v>4</v>
      </c>
      <c r="K59" s="40">
        <v>4</v>
      </c>
      <c r="L59" s="40">
        <v>4</v>
      </c>
      <c r="M59" s="40">
        <v>3</v>
      </c>
      <c r="N59" s="40"/>
      <c r="O59" s="40">
        <f>SUM(E59:N59)</f>
        <v>40</v>
      </c>
      <c r="P59" s="42">
        <f>O59-$O$8</f>
        <v>4</v>
      </c>
      <c r="Q59" s="40"/>
    </row>
    <row r="60" spans="1:17" ht="13" outlineLevel="1" thickBot="1">
      <c r="A60" s="41"/>
      <c r="B60" s="46" t="s">
        <v>207</v>
      </c>
      <c r="C60" s="40"/>
      <c r="D60" s="40"/>
      <c r="E60" s="40">
        <f t="shared" ref="E60:M60" si="25">E59-(INT($C59/9))-(E$9&lt;=(MOD($C59,9)))</f>
        <v>4</v>
      </c>
      <c r="F60" s="40">
        <f t="shared" si="25"/>
        <v>5</v>
      </c>
      <c r="G60" s="40">
        <f t="shared" si="25"/>
        <v>5</v>
      </c>
      <c r="H60" s="40">
        <f t="shared" si="25"/>
        <v>6</v>
      </c>
      <c r="I60" s="40">
        <f t="shared" si="25"/>
        <v>3</v>
      </c>
      <c r="J60" s="40">
        <f t="shared" si="25"/>
        <v>4</v>
      </c>
      <c r="K60" s="40">
        <f t="shared" si="25"/>
        <v>4</v>
      </c>
      <c r="L60" s="40">
        <f t="shared" si="25"/>
        <v>3</v>
      </c>
      <c r="M60" s="40">
        <f t="shared" si="25"/>
        <v>3</v>
      </c>
      <c r="N60" s="40"/>
      <c r="O60" s="40">
        <f>SUM(E60:N60)</f>
        <v>37</v>
      </c>
      <c r="P60" s="42">
        <f>O60-$O$8</f>
        <v>1</v>
      </c>
      <c r="Q60" s="40"/>
    </row>
    <row r="61" spans="1:17" ht="4.5" customHeight="1" outlineLevel="1" thickBot="1">
      <c r="A61" s="41"/>
      <c r="B61" s="40"/>
      <c r="C61" s="40"/>
      <c r="D61" s="40"/>
      <c r="E61" s="40">
        <f t="shared" ref="E61:M61" si="26">IF(E60=E65,1,0)</f>
        <v>0</v>
      </c>
      <c r="F61" s="40">
        <f t="shared" si="26"/>
        <v>0</v>
      </c>
      <c r="G61" s="40">
        <f t="shared" si="26"/>
        <v>0</v>
      </c>
      <c r="H61" s="40">
        <f t="shared" si="26"/>
        <v>0</v>
      </c>
      <c r="I61" s="40">
        <f t="shared" si="26"/>
        <v>0</v>
      </c>
      <c r="J61" s="40">
        <f t="shared" si="26"/>
        <v>1</v>
      </c>
      <c r="K61" s="40">
        <f t="shared" si="26"/>
        <v>1</v>
      </c>
      <c r="L61" s="40">
        <f t="shared" si="26"/>
        <v>1</v>
      </c>
      <c r="M61" s="40">
        <f t="shared" si="26"/>
        <v>0</v>
      </c>
      <c r="N61" s="40"/>
      <c r="O61" s="40"/>
      <c r="P61" s="40"/>
      <c r="Q61" s="40"/>
    </row>
    <row r="62" spans="1:17" ht="13" outlineLevel="1" thickBot="1">
      <c r="A62" s="41"/>
      <c r="B62" s="45" t="s">
        <v>249</v>
      </c>
      <c r="C62" s="40">
        <f>VLOOKUP(B62,golfer_list18,7,FALSE)</f>
        <v>9</v>
      </c>
      <c r="D62" s="40"/>
      <c r="E62" s="40">
        <v>4</v>
      </c>
      <c r="F62" s="40">
        <v>5</v>
      </c>
      <c r="G62" s="40">
        <v>5</v>
      </c>
      <c r="H62" s="40">
        <v>5</v>
      </c>
      <c r="I62" s="40">
        <v>3</v>
      </c>
      <c r="J62" s="40">
        <v>6</v>
      </c>
      <c r="K62" s="40">
        <v>6</v>
      </c>
      <c r="L62" s="40">
        <v>5</v>
      </c>
      <c r="M62" s="40">
        <v>3</v>
      </c>
      <c r="N62" s="40"/>
      <c r="O62" s="40">
        <f>SUM(E62:N62)</f>
        <v>42</v>
      </c>
      <c r="P62" s="42">
        <f>O62-$O$8</f>
        <v>6</v>
      </c>
      <c r="Q62" s="40"/>
    </row>
    <row r="63" spans="1:17" ht="13" outlineLevel="1" thickBot="1">
      <c r="A63" s="41"/>
      <c r="B63" s="46" t="s">
        <v>224</v>
      </c>
      <c r="C63" s="40"/>
      <c r="D63" s="40"/>
      <c r="E63" s="40">
        <f t="shared" ref="E63:M63" si="27">E62-(INT($C62/9))-(E$9&lt;=(MOD($C62,9)))</f>
        <v>3</v>
      </c>
      <c r="F63" s="40">
        <f t="shared" si="27"/>
        <v>4</v>
      </c>
      <c r="G63" s="40">
        <f t="shared" si="27"/>
        <v>4</v>
      </c>
      <c r="H63" s="40">
        <f t="shared" si="27"/>
        <v>4</v>
      </c>
      <c r="I63" s="40">
        <f t="shared" si="27"/>
        <v>2</v>
      </c>
      <c r="J63" s="40">
        <f t="shared" si="27"/>
        <v>5</v>
      </c>
      <c r="K63" s="40">
        <f t="shared" si="27"/>
        <v>5</v>
      </c>
      <c r="L63" s="40">
        <f t="shared" si="27"/>
        <v>4</v>
      </c>
      <c r="M63" s="40">
        <f t="shared" si="27"/>
        <v>2</v>
      </c>
      <c r="N63" s="40"/>
      <c r="O63" s="40">
        <f>SUM(E63:N63)</f>
        <v>33</v>
      </c>
      <c r="P63" s="42">
        <f>O63-$O$8</f>
        <v>-3</v>
      </c>
      <c r="Q63" s="40"/>
    </row>
    <row r="64" spans="1:17" ht="4.5" customHeight="1" outlineLevel="1" thickBot="1">
      <c r="A64" s="41"/>
      <c r="B64" s="40"/>
      <c r="C64" s="40"/>
      <c r="D64" s="40"/>
      <c r="E64" s="40">
        <f t="shared" ref="E64:M64" si="28">IF(E63=E65,1,0)</f>
        <v>1</v>
      </c>
      <c r="F64" s="40">
        <f t="shared" si="28"/>
        <v>1</v>
      </c>
      <c r="G64" s="40">
        <f t="shared" si="28"/>
        <v>1</v>
      </c>
      <c r="H64" s="40">
        <f t="shared" si="28"/>
        <v>1</v>
      </c>
      <c r="I64" s="40">
        <f t="shared" si="28"/>
        <v>1</v>
      </c>
      <c r="J64" s="40">
        <f t="shared" si="28"/>
        <v>0</v>
      </c>
      <c r="K64" s="40">
        <f t="shared" si="28"/>
        <v>0</v>
      </c>
      <c r="L64" s="40">
        <f t="shared" si="28"/>
        <v>0</v>
      </c>
      <c r="M64" s="40">
        <f t="shared" si="28"/>
        <v>1</v>
      </c>
      <c r="N64" s="40"/>
      <c r="O64" s="40"/>
      <c r="P64" s="40"/>
      <c r="Q64" s="40"/>
    </row>
    <row r="65" spans="1:17" ht="13" thickBot="1">
      <c r="A65" s="41">
        <f>RANK(Q65,$Q$20:$Q$65,1)</f>
        <v>1</v>
      </c>
      <c r="B65" s="40" t="str">
        <f>B58&amp;" ("&amp; MID(B59,SEARCH(" ",B59)+1,LEN(B59)-SEARCH(" ",B59)+1) &amp; "/" &amp; MID(B62,SEARCH(" ",B62)+1,LEN(B62)-SEARCH(" ",B62)+1) &amp; ")"</f>
        <v>Team 1 (Andrew/Paul)</v>
      </c>
      <c r="C65" s="40">
        <f>SUM(C59:C64)</f>
        <v>12</v>
      </c>
      <c r="D65" s="40"/>
      <c r="E65" s="40">
        <f t="shared" ref="E65:M65" si="29">MIN(E60,E63)</f>
        <v>3</v>
      </c>
      <c r="F65" s="40">
        <f t="shared" si="29"/>
        <v>4</v>
      </c>
      <c r="G65" s="40">
        <f t="shared" si="29"/>
        <v>4</v>
      </c>
      <c r="H65" s="40">
        <f t="shared" si="29"/>
        <v>4</v>
      </c>
      <c r="I65" s="40">
        <f t="shared" si="29"/>
        <v>2</v>
      </c>
      <c r="J65" s="40">
        <f t="shared" si="29"/>
        <v>4</v>
      </c>
      <c r="K65" s="40">
        <f t="shared" si="29"/>
        <v>4</v>
      </c>
      <c r="L65" s="40">
        <f t="shared" si="29"/>
        <v>3</v>
      </c>
      <c r="M65" s="40">
        <f t="shared" si="29"/>
        <v>2</v>
      </c>
      <c r="N65" s="40"/>
      <c r="O65" s="40">
        <f>SUM(E65:N65)</f>
        <v>30</v>
      </c>
      <c r="P65" s="40"/>
      <c r="Q65" s="42">
        <f>O65-$O$8</f>
        <v>-6</v>
      </c>
    </row>
    <row r="67" spans="1:17">
      <c r="E67" s="16"/>
      <c r="F67" t="s">
        <v>72</v>
      </c>
    </row>
    <row r="68" spans="1:17">
      <c r="E68" s="20"/>
      <c r="F68" t="s">
        <v>73</v>
      </c>
    </row>
    <row r="69" spans="1:17">
      <c r="E69" s="21"/>
      <c r="F69" t="s">
        <v>74</v>
      </c>
    </row>
  </sheetData>
  <sheetCalcPr fullCalcOnLoad="1"/>
  <sortState ref="A20:XFD65">
    <sortCondition ref="A20:A65"/>
  </sortState>
  <phoneticPr fontId="0" type="noConversion"/>
  <conditionalFormatting sqref="E20:M20 E29:M29 E14:M15 E17:M18 E23:M24 E26:M27 E47:M47 E41:M42 E44:M45 E56:M56 E50:M51 E53:M54 E38:M38 E32:M33 E35:M36 E62:M63 E59:M60 E65:M65">
    <cfRule type="cellIs" dxfId="15" priority="33" stopIfTrue="1" operator="lessThan">
      <formula>E$8</formula>
    </cfRule>
    <cfRule type="cellIs" dxfId="14" priority="34" stopIfTrue="1" operator="greaterThan">
      <formula>E$8</formula>
    </cfRule>
  </conditionalFormatting>
  <conditionalFormatting sqref="O14:O15 O17:O18 O20 O23:O24 O26:O27 O29 O41:O42 O44:O45 O47 O50:O51 O53:O54 O56 O32:O33 O35:O36 O38 O59:O60 O62:O63 O65">
    <cfRule type="cellIs" dxfId="13" priority="35" stopIfTrue="1" operator="lessThan">
      <formula>$O$8</formula>
    </cfRule>
    <cfRule type="cellIs" dxfId="12" priority="36" stopIfTrue="1" operator="greaterThan">
      <formula>O$8</formula>
    </cfRule>
  </conditionalFormatting>
  <conditionalFormatting sqref="E16:M16 E19:M19 E25:M25 E28:M28 E43:M43 E46:M46 E52:M52 E55:M55 E34:M34 E37:M37 E61:M61 E64:M64">
    <cfRule type="cellIs" dxfId="11" priority="37" stopIfTrue="1" operator="equal">
      <formula>1</formula>
    </cfRule>
    <cfRule type="cellIs" dxfId="10" priority="38" stopIfTrue="1" operator="equal">
      <formula>0</formula>
    </cfRule>
  </conditionalFormatting>
  <conditionalFormatting sqref="P14:P15 P17:P18 Q20 P23:P24 P26:P27 Q29 P41:P42 P44:P45 Q47 P50:P51 P53:P54 Q56 P32:P33 P35:P36 Q38 P59:P60 P62:P63 Q65">
    <cfRule type="cellIs" dxfId="9" priority="39" stopIfTrue="1" operator="lessThan">
      <formula>0</formula>
    </cfRule>
    <cfRule type="cellIs" dxfId="8" priority="40" stopIfTrue="1" operator="greaterThan">
      <formula>0</formula>
    </cfRule>
  </conditionalFormatting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98"/>
  <sheetViews>
    <sheetView topLeftCell="A59" workbookViewId="0">
      <selection activeCell="A83" sqref="A83"/>
    </sheetView>
  </sheetViews>
  <sheetFormatPr baseColWidth="10" defaultColWidth="8.83203125" defaultRowHeight="12"/>
  <cols>
    <col min="1" max="1" width="15.33203125" bestFit="1" customWidth="1"/>
    <col min="2" max="2" width="15.33203125" customWidth="1"/>
    <col min="3" max="3" width="7.83203125" bestFit="1" customWidth="1"/>
    <col min="4" max="4" width="8" customWidth="1"/>
  </cols>
  <sheetData>
    <row r="1" spans="1:8">
      <c r="A1" t="s">
        <v>87</v>
      </c>
      <c r="C1" t="s">
        <v>88</v>
      </c>
    </row>
    <row r="2" spans="1:8">
      <c r="A2" t="s">
        <v>89</v>
      </c>
      <c r="C2" t="s">
        <v>219</v>
      </c>
    </row>
    <row r="3" spans="1:8">
      <c r="A3" t="s">
        <v>90</v>
      </c>
      <c r="C3" t="s">
        <v>219</v>
      </c>
    </row>
    <row r="4" spans="1:8">
      <c r="A4" t="s">
        <v>89</v>
      </c>
      <c r="C4" t="s">
        <v>91</v>
      </c>
    </row>
    <row r="5" spans="1:8">
      <c r="A5" t="s">
        <v>92</v>
      </c>
      <c r="C5" t="s">
        <v>93</v>
      </c>
    </row>
    <row r="6" spans="1:8">
      <c r="A6" t="s">
        <v>92</v>
      </c>
      <c r="C6" t="s">
        <v>94</v>
      </c>
    </row>
    <row r="7" spans="1:8">
      <c r="A7" t="s">
        <v>92</v>
      </c>
    </row>
    <row r="8" spans="1:8">
      <c r="F8" s="29" t="s">
        <v>214</v>
      </c>
      <c r="G8" s="29" t="s">
        <v>215</v>
      </c>
      <c r="H8" s="29" t="s">
        <v>216</v>
      </c>
    </row>
    <row r="9" spans="1:8">
      <c r="A9" t="s">
        <v>180</v>
      </c>
      <c r="B9" t="s">
        <v>199</v>
      </c>
      <c r="C9">
        <v>4.5</v>
      </c>
      <c r="D9" t="s">
        <v>95</v>
      </c>
      <c r="E9">
        <v>4.5</v>
      </c>
      <c r="F9">
        <v>5</v>
      </c>
      <c r="G9">
        <v>5</v>
      </c>
      <c r="H9">
        <v>5</v>
      </c>
    </row>
    <row r="10" spans="1:8">
      <c r="A10" t="s">
        <v>103</v>
      </c>
      <c r="B10" t="s">
        <v>199</v>
      </c>
      <c r="C10">
        <v>9.4</v>
      </c>
      <c r="D10" t="s">
        <v>95</v>
      </c>
      <c r="E10">
        <v>9.4</v>
      </c>
      <c r="F10">
        <v>11</v>
      </c>
      <c r="G10">
        <v>11</v>
      </c>
      <c r="H10">
        <v>10</v>
      </c>
    </row>
    <row r="11" spans="1:8">
      <c r="A11" t="s">
        <v>97</v>
      </c>
      <c r="B11" t="s">
        <v>199</v>
      </c>
      <c r="C11">
        <v>4.2</v>
      </c>
      <c r="D11" t="s">
        <v>95</v>
      </c>
      <c r="E11">
        <v>4.2</v>
      </c>
      <c r="F11">
        <v>5</v>
      </c>
      <c r="G11">
        <v>5</v>
      </c>
      <c r="H11">
        <v>5</v>
      </c>
    </row>
    <row r="12" spans="1:8">
      <c r="A12" t="s">
        <v>181</v>
      </c>
      <c r="B12" t="s">
        <v>199</v>
      </c>
      <c r="C12">
        <v>3.7</v>
      </c>
      <c r="D12" t="s">
        <v>200</v>
      </c>
      <c r="E12">
        <v>3.7</v>
      </c>
      <c r="F12">
        <v>4</v>
      </c>
      <c r="G12">
        <v>6</v>
      </c>
      <c r="H12">
        <v>4</v>
      </c>
    </row>
    <row r="13" spans="1:8">
      <c r="A13" t="s">
        <v>201</v>
      </c>
      <c r="B13" t="s">
        <v>202</v>
      </c>
      <c r="C13">
        <v>19.2</v>
      </c>
      <c r="D13" t="s">
        <v>200</v>
      </c>
      <c r="E13">
        <v>19.2</v>
      </c>
      <c r="F13">
        <v>18</v>
      </c>
      <c r="G13">
        <v>17</v>
      </c>
      <c r="H13">
        <v>16</v>
      </c>
    </row>
    <row r="14" spans="1:8">
      <c r="A14" t="s">
        <v>99</v>
      </c>
      <c r="B14" t="s">
        <v>202</v>
      </c>
      <c r="C14">
        <v>27</v>
      </c>
      <c r="D14" t="s">
        <v>200</v>
      </c>
      <c r="E14">
        <v>27</v>
      </c>
      <c r="F14">
        <v>25</v>
      </c>
      <c r="G14">
        <v>21</v>
      </c>
      <c r="H14">
        <v>24</v>
      </c>
    </row>
    <row r="15" spans="1:8">
      <c r="A15" t="s">
        <v>100</v>
      </c>
      <c r="B15" t="s">
        <v>199</v>
      </c>
      <c r="C15">
        <v>7.6</v>
      </c>
      <c r="D15">
        <v>-1.4</v>
      </c>
      <c r="E15">
        <v>6.2</v>
      </c>
      <c r="F15">
        <v>7</v>
      </c>
      <c r="G15">
        <v>8</v>
      </c>
      <c r="H15">
        <v>7</v>
      </c>
    </row>
    <row r="16" spans="1:8">
      <c r="A16" t="s">
        <v>101</v>
      </c>
      <c r="B16" t="s">
        <v>199</v>
      </c>
      <c r="C16">
        <v>9.6</v>
      </c>
      <c r="D16">
        <v>0.3</v>
      </c>
      <c r="E16">
        <v>9.9</v>
      </c>
      <c r="F16">
        <v>11</v>
      </c>
      <c r="G16">
        <v>9</v>
      </c>
      <c r="H16">
        <v>11</v>
      </c>
    </row>
    <row r="17" spans="1:8">
      <c r="A17" t="s">
        <v>184</v>
      </c>
      <c r="B17" t="s">
        <v>199</v>
      </c>
      <c r="C17">
        <v>11.5</v>
      </c>
      <c r="D17" t="s">
        <v>95</v>
      </c>
      <c r="E17">
        <v>11.5</v>
      </c>
      <c r="F17">
        <v>13</v>
      </c>
      <c r="G17">
        <v>13</v>
      </c>
      <c r="H17">
        <v>13</v>
      </c>
    </row>
    <row r="18" spans="1:8">
      <c r="A18" t="s">
        <v>210</v>
      </c>
      <c r="B18" t="s">
        <v>209</v>
      </c>
      <c r="C18">
        <v>5</v>
      </c>
      <c r="E18">
        <v>5</v>
      </c>
      <c r="F18">
        <v>5</v>
      </c>
      <c r="G18">
        <v>7</v>
      </c>
      <c r="H18">
        <v>5</v>
      </c>
    </row>
    <row r="19" spans="1:8">
      <c r="A19" t="s">
        <v>185</v>
      </c>
      <c r="B19" t="s">
        <v>202</v>
      </c>
      <c r="C19">
        <v>11.7</v>
      </c>
      <c r="D19" t="s">
        <v>95</v>
      </c>
      <c r="E19">
        <v>11.7</v>
      </c>
      <c r="F19">
        <v>10</v>
      </c>
      <c r="G19">
        <v>10</v>
      </c>
      <c r="H19">
        <v>9</v>
      </c>
    </row>
    <row r="20" spans="1:8">
      <c r="A20" t="s">
        <v>186</v>
      </c>
      <c r="B20" t="s">
        <v>199</v>
      </c>
      <c r="C20">
        <v>3.4</v>
      </c>
      <c r="D20" t="s">
        <v>200</v>
      </c>
      <c r="E20">
        <v>3.4</v>
      </c>
      <c r="F20">
        <v>4</v>
      </c>
      <c r="G20">
        <v>4</v>
      </c>
      <c r="H20">
        <v>4</v>
      </c>
    </row>
    <row r="21" spans="1:8">
      <c r="A21" t="s">
        <v>203</v>
      </c>
      <c r="B21" t="s">
        <v>199</v>
      </c>
      <c r="C21">
        <v>10.7</v>
      </c>
      <c r="D21" t="s">
        <v>95</v>
      </c>
      <c r="E21">
        <v>10.7</v>
      </c>
      <c r="F21">
        <v>12</v>
      </c>
      <c r="G21">
        <v>10</v>
      </c>
      <c r="H21">
        <v>12</v>
      </c>
    </row>
    <row r="22" spans="1:8">
      <c r="A22" t="s">
        <v>102</v>
      </c>
      <c r="B22" t="s">
        <v>202</v>
      </c>
      <c r="C22">
        <v>16.7</v>
      </c>
      <c r="D22">
        <v>-0.9</v>
      </c>
      <c r="E22">
        <v>15.8</v>
      </c>
      <c r="F22">
        <v>14</v>
      </c>
      <c r="G22">
        <v>14</v>
      </c>
      <c r="H22">
        <v>13</v>
      </c>
    </row>
    <row r="23" spans="1:8">
      <c r="A23" t="s">
        <v>211</v>
      </c>
      <c r="B23" t="s">
        <v>199</v>
      </c>
      <c r="C23">
        <v>8.1999999999999993</v>
      </c>
      <c r="D23" t="s">
        <v>200</v>
      </c>
      <c r="E23">
        <v>8.1999999999999993</v>
      </c>
      <c r="F23">
        <v>10</v>
      </c>
      <c r="G23">
        <v>11</v>
      </c>
      <c r="H23">
        <v>9</v>
      </c>
    </row>
    <row r="24" spans="1:8">
      <c r="A24" t="s">
        <v>212</v>
      </c>
      <c r="B24" t="s">
        <v>199</v>
      </c>
      <c r="C24">
        <v>11.6</v>
      </c>
      <c r="D24">
        <v>1.1000000000000001</v>
      </c>
      <c r="E24">
        <v>12.7</v>
      </c>
      <c r="F24">
        <v>15</v>
      </c>
      <c r="G24">
        <v>9</v>
      </c>
      <c r="H24">
        <v>14</v>
      </c>
    </row>
    <row r="25" spans="1:8">
      <c r="A25" t="s">
        <v>187</v>
      </c>
      <c r="B25" t="s">
        <v>202</v>
      </c>
      <c r="C25">
        <v>15</v>
      </c>
      <c r="D25" t="s">
        <v>200</v>
      </c>
      <c r="E25">
        <v>15</v>
      </c>
      <c r="F25">
        <v>13</v>
      </c>
      <c r="G25">
        <v>17</v>
      </c>
      <c r="H25">
        <v>12</v>
      </c>
    </row>
    <row r="26" spans="1:8">
      <c r="A26" t="s">
        <v>190</v>
      </c>
      <c r="B26" t="s">
        <v>199</v>
      </c>
      <c r="C26">
        <v>15.3</v>
      </c>
      <c r="D26">
        <v>1</v>
      </c>
      <c r="E26">
        <v>16.3</v>
      </c>
      <c r="F26">
        <v>19</v>
      </c>
      <c r="G26">
        <v>18</v>
      </c>
      <c r="H26">
        <v>18</v>
      </c>
    </row>
    <row r="27" spans="1:8">
      <c r="A27" t="s">
        <v>191</v>
      </c>
      <c r="B27" t="s">
        <v>199</v>
      </c>
      <c r="C27">
        <v>1.7</v>
      </c>
      <c r="D27">
        <v>-0.6</v>
      </c>
      <c r="E27">
        <v>1.1000000000000001</v>
      </c>
      <c r="F27">
        <v>1</v>
      </c>
      <c r="G27">
        <v>1</v>
      </c>
      <c r="H27">
        <v>1</v>
      </c>
    </row>
    <row r="28" spans="1:8">
      <c r="A28" t="s">
        <v>192</v>
      </c>
      <c r="B28" t="s">
        <v>202</v>
      </c>
      <c r="C28">
        <v>12.9</v>
      </c>
      <c r="D28" t="s">
        <v>95</v>
      </c>
      <c r="E28">
        <v>12.9</v>
      </c>
      <c r="F28">
        <v>11</v>
      </c>
      <c r="G28">
        <v>11</v>
      </c>
      <c r="H28">
        <v>10</v>
      </c>
    </row>
    <row r="29" spans="1:8">
      <c r="A29" t="s">
        <v>205</v>
      </c>
      <c r="B29" t="s">
        <v>199</v>
      </c>
      <c r="C29">
        <v>5.6</v>
      </c>
      <c r="D29" t="s">
        <v>95</v>
      </c>
      <c r="E29">
        <v>5.6</v>
      </c>
      <c r="F29">
        <v>6</v>
      </c>
      <c r="G29">
        <v>4</v>
      </c>
      <c r="H29">
        <v>6</v>
      </c>
    </row>
    <row r="30" spans="1:8">
      <c r="A30" t="s">
        <v>193</v>
      </c>
      <c r="B30" t="s">
        <v>202</v>
      </c>
      <c r="C30">
        <v>14</v>
      </c>
      <c r="D30" t="s">
        <v>95</v>
      </c>
      <c r="E30">
        <v>14</v>
      </c>
      <c r="F30">
        <v>12</v>
      </c>
      <c r="G30">
        <v>12</v>
      </c>
      <c r="H30">
        <v>11</v>
      </c>
    </row>
    <row r="31" spans="1:8">
      <c r="A31" t="s">
        <v>213</v>
      </c>
      <c r="B31" t="s">
        <v>199</v>
      </c>
      <c r="C31">
        <v>6.5</v>
      </c>
      <c r="D31" t="s">
        <v>200</v>
      </c>
      <c r="E31">
        <v>6.5</v>
      </c>
      <c r="F31">
        <v>8</v>
      </c>
      <c r="G31">
        <v>7</v>
      </c>
      <c r="H31">
        <v>7</v>
      </c>
    </row>
    <row r="32" spans="1:8">
      <c r="A32" t="s">
        <v>194</v>
      </c>
      <c r="C32">
        <v>14.1</v>
      </c>
      <c r="D32" t="s">
        <v>95</v>
      </c>
      <c r="E32">
        <v>14.1</v>
      </c>
      <c r="F32">
        <v>16</v>
      </c>
      <c r="G32">
        <v>16</v>
      </c>
      <c r="H32">
        <v>16</v>
      </c>
    </row>
    <row r="35" spans="1:10">
      <c r="A35" t="s">
        <v>107</v>
      </c>
      <c r="C35" t="s">
        <v>108</v>
      </c>
      <c r="D35">
        <v>8.4</v>
      </c>
      <c r="E35" t="s">
        <v>95</v>
      </c>
      <c r="F35">
        <v>8.4</v>
      </c>
      <c r="G35">
        <v>10</v>
      </c>
      <c r="H35">
        <v>9</v>
      </c>
      <c r="I35">
        <v>10</v>
      </c>
    </row>
    <row r="36" spans="1:10">
      <c r="A36" t="s">
        <v>109</v>
      </c>
      <c r="C36" t="s">
        <v>110</v>
      </c>
      <c r="D36">
        <v>6.4</v>
      </c>
      <c r="E36" t="s">
        <v>95</v>
      </c>
      <c r="F36">
        <v>6.4</v>
      </c>
      <c r="G36">
        <v>7</v>
      </c>
      <c r="H36">
        <v>7</v>
      </c>
      <c r="I36">
        <v>7</v>
      </c>
    </row>
    <row r="37" spans="1:10">
      <c r="A37" t="s">
        <v>111</v>
      </c>
      <c r="C37" t="s">
        <v>112</v>
      </c>
      <c r="D37">
        <v>21.8</v>
      </c>
      <c r="E37" t="s">
        <v>95</v>
      </c>
      <c r="F37">
        <v>21.8</v>
      </c>
      <c r="G37">
        <v>25</v>
      </c>
      <c r="H37">
        <v>24</v>
      </c>
      <c r="I37">
        <v>25</v>
      </c>
    </row>
    <row r="38" spans="1:10">
      <c r="A38" t="s">
        <v>113</v>
      </c>
      <c r="C38" t="s">
        <v>114</v>
      </c>
      <c r="D38">
        <v>19.8</v>
      </c>
      <c r="E38" t="s">
        <v>95</v>
      </c>
      <c r="F38">
        <v>19.8</v>
      </c>
      <c r="G38">
        <v>22</v>
      </c>
      <c r="H38">
        <v>22</v>
      </c>
      <c r="I38">
        <v>22</v>
      </c>
    </row>
    <row r="39" spans="1:10">
      <c r="A39" t="s">
        <v>115</v>
      </c>
      <c r="C39" t="s">
        <v>116</v>
      </c>
      <c r="D39">
        <v>11.8</v>
      </c>
      <c r="E39" t="s">
        <v>106</v>
      </c>
      <c r="F39">
        <v>11.8</v>
      </c>
      <c r="G39">
        <v>13</v>
      </c>
      <c r="H39">
        <v>13</v>
      </c>
      <c r="I39">
        <v>13</v>
      </c>
    </row>
    <row r="40" spans="1:10">
      <c r="A40" t="s">
        <v>117</v>
      </c>
      <c r="C40" t="s">
        <v>118</v>
      </c>
      <c r="D40">
        <v>3.8</v>
      </c>
      <c r="E40" t="s">
        <v>95</v>
      </c>
      <c r="F40">
        <v>3.8</v>
      </c>
      <c r="G40">
        <v>4</v>
      </c>
      <c r="H40">
        <v>4</v>
      </c>
      <c r="I40">
        <v>4</v>
      </c>
    </row>
    <row r="41" spans="1:10">
      <c r="A41" t="s">
        <v>117</v>
      </c>
      <c r="C41" t="s">
        <v>119</v>
      </c>
      <c r="D41">
        <v>12.8</v>
      </c>
      <c r="E41" t="s">
        <v>95</v>
      </c>
      <c r="F41">
        <v>12.8</v>
      </c>
      <c r="G41">
        <v>15</v>
      </c>
      <c r="H41">
        <v>14</v>
      </c>
      <c r="I41">
        <v>13</v>
      </c>
    </row>
    <row r="42" spans="1:10">
      <c r="A42" t="s">
        <v>120</v>
      </c>
      <c r="C42" t="s">
        <v>121</v>
      </c>
      <c r="D42">
        <v>5</v>
      </c>
      <c r="E42" t="s">
        <v>106</v>
      </c>
      <c r="F42">
        <v>5</v>
      </c>
      <c r="G42">
        <v>6</v>
      </c>
      <c r="H42">
        <v>6</v>
      </c>
      <c r="I42">
        <v>6</v>
      </c>
    </row>
    <row r="43" spans="1:10">
      <c r="A43" t="s">
        <v>122</v>
      </c>
      <c r="C43" t="s">
        <v>110</v>
      </c>
      <c r="D43">
        <v>13.3</v>
      </c>
      <c r="E43" t="s">
        <v>123</v>
      </c>
      <c r="F43">
        <v>0.1</v>
      </c>
      <c r="G43">
        <v>13.2</v>
      </c>
      <c r="H43">
        <v>15</v>
      </c>
      <c r="I43">
        <v>15</v>
      </c>
      <c r="J43">
        <v>15</v>
      </c>
    </row>
    <row r="44" spans="1:10">
      <c r="A44" t="s">
        <v>124</v>
      </c>
      <c r="C44" t="s">
        <v>125</v>
      </c>
      <c r="D44">
        <v>17.2</v>
      </c>
      <c r="E44" t="s">
        <v>106</v>
      </c>
      <c r="F44">
        <v>17.2</v>
      </c>
      <c r="G44">
        <v>19</v>
      </c>
      <c r="H44">
        <v>19</v>
      </c>
      <c r="I44">
        <v>19</v>
      </c>
    </row>
    <row r="45" spans="1:10">
      <c r="A45" t="s">
        <v>126</v>
      </c>
      <c r="C45" t="s">
        <v>127</v>
      </c>
      <c r="D45">
        <v>18.100000000000001</v>
      </c>
      <c r="E45" t="s">
        <v>95</v>
      </c>
      <c r="F45">
        <v>18.100000000000001</v>
      </c>
      <c r="G45">
        <v>21</v>
      </c>
      <c r="H45">
        <v>20</v>
      </c>
      <c r="I45">
        <v>21</v>
      </c>
    </row>
    <row r="46" spans="1:10">
      <c r="A46" t="s">
        <v>128</v>
      </c>
      <c r="C46" t="s">
        <v>129</v>
      </c>
      <c r="D46">
        <v>6.7</v>
      </c>
      <c r="E46" t="s">
        <v>123</v>
      </c>
      <c r="F46">
        <v>0.3</v>
      </c>
      <c r="G46">
        <v>6.4</v>
      </c>
      <c r="H46">
        <v>7</v>
      </c>
      <c r="I46">
        <v>7</v>
      </c>
      <c r="J46">
        <v>7</v>
      </c>
    </row>
    <row r="47" spans="1:10">
      <c r="A47" t="s">
        <v>130</v>
      </c>
      <c r="C47" t="s">
        <v>105</v>
      </c>
      <c r="D47">
        <v>8.6999999999999993</v>
      </c>
      <c r="E47" t="s">
        <v>95</v>
      </c>
      <c r="F47">
        <v>8.6999999999999993</v>
      </c>
      <c r="G47">
        <v>10</v>
      </c>
      <c r="H47">
        <v>10</v>
      </c>
      <c r="I47">
        <v>10</v>
      </c>
    </row>
    <row r="48" spans="1:10">
      <c r="A48" t="s">
        <v>131</v>
      </c>
      <c r="C48" t="s">
        <v>129</v>
      </c>
      <c r="D48">
        <v>16.899999999999999</v>
      </c>
      <c r="E48" t="s">
        <v>95</v>
      </c>
      <c r="F48">
        <v>16.899999999999999</v>
      </c>
      <c r="G48">
        <v>19</v>
      </c>
      <c r="H48">
        <v>19</v>
      </c>
      <c r="I48">
        <v>19</v>
      </c>
    </row>
    <row r="49" spans="1:10">
      <c r="A49" t="s">
        <v>132</v>
      </c>
      <c r="C49" t="s">
        <v>133</v>
      </c>
      <c r="D49">
        <v>7.3</v>
      </c>
      <c r="E49" t="s">
        <v>123</v>
      </c>
      <c r="F49">
        <v>0.6</v>
      </c>
      <c r="G49">
        <v>6.7</v>
      </c>
      <c r="H49">
        <v>8</v>
      </c>
      <c r="I49">
        <v>7</v>
      </c>
      <c r="J49">
        <v>8</v>
      </c>
    </row>
    <row r="50" spans="1:10">
      <c r="A50" t="s">
        <v>132</v>
      </c>
      <c r="C50" t="s">
        <v>134</v>
      </c>
      <c r="D50">
        <v>13.5</v>
      </c>
      <c r="E50" t="s">
        <v>123</v>
      </c>
      <c r="F50">
        <v>2.5</v>
      </c>
      <c r="G50">
        <v>11</v>
      </c>
      <c r="H50">
        <v>12</v>
      </c>
      <c r="I50">
        <v>12</v>
      </c>
      <c r="J50">
        <v>12</v>
      </c>
    </row>
    <row r="51" spans="1:10">
      <c r="A51" t="s">
        <v>135</v>
      </c>
      <c r="C51" t="s">
        <v>136</v>
      </c>
      <c r="D51">
        <v>9.8000000000000007</v>
      </c>
      <c r="E51" t="s">
        <v>123</v>
      </c>
      <c r="F51">
        <v>0.2</v>
      </c>
      <c r="G51">
        <v>9.6</v>
      </c>
      <c r="H51">
        <v>11</v>
      </c>
      <c r="I51">
        <v>11</v>
      </c>
      <c r="J51">
        <v>11</v>
      </c>
    </row>
    <row r="52" spans="1:10">
      <c r="A52" t="s">
        <v>137</v>
      </c>
      <c r="C52" t="s">
        <v>112</v>
      </c>
      <c r="D52">
        <v>10.4</v>
      </c>
      <c r="E52" t="s">
        <v>95</v>
      </c>
      <c r="F52">
        <v>10.4</v>
      </c>
      <c r="G52">
        <v>12</v>
      </c>
      <c r="H52">
        <v>12</v>
      </c>
      <c r="I52">
        <v>12</v>
      </c>
    </row>
    <row r="53" spans="1:10">
      <c r="A53" t="s">
        <v>138</v>
      </c>
      <c r="C53" t="s">
        <v>139</v>
      </c>
      <c r="D53">
        <v>4.4000000000000004</v>
      </c>
      <c r="E53" t="s">
        <v>123</v>
      </c>
      <c r="F53">
        <v>1.7</v>
      </c>
      <c r="G53">
        <v>2.7</v>
      </c>
      <c r="H53">
        <v>3</v>
      </c>
      <c r="I53">
        <v>3</v>
      </c>
      <c r="J53">
        <v>3</v>
      </c>
    </row>
    <row r="54" spans="1:10">
      <c r="A54" t="s">
        <v>140</v>
      </c>
      <c r="C54" t="s">
        <v>141</v>
      </c>
      <c r="D54">
        <v>9.3000000000000007</v>
      </c>
      <c r="E54" t="s">
        <v>95</v>
      </c>
      <c r="F54">
        <v>9.3000000000000007</v>
      </c>
      <c r="G54">
        <v>11</v>
      </c>
      <c r="H54">
        <v>10</v>
      </c>
      <c r="I54">
        <v>11</v>
      </c>
    </row>
    <row r="55" spans="1:10">
      <c r="A55" t="s">
        <v>142</v>
      </c>
      <c r="C55" t="s">
        <v>116</v>
      </c>
      <c r="D55">
        <v>11.8</v>
      </c>
      <c r="E55" t="s">
        <v>95</v>
      </c>
      <c r="F55">
        <v>11.8</v>
      </c>
      <c r="G55">
        <v>13</v>
      </c>
      <c r="H55">
        <v>13</v>
      </c>
      <c r="I55">
        <v>13</v>
      </c>
    </row>
    <row r="56" spans="1:10">
      <c r="A56" t="s">
        <v>143</v>
      </c>
      <c r="C56" t="s">
        <v>144</v>
      </c>
      <c r="D56">
        <v>16.2</v>
      </c>
      <c r="E56" t="s">
        <v>123</v>
      </c>
      <c r="F56">
        <v>2.6</v>
      </c>
      <c r="G56">
        <v>13.6</v>
      </c>
      <c r="H56">
        <v>15</v>
      </c>
      <c r="I56">
        <v>15</v>
      </c>
      <c r="J56">
        <v>15</v>
      </c>
    </row>
    <row r="57" spans="1:10">
      <c r="A57" t="s">
        <v>145</v>
      </c>
      <c r="C57" t="s">
        <v>146</v>
      </c>
      <c r="D57">
        <v>5.8</v>
      </c>
      <c r="E57" t="s">
        <v>95</v>
      </c>
      <c r="F57">
        <v>5.8</v>
      </c>
      <c r="G57">
        <v>7</v>
      </c>
      <c r="H57">
        <v>6</v>
      </c>
      <c r="I57">
        <v>7</v>
      </c>
    </row>
    <row r="58" spans="1:10">
      <c r="A58" t="s">
        <v>147</v>
      </c>
      <c r="C58" t="s">
        <v>112</v>
      </c>
      <c r="D58">
        <v>9</v>
      </c>
      <c r="E58" t="s">
        <v>123</v>
      </c>
      <c r="F58">
        <v>1.4</v>
      </c>
      <c r="G58">
        <v>7.6</v>
      </c>
      <c r="H58">
        <v>9</v>
      </c>
      <c r="I58">
        <v>8</v>
      </c>
      <c r="J58">
        <v>9</v>
      </c>
    </row>
    <row r="59" spans="1:10">
      <c r="A59" t="s">
        <v>149</v>
      </c>
      <c r="C59" t="s">
        <v>150</v>
      </c>
      <c r="D59">
        <v>11.6</v>
      </c>
      <c r="E59" t="s">
        <v>95</v>
      </c>
      <c r="F59">
        <v>11.6</v>
      </c>
      <c r="G59">
        <v>13</v>
      </c>
      <c r="H59">
        <v>13</v>
      </c>
      <c r="I59">
        <v>13</v>
      </c>
    </row>
    <row r="60" spans="1:10">
      <c r="A60" t="s">
        <v>151</v>
      </c>
      <c r="C60" t="s">
        <v>152</v>
      </c>
      <c r="D60">
        <v>8.6999999999999993</v>
      </c>
      <c r="E60" t="s">
        <v>106</v>
      </c>
      <c r="F60">
        <v>8.6999999999999993</v>
      </c>
      <c r="G60">
        <v>10</v>
      </c>
      <c r="H60">
        <v>10</v>
      </c>
      <c r="I60">
        <v>10</v>
      </c>
    </row>
    <row r="61" spans="1:10">
      <c r="A61" t="s">
        <v>153</v>
      </c>
      <c r="C61" t="s">
        <v>133</v>
      </c>
      <c r="D61">
        <v>18.3</v>
      </c>
      <c r="E61" t="s">
        <v>95</v>
      </c>
      <c r="F61">
        <v>18.3</v>
      </c>
      <c r="G61">
        <v>21</v>
      </c>
      <c r="H61">
        <v>20</v>
      </c>
      <c r="I61">
        <v>21</v>
      </c>
    </row>
    <row r="62" spans="1:10">
      <c r="A62" t="s">
        <v>154</v>
      </c>
      <c r="C62" t="s">
        <v>155</v>
      </c>
      <c r="D62">
        <v>5.3</v>
      </c>
      <c r="E62" t="s">
        <v>106</v>
      </c>
      <c r="F62">
        <v>5.3</v>
      </c>
      <c r="G62">
        <v>6</v>
      </c>
      <c r="H62">
        <v>6</v>
      </c>
      <c r="I62">
        <v>6</v>
      </c>
    </row>
    <row r="63" spans="1:10">
      <c r="A63" t="s">
        <v>156</v>
      </c>
      <c r="C63" t="s">
        <v>136</v>
      </c>
      <c r="D63">
        <v>8.4</v>
      </c>
      <c r="E63" t="s">
        <v>95</v>
      </c>
      <c r="F63">
        <v>8.4</v>
      </c>
      <c r="G63">
        <v>10</v>
      </c>
      <c r="H63">
        <v>9</v>
      </c>
      <c r="I63">
        <v>10</v>
      </c>
    </row>
    <row r="64" spans="1:10">
      <c r="A64" t="s">
        <v>157</v>
      </c>
      <c r="C64" t="s">
        <v>141</v>
      </c>
      <c r="D64">
        <v>10.1</v>
      </c>
      <c r="E64" t="s">
        <v>123</v>
      </c>
      <c r="F64">
        <v>0.5</v>
      </c>
      <c r="G64">
        <v>9.6</v>
      </c>
      <c r="H64">
        <v>11</v>
      </c>
      <c r="I64">
        <v>11</v>
      </c>
      <c r="J64">
        <v>11</v>
      </c>
    </row>
    <row r="65" spans="1:10">
      <c r="A65" t="s">
        <v>158</v>
      </c>
      <c r="C65" t="s">
        <v>159</v>
      </c>
      <c r="D65">
        <v>18.7</v>
      </c>
      <c r="E65" t="s">
        <v>160</v>
      </c>
      <c r="F65">
        <v>0.2</v>
      </c>
      <c r="G65">
        <v>18.899999999999999</v>
      </c>
      <c r="H65">
        <v>21</v>
      </c>
      <c r="I65">
        <v>21</v>
      </c>
      <c r="J65">
        <v>21</v>
      </c>
    </row>
    <row r="66" spans="1:10">
      <c r="A66" t="s">
        <v>161</v>
      </c>
      <c r="C66" t="s">
        <v>162</v>
      </c>
      <c r="D66">
        <v>2.7</v>
      </c>
      <c r="E66" t="s">
        <v>106</v>
      </c>
      <c r="F66">
        <v>2.7</v>
      </c>
      <c r="G66">
        <v>3</v>
      </c>
      <c r="H66">
        <v>3</v>
      </c>
      <c r="I66">
        <v>3</v>
      </c>
    </row>
    <row r="67" spans="1:10">
      <c r="A67" t="s">
        <v>161</v>
      </c>
      <c r="C67" t="s">
        <v>163</v>
      </c>
      <c r="D67">
        <v>7</v>
      </c>
      <c r="E67" t="s">
        <v>95</v>
      </c>
      <c r="F67">
        <v>7</v>
      </c>
      <c r="G67">
        <v>8</v>
      </c>
      <c r="H67">
        <v>8</v>
      </c>
      <c r="I67">
        <v>8</v>
      </c>
    </row>
    <row r="68" spans="1:10">
      <c r="A68" t="s">
        <v>164</v>
      </c>
      <c r="C68" t="s">
        <v>105</v>
      </c>
      <c r="D68">
        <v>11.8</v>
      </c>
      <c r="E68" t="s">
        <v>160</v>
      </c>
      <c r="F68">
        <v>0.3</v>
      </c>
      <c r="G68">
        <v>12.1</v>
      </c>
      <c r="H68">
        <v>14</v>
      </c>
      <c r="I68">
        <v>13</v>
      </c>
      <c r="J68">
        <v>14</v>
      </c>
    </row>
    <row r="69" spans="1:10">
      <c r="A69" t="s">
        <v>165</v>
      </c>
      <c r="C69" t="s">
        <v>166</v>
      </c>
      <c r="D69">
        <v>13</v>
      </c>
      <c r="E69" t="s">
        <v>123</v>
      </c>
      <c r="F69">
        <v>1.1000000000000001</v>
      </c>
      <c r="G69">
        <v>11.9</v>
      </c>
      <c r="H69">
        <v>13</v>
      </c>
      <c r="I69">
        <v>13</v>
      </c>
      <c r="J69">
        <v>13</v>
      </c>
    </row>
    <row r="70" spans="1:10">
      <c r="A70" t="s">
        <v>167</v>
      </c>
      <c r="C70" t="s">
        <v>168</v>
      </c>
      <c r="D70">
        <v>14.7</v>
      </c>
      <c r="E70" t="s">
        <v>160</v>
      </c>
      <c r="F70">
        <v>0.8</v>
      </c>
      <c r="G70">
        <v>15.5</v>
      </c>
      <c r="H70">
        <v>18</v>
      </c>
      <c r="I70">
        <v>17</v>
      </c>
      <c r="J70">
        <v>18</v>
      </c>
    </row>
    <row r="71" spans="1:10">
      <c r="A71" t="s">
        <v>169</v>
      </c>
      <c r="C71" t="s">
        <v>170</v>
      </c>
      <c r="D71">
        <v>8.1</v>
      </c>
      <c r="E71" t="s">
        <v>95</v>
      </c>
      <c r="F71">
        <v>8.1</v>
      </c>
      <c r="G71">
        <v>9</v>
      </c>
      <c r="H71">
        <v>9</v>
      </c>
      <c r="I71">
        <v>9</v>
      </c>
    </row>
    <row r="72" spans="1:10">
      <c r="A72" t="s">
        <v>171</v>
      </c>
      <c r="C72" t="s">
        <v>172</v>
      </c>
      <c r="D72" t="s">
        <v>173</v>
      </c>
      <c r="E72" t="s">
        <v>174</v>
      </c>
    </row>
    <row r="73" spans="1:10">
      <c r="A73" t="s">
        <v>175</v>
      </c>
      <c r="C73" t="s">
        <v>176</v>
      </c>
      <c r="D73">
        <v>20.3</v>
      </c>
      <c r="E73" t="s">
        <v>95</v>
      </c>
      <c r="F73">
        <v>20.3</v>
      </c>
      <c r="G73">
        <v>23</v>
      </c>
      <c r="H73">
        <v>23</v>
      </c>
      <c r="I73">
        <v>23</v>
      </c>
    </row>
    <row r="74" spans="1:10">
      <c r="A74" t="s">
        <v>177</v>
      </c>
      <c r="C74" t="s">
        <v>178</v>
      </c>
      <c r="D74">
        <v>14.1</v>
      </c>
      <c r="E74" t="s">
        <v>95</v>
      </c>
      <c r="F74">
        <v>14.1</v>
      </c>
      <c r="G74">
        <v>16</v>
      </c>
      <c r="H74">
        <v>16</v>
      </c>
      <c r="I74">
        <v>16</v>
      </c>
    </row>
    <row r="77" spans="1:10">
      <c r="A77" t="s">
        <v>180</v>
      </c>
      <c r="B77" t="s">
        <v>199</v>
      </c>
      <c r="C77" t="s">
        <v>44</v>
      </c>
      <c r="D77" t="s">
        <v>95</v>
      </c>
      <c r="E77">
        <v>6.2</v>
      </c>
      <c r="F77">
        <v>7</v>
      </c>
      <c r="G77">
        <v>7</v>
      </c>
      <c r="H77">
        <v>7</v>
      </c>
    </row>
    <row r="78" spans="1:10">
      <c r="A78" t="s">
        <v>103</v>
      </c>
      <c r="B78" t="s">
        <v>199</v>
      </c>
      <c r="C78" t="s">
        <v>46</v>
      </c>
      <c r="D78" t="s">
        <v>95</v>
      </c>
      <c r="E78">
        <v>7.9</v>
      </c>
      <c r="F78">
        <v>9</v>
      </c>
      <c r="G78">
        <v>9</v>
      </c>
      <c r="H78">
        <v>9</v>
      </c>
    </row>
    <row r="79" spans="1:10">
      <c r="A79" t="s">
        <v>97</v>
      </c>
      <c r="B79" t="s">
        <v>199</v>
      </c>
      <c r="C79" t="s">
        <v>48</v>
      </c>
      <c r="D79" t="s">
        <v>95</v>
      </c>
      <c r="E79">
        <v>5.6</v>
      </c>
      <c r="F79">
        <v>6</v>
      </c>
      <c r="G79">
        <v>6</v>
      </c>
      <c r="H79">
        <v>6</v>
      </c>
    </row>
    <row r="80" spans="1:10">
      <c r="A80" t="s">
        <v>181</v>
      </c>
      <c r="B80" t="s">
        <v>199</v>
      </c>
      <c r="C80" t="s">
        <v>50</v>
      </c>
      <c r="D80">
        <v>-0.9</v>
      </c>
      <c r="E80">
        <v>2.2999999999999998</v>
      </c>
      <c r="F80">
        <v>3</v>
      </c>
      <c r="G80">
        <v>3</v>
      </c>
      <c r="H80">
        <v>3</v>
      </c>
    </row>
    <row r="81" spans="1:8">
      <c r="A81" t="s">
        <v>201</v>
      </c>
      <c r="B81" t="s">
        <v>202</v>
      </c>
      <c r="C81" t="s">
        <v>52</v>
      </c>
      <c r="D81">
        <v>0.3</v>
      </c>
      <c r="E81">
        <v>16.8</v>
      </c>
      <c r="F81">
        <v>15</v>
      </c>
      <c r="G81">
        <v>15</v>
      </c>
      <c r="H81">
        <v>14</v>
      </c>
    </row>
    <row r="82" spans="1:8">
      <c r="A82" t="s">
        <v>99</v>
      </c>
      <c r="B82" t="s">
        <v>202</v>
      </c>
      <c r="C82" t="s">
        <v>55</v>
      </c>
      <c r="D82" t="s">
        <v>56</v>
      </c>
      <c r="E82">
        <v>22</v>
      </c>
      <c r="F82">
        <v>20</v>
      </c>
      <c r="G82">
        <v>20</v>
      </c>
      <c r="H82">
        <v>19</v>
      </c>
    </row>
    <row r="83" spans="1:8">
      <c r="A83" t="s">
        <v>24</v>
      </c>
      <c r="B83" t="s">
        <v>23</v>
      </c>
      <c r="C83">
        <v>5.8</v>
      </c>
      <c r="E83">
        <v>5.8</v>
      </c>
      <c r="F83">
        <v>7</v>
      </c>
      <c r="G83">
        <v>7</v>
      </c>
      <c r="H83">
        <v>6</v>
      </c>
    </row>
    <row r="84" spans="1:8">
      <c r="A84" t="s">
        <v>100</v>
      </c>
      <c r="B84" t="s">
        <v>199</v>
      </c>
      <c r="C84" t="s">
        <v>0</v>
      </c>
      <c r="D84" t="s">
        <v>56</v>
      </c>
      <c r="E84">
        <v>8</v>
      </c>
      <c r="F84">
        <v>9</v>
      </c>
      <c r="G84">
        <v>9</v>
      </c>
      <c r="H84">
        <v>9</v>
      </c>
    </row>
    <row r="85" spans="1:8">
      <c r="A85" t="s">
        <v>101</v>
      </c>
      <c r="B85" t="s">
        <v>199</v>
      </c>
      <c r="C85" t="s">
        <v>1</v>
      </c>
      <c r="D85">
        <v>-1</v>
      </c>
      <c r="E85">
        <v>6.4</v>
      </c>
      <c r="F85">
        <v>7</v>
      </c>
      <c r="G85">
        <v>7</v>
      </c>
      <c r="H85">
        <v>7</v>
      </c>
    </row>
    <row r="86" spans="1:8">
      <c r="A86" t="s">
        <v>184</v>
      </c>
      <c r="B86" t="s">
        <v>199</v>
      </c>
      <c r="C86" t="s">
        <v>2</v>
      </c>
      <c r="D86" t="s">
        <v>95</v>
      </c>
      <c r="E86">
        <v>11.5</v>
      </c>
      <c r="F86">
        <v>13</v>
      </c>
      <c r="G86">
        <v>13</v>
      </c>
      <c r="H86">
        <v>13</v>
      </c>
    </row>
    <row r="87" spans="1:8">
      <c r="A87" t="s">
        <v>4</v>
      </c>
      <c r="B87" t="s">
        <v>199</v>
      </c>
      <c r="C87" t="s">
        <v>5</v>
      </c>
      <c r="D87">
        <v>-0.3</v>
      </c>
      <c r="E87">
        <v>6.6</v>
      </c>
      <c r="F87">
        <v>8</v>
      </c>
      <c r="G87">
        <v>7</v>
      </c>
      <c r="H87">
        <v>7</v>
      </c>
    </row>
    <row r="88" spans="1:8">
      <c r="A88" t="s">
        <v>186</v>
      </c>
      <c r="B88" t="s">
        <v>199</v>
      </c>
      <c r="C88" t="s">
        <v>7</v>
      </c>
      <c r="D88">
        <v>-0.6</v>
      </c>
      <c r="E88">
        <v>4.2</v>
      </c>
      <c r="F88">
        <v>5</v>
      </c>
      <c r="G88">
        <v>5</v>
      </c>
      <c r="H88">
        <v>5</v>
      </c>
    </row>
    <row r="89" spans="1:8">
      <c r="A89" t="s">
        <v>203</v>
      </c>
      <c r="B89" t="s">
        <v>199</v>
      </c>
      <c r="C89" t="s">
        <v>9</v>
      </c>
      <c r="D89" t="s">
        <v>95</v>
      </c>
      <c r="E89">
        <v>12</v>
      </c>
      <c r="F89">
        <v>14</v>
      </c>
      <c r="G89">
        <v>13</v>
      </c>
      <c r="H89">
        <v>13</v>
      </c>
    </row>
    <row r="90" spans="1:8">
      <c r="A90" t="s">
        <v>102</v>
      </c>
      <c r="B90" t="s">
        <v>202</v>
      </c>
      <c r="C90" t="s">
        <v>10</v>
      </c>
      <c r="D90" t="s">
        <v>95</v>
      </c>
      <c r="E90">
        <v>16.899999999999999</v>
      </c>
      <c r="F90">
        <v>15</v>
      </c>
      <c r="G90">
        <v>15</v>
      </c>
      <c r="H90">
        <v>14</v>
      </c>
    </row>
    <row r="91" spans="1:8">
      <c r="A91" t="s">
        <v>211</v>
      </c>
      <c r="B91" t="s">
        <v>199</v>
      </c>
      <c r="C91" t="s">
        <v>11</v>
      </c>
      <c r="D91" t="s">
        <v>56</v>
      </c>
      <c r="E91">
        <v>7.7</v>
      </c>
      <c r="F91">
        <v>9</v>
      </c>
      <c r="G91">
        <v>9</v>
      </c>
      <c r="H91">
        <v>9</v>
      </c>
    </row>
    <row r="92" spans="1:8">
      <c r="A92" t="s">
        <v>212</v>
      </c>
      <c r="B92" t="s">
        <v>199</v>
      </c>
      <c r="C92" t="s">
        <v>12</v>
      </c>
      <c r="D92">
        <v>-0.4</v>
      </c>
      <c r="E92">
        <v>8.9</v>
      </c>
      <c r="F92">
        <v>10</v>
      </c>
      <c r="G92">
        <v>10</v>
      </c>
      <c r="H92">
        <v>10</v>
      </c>
    </row>
    <row r="93" spans="1:8">
      <c r="A93" t="s">
        <v>187</v>
      </c>
      <c r="B93" t="s">
        <v>202</v>
      </c>
      <c r="C93" t="s">
        <v>14</v>
      </c>
      <c r="D93" t="s">
        <v>56</v>
      </c>
      <c r="E93">
        <v>20.6</v>
      </c>
      <c r="F93">
        <v>19</v>
      </c>
      <c r="G93">
        <v>18</v>
      </c>
      <c r="H93">
        <v>18</v>
      </c>
    </row>
    <row r="94" spans="1:8">
      <c r="A94" t="s">
        <v>190</v>
      </c>
      <c r="B94" t="s">
        <v>199</v>
      </c>
      <c r="C94" t="s">
        <v>16</v>
      </c>
      <c r="D94">
        <v>-0.6</v>
      </c>
      <c r="E94">
        <v>17.8</v>
      </c>
      <c r="F94">
        <v>21</v>
      </c>
      <c r="G94">
        <v>20</v>
      </c>
      <c r="H94">
        <v>20</v>
      </c>
    </row>
    <row r="95" spans="1:8">
      <c r="A95" t="s">
        <v>191</v>
      </c>
      <c r="B95" t="s">
        <v>199</v>
      </c>
      <c r="C95" t="s">
        <v>18</v>
      </c>
      <c r="D95">
        <v>0.5</v>
      </c>
      <c r="E95">
        <v>2.6</v>
      </c>
      <c r="F95">
        <v>3</v>
      </c>
      <c r="G95">
        <v>3</v>
      </c>
      <c r="H95">
        <v>3</v>
      </c>
    </row>
    <row r="96" spans="1:8">
      <c r="A96" t="s">
        <v>205</v>
      </c>
      <c r="B96" t="s">
        <v>199</v>
      </c>
      <c r="C96" t="s">
        <v>5</v>
      </c>
      <c r="D96">
        <v>-0.7</v>
      </c>
      <c r="E96">
        <v>6.2</v>
      </c>
      <c r="F96">
        <v>7</v>
      </c>
      <c r="G96">
        <v>7</v>
      </c>
      <c r="H96">
        <v>7</v>
      </c>
    </row>
    <row r="97" spans="1:8">
      <c r="A97" t="s">
        <v>193</v>
      </c>
      <c r="B97" t="s">
        <v>202</v>
      </c>
      <c r="C97" t="s">
        <v>19</v>
      </c>
      <c r="D97" t="s">
        <v>95</v>
      </c>
      <c r="E97">
        <v>14</v>
      </c>
      <c r="F97">
        <v>12</v>
      </c>
      <c r="G97">
        <v>12</v>
      </c>
      <c r="H97">
        <v>11</v>
      </c>
    </row>
    <row r="98" spans="1:8">
      <c r="A98" t="s">
        <v>213</v>
      </c>
      <c r="B98" t="s">
        <v>199</v>
      </c>
      <c r="C98" t="s">
        <v>22</v>
      </c>
      <c r="D98">
        <v>-2.1</v>
      </c>
      <c r="E98">
        <v>8.5</v>
      </c>
      <c r="F98">
        <v>10</v>
      </c>
      <c r="G98">
        <v>10</v>
      </c>
      <c r="H98">
        <v>9</v>
      </c>
    </row>
  </sheetData>
  <sheetCalcPr fullCalcOnLoad="1"/>
  <phoneticPr fontId="0" type="noConversion"/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33"/>
  <sheetViews>
    <sheetView topLeftCell="A32" workbookViewId="0">
      <selection sqref="A1:L33"/>
    </sheetView>
  </sheetViews>
  <sheetFormatPr baseColWidth="10" defaultColWidth="8.83203125" defaultRowHeight="12"/>
  <sheetData>
    <row r="1" spans="1:12">
      <c r="A1" s="49" t="s">
        <v>87</v>
      </c>
      <c r="B1" s="30" t="s">
        <v>88</v>
      </c>
      <c r="C1" s="30" t="s">
        <v>219</v>
      </c>
      <c r="D1" s="30" t="s">
        <v>219</v>
      </c>
      <c r="E1" s="31" t="s">
        <v>91</v>
      </c>
      <c r="F1" s="31" t="s">
        <v>93</v>
      </c>
      <c r="G1" s="31" t="s">
        <v>94</v>
      </c>
    </row>
    <row r="2" spans="1:12">
      <c r="A2" s="49"/>
      <c r="B2" s="30" t="s">
        <v>89</v>
      </c>
      <c r="C2" s="30" t="s">
        <v>90</v>
      </c>
      <c r="D2" s="30" t="s">
        <v>89</v>
      </c>
      <c r="E2" s="31" t="s">
        <v>92</v>
      </c>
      <c r="F2" s="31" t="s">
        <v>92</v>
      </c>
      <c r="G2" s="31" t="s">
        <v>92</v>
      </c>
    </row>
    <row r="3" spans="1:12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</row>
    <row r="4" spans="1:12" ht="24">
      <c r="A4" s="32" t="s">
        <v>179</v>
      </c>
      <c r="B4" s="33">
        <v>20.6</v>
      </c>
      <c r="C4" s="34" t="s">
        <v>95</v>
      </c>
      <c r="D4" s="35">
        <v>20.6</v>
      </c>
      <c r="E4" s="33">
        <v>23</v>
      </c>
      <c r="F4" s="33">
        <v>23</v>
      </c>
      <c r="G4" s="33">
        <v>23</v>
      </c>
    </row>
    <row r="5" spans="1:12" ht="24">
      <c r="A5" s="36" t="s">
        <v>180</v>
      </c>
      <c r="B5" s="37">
        <v>5</v>
      </c>
      <c r="C5" s="38" t="s">
        <v>95</v>
      </c>
      <c r="D5" s="39">
        <v>5</v>
      </c>
      <c r="E5" s="37">
        <v>6</v>
      </c>
      <c r="F5" s="37">
        <v>6</v>
      </c>
      <c r="G5" s="37">
        <v>6</v>
      </c>
    </row>
    <row r="6" spans="1:12" ht="24">
      <c r="A6" s="32" t="s">
        <v>96</v>
      </c>
      <c r="B6" s="33">
        <v>21.8</v>
      </c>
      <c r="C6" s="34" t="s">
        <v>95</v>
      </c>
      <c r="D6" s="35">
        <v>21.8</v>
      </c>
      <c r="E6" s="33">
        <v>25</v>
      </c>
      <c r="F6" s="33">
        <v>24</v>
      </c>
      <c r="G6" s="33">
        <v>25</v>
      </c>
    </row>
    <row r="7" spans="1:12" ht="24">
      <c r="A7" s="36" t="s">
        <v>103</v>
      </c>
      <c r="B7" s="37">
        <v>12.7</v>
      </c>
      <c r="C7" s="37">
        <v>-1.5</v>
      </c>
      <c r="D7" s="39">
        <v>11.2</v>
      </c>
      <c r="E7" s="37">
        <v>13</v>
      </c>
      <c r="F7" s="37">
        <v>12</v>
      </c>
      <c r="G7" s="37">
        <v>13</v>
      </c>
    </row>
    <row r="8" spans="1:12" ht="24">
      <c r="A8" s="32" t="s">
        <v>97</v>
      </c>
      <c r="B8" s="33">
        <v>3.8</v>
      </c>
      <c r="C8" s="34" t="s">
        <v>106</v>
      </c>
      <c r="D8" s="35">
        <v>3.8</v>
      </c>
      <c r="E8" s="33">
        <v>4</v>
      </c>
      <c r="F8" s="33">
        <v>4</v>
      </c>
      <c r="G8" s="33">
        <v>4</v>
      </c>
    </row>
    <row r="9" spans="1:12" ht="24">
      <c r="A9" s="36" t="s">
        <v>98</v>
      </c>
      <c r="B9" s="37">
        <v>12.8</v>
      </c>
      <c r="C9" s="38" t="s">
        <v>95</v>
      </c>
      <c r="D9" s="39">
        <v>12.8</v>
      </c>
      <c r="E9" s="37">
        <v>15</v>
      </c>
      <c r="F9" s="37">
        <v>14</v>
      </c>
      <c r="G9" s="37">
        <v>13</v>
      </c>
    </row>
    <row r="10" spans="1:12" ht="24">
      <c r="A10" s="32" t="s">
        <v>181</v>
      </c>
      <c r="B10" s="33">
        <v>6.1</v>
      </c>
      <c r="C10" s="34" t="s">
        <v>106</v>
      </c>
      <c r="D10" s="35">
        <v>6.1</v>
      </c>
      <c r="E10" s="33">
        <v>7</v>
      </c>
      <c r="F10" s="33">
        <v>7</v>
      </c>
      <c r="G10" s="33">
        <v>7</v>
      </c>
    </row>
    <row r="11" spans="1:12" ht="24">
      <c r="A11" s="36" t="s">
        <v>195</v>
      </c>
      <c r="B11" s="37">
        <v>10.4</v>
      </c>
      <c r="C11" s="37">
        <v>-0.3</v>
      </c>
      <c r="D11" s="39">
        <v>10.1</v>
      </c>
      <c r="E11" s="37">
        <v>11</v>
      </c>
      <c r="F11" s="37">
        <v>11</v>
      </c>
      <c r="G11" s="37">
        <v>11</v>
      </c>
    </row>
    <row r="12" spans="1:12" ht="24">
      <c r="A12" s="32" t="s">
        <v>182</v>
      </c>
      <c r="B12" s="33">
        <v>12.1</v>
      </c>
      <c r="C12" s="34" t="s">
        <v>95</v>
      </c>
      <c r="D12" s="35">
        <v>12.1</v>
      </c>
      <c r="E12" s="33">
        <v>14</v>
      </c>
      <c r="F12" s="33">
        <v>13</v>
      </c>
      <c r="G12" s="33">
        <v>14</v>
      </c>
    </row>
    <row r="13" spans="1:12" ht="24">
      <c r="A13" s="36" t="s">
        <v>196</v>
      </c>
      <c r="B13" s="37">
        <v>6.4</v>
      </c>
      <c r="C13" s="38" t="s">
        <v>106</v>
      </c>
      <c r="D13" s="39">
        <v>6.4</v>
      </c>
      <c r="E13" s="37">
        <v>7</v>
      </c>
      <c r="F13" s="37">
        <v>7</v>
      </c>
      <c r="G13" s="37">
        <v>7</v>
      </c>
    </row>
    <row r="14" spans="1:12" ht="24">
      <c r="A14" s="32" t="s">
        <v>99</v>
      </c>
      <c r="B14" s="33">
        <v>21.2</v>
      </c>
      <c r="C14" s="33">
        <v>-1.1000000000000001</v>
      </c>
      <c r="D14" s="35">
        <v>20.100000000000001</v>
      </c>
      <c r="E14" s="33">
        <v>23</v>
      </c>
      <c r="F14" s="33">
        <v>22</v>
      </c>
      <c r="G14" s="33">
        <v>23</v>
      </c>
    </row>
    <row r="15" spans="1:12" ht="24">
      <c r="A15" s="36" t="s">
        <v>197</v>
      </c>
      <c r="B15" s="37">
        <v>14</v>
      </c>
      <c r="C15" s="37">
        <v>-1.9</v>
      </c>
      <c r="D15" s="39">
        <v>12.1</v>
      </c>
      <c r="E15" s="37">
        <v>14</v>
      </c>
      <c r="F15" s="37">
        <v>13</v>
      </c>
      <c r="G15" s="37">
        <v>14</v>
      </c>
    </row>
    <row r="16" spans="1:12" ht="24">
      <c r="A16" s="32" t="s">
        <v>100</v>
      </c>
      <c r="B16" s="33">
        <v>6.7</v>
      </c>
      <c r="C16" s="33">
        <v>-0.3</v>
      </c>
      <c r="D16" s="35">
        <v>6.4</v>
      </c>
      <c r="E16" s="33">
        <v>7</v>
      </c>
      <c r="F16" s="33">
        <v>7</v>
      </c>
      <c r="G16" s="33">
        <v>7</v>
      </c>
    </row>
    <row r="17" spans="1:7" ht="24">
      <c r="A17" s="36" t="s">
        <v>183</v>
      </c>
      <c r="B17" s="37">
        <v>9.3000000000000007</v>
      </c>
      <c r="C17" s="37">
        <v>0.3</v>
      </c>
      <c r="D17" s="39">
        <v>9.6</v>
      </c>
      <c r="E17" s="37">
        <v>11</v>
      </c>
      <c r="F17" s="37">
        <v>11</v>
      </c>
      <c r="G17" s="37">
        <v>11</v>
      </c>
    </row>
    <row r="18" spans="1:7" ht="24">
      <c r="A18" s="32" t="s">
        <v>101</v>
      </c>
      <c r="B18" s="33">
        <v>11</v>
      </c>
      <c r="C18" s="33">
        <v>0.6</v>
      </c>
      <c r="D18" s="35">
        <v>11.6</v>
      </c>
      <c r="E18" s="33">
        <v>13</v>
      </c>
      <c r="F18" s="33">
        <v>13</v>
      </c>
      <c r="G18" s="33">
        <v>13</v>
      </c>
    </row>
    <row r="19" spans="1:7" ht="24">
      <c r="A19" s="36" t="s">
        <v>184</v>
      </c>
      <c r="B19" s="37">
        <v>11.2</v>
      </c>
      <c r="C19" s="38" t="s">
        <v>106</v>
      </c>
      <c r="D19" s="39">
        <v>11.2</v>
      </c>
      <c r="E19" s="37">
        <v>13</v>
      </c>
      <c r="F19" s="37">
        <v>12</v>
      </c>
      <c r="G19" s="37">
        <v>13</v>
      </c>
    </row>
    <row r="20" spans="1:7" ht="24">
      <c r="A20" s="32" t="s">
        <v>185</v>
      </c>
      <c r="B20" s="51" t="s">
        <v>198</v>
      </c>
      <c r="C20" s="51"/>
      <c r="D20" s="51"/>
      <c r="E20" s="51"/>
      <c r="F20" s="51"/>
      <c r="G20" s="51"/>
    </row>
    <row r="21" spans="1:7" ht="24">
      <c r="A21" s="36" t="s">
        <v>186</v>
      </c>
      <c r="B21" s="37">
        <v>2.4</v>
      </c>
      <c r="C21" s="37">
        <v>0.6</v>
      </c>
      <c r="D21" s="39">
        <v>3</v>
      </c>
      <c r="E21" s="37">
        <v>3</v>
      </c>
      <c r="F21" s="37">
        <v>3</v>
      </c>
      <c r="G21" s="37">
        <v>3</v>
      </c>
    </row>
    <row r="22" spans="1:7" ht="24">
      <c r="A22" s="32" t="s">
        <v>102</v>
      </c>
      <c r="B22" s="33">
        <v>14.7</v>
      </c>
      <c r="C22" s="33">
        <v>0.6</v>
      </c>
      <c r="D22" s="35">
        <v>15.3</v>
      </c>
      <c r="E22" s="33">
        <v>17</v>
      </c>
      <c r="F22" s="33">
        <v>17</v>
      </c>
      <c r="G22" s="33">
        <v>17</v>
      </c>
    </row>
    <row r="23" spans="1:7" ht="24">
      <c r="A23" s="36" t="s">
        <v>211</v>
      </c>
      <c r="B23" s="37">
        <v>7.6</v>
      </c>
      <c r="C23" s="37">
        <v>0.5</v>
      </c>
      <c r="D23" s="39">
        <v>8.1</v>
      </c>
      <c r="E23" s="37">
        <v>9</v>
      </c>
      <c r="F23" s="37">
        <v>9</v>
      </c>
      <c r="G23" s="37">
        <v>9</v>
      </c>
    </row>
    <row r="24" spans="1:7" ht="24">
      <c r="A24" s="32" t="s">
        <v>212</v>
      </c>
      <c r="B24" s="33">
        <v>8.4</v>
      </c>
      <c r="C24" s="33">
        <v>-0.6</v>
      </c>
      <c r="D24" s="35">
        <v>7.8</v>
      </c>
      <c r="E24" s="33">
        <v>9</v>
      </c>
      <c r="F24" s="33">
        <v>9</v>
      </c>
      <c r="G24" s="33">
        <v>9</v>
      </c>
    </row>
    <row r="25" spans="1:7" ht="24">
      <c r="A25" s="36" t="s">
        <v>187</v>
      </c>
      <c r="B25" s="37">
        <v>16.399999999999999</v>
      </c>
      <c r="C25" s="38" t="s">
        <v>106</v>
      </c>
      <c r="D25" s="39">
        <v>16.399999999999999</v>
      </c>
      <c r="E25" s="37">
        <v>19</v>
      </c>
      <c r="F25" s="37">
        <v>18</v>
      </c>
      <c r="G25" s="37">
        <v>19</v>
      </c>
    </row>
    <row r="26" spans="1:7" ht="24">
      <c r="A26" s="32" t="s">
        <v>188</v>
      </c>
      <c r="B26" s="33">
        <v>8.4</v>
      </c>
      <c r="C26" s="34" t="s">
        <v>95</v>
      </c>
      <c r="D26" s="35">
        <v>8.4</v>
      </c>
      <c r="E26" s="33">
        <v>10</v>
      </c>
      <c r="F26" s="33">
        <v>9</v>
      </c>
      <c r="G26" s="33">
        <v>10</v>
      </c>
    </row>
    <row r="27" spans="1:7" ht="24">
      <c r="A27" s="36" t="s">
        <v>189</v>
      </c>
      <c r="B27" s="37">
        <v>9</v>
      </c>
      <c r="C27" s="38" t="s">
        <v>95</v>
      </c>
      <c r="D27" s="39">
        <v>9</v>
      </c>
      <c r="E27" s="37">
        <v>10</v>
      </c>
      <c r="F27" s="37">
        <v>10</v>
      </c>
      <c r="G27" s="37">
        <v>10</v>
      </c>
    </row>
    <row r="28" spans="1:7" ht="24">
      <c r="A28" s="32" t="s">
        <v>190</v>
      </c>
      <c r="B28" s="33">
        <v>17.600000000000001</v>
      </c>
      <c r="C28" s="33">
        <v>0.5</v>
      </c>
      <c r="D28" s="35">
        <v>18.100000000000001</v>
      </c>
      <c r="E28" s="33">
        <v>21</v>
      </c>
      <c r="F28" s="33">
        <v>20</v>
      </c>
      <c r="G28" s="33">
        <v>21</v>
      </c>
    </row>
    <row r="29" spans="1:7" ht="24">
      <c r="A29" s="36" t="s">
        <v>191</v>
      </c>
      <c r="B29" s="37">
        <v>3.8</v>
      </c>
      <c r="C29" s="38" t="s">
        <v>95</v>
      </c>
      <c r="D29" s="39">
        <v>3.8</v>
      </c>
      <c r="E29" s="37">
        <v>4</v>
      </c>
      <c r="F29" s="37">
        <v>4</v>
      </c>
      <c r="G29" s="37">
        <v>4</v>
      </c>
    </row>
    <row r="30" spans="1:7" ht="24">
      <c r="A30" s="32" t="s">
        <v>192</v>
      </c>
      <c r="B30" s="33">
        <v>9.8000000000000007</v>
      </c>
      <c r="C30" s="34" t="s">
        <v>106</v>
      </c>
      <c r="D30" s="35">
        <v>9.8000000000000007</v>
      </c>
      <c r="E30" s="33">
        <v>11</v>
      </c>
      <c r="F30" s="33">
        <v>11</v>
      </c>
      <c r="G30" s="33">
        <v>11</v>
      </c>
    </row>
    <row r="31" spans="1:7" ht="24">
      <c r="A31" s="36" t="s">
        <v>193</v>
      </c>
      <c r="B31" s="37">
        <v>12.1</v>
      </c>
      <c r="C31" s="38" t="s">
        <v>106</v>
      </c>
      <c r="D31" s="39">
        <v>12.1</v>
      </c>
      <c r="E31" s="37">
        <v>14</v>
      </c>
      <c r="F31" s="37">
        <v>13</v>
      </c>
      <c r="G31" s="37">
        <v>14</v>
      </c>
    </row>
    <row r="32" spans="1:7" ht="24">
      <c r="A32" s="32" t="s">
        <v>213</v>
      </c>
      <c r="B32" s="33">
        <v>9.8000000000000007</v>
      </c>
      <c r="C32" s="34" t="s">
        <v>95</v>
      </c>
      <c r="D32" s="35">
        <v>9.8000000000000007</v>
      </c>
      <c r="E32" s="33">
        <v>11</v>
      </c>
      <c r="F32" s="33">
        <v>11</v>
      </c>
      <c r="G32" s="33">
        <v>11</v>
      </c>
    </row>
    <row r="33" spans="1:7" ht="24">
      <c r="A33" s="36" t="s">
        <v>194</v>
      </c>
      <c r="B33" s="37">
        <v>14.1</v>
      </c>
      <c r="C33" s="38" t="s">
        <v>95</v>
      </c>
      <c r="D33" s="39">
        <v>14.1</v>
      </c>
      <c r="E33" s="37">
        <v>16</v>
      </c>
      <c r="F33" s="37">
        <v>16</v>
      </c>
      <c r="G33" s="37">
        <v>16</v>
      </c>
    </row>
  </sheetData>
  <sheetCalcPr fullCalcOnLoad="1"/>
  <mergeCells count="3">
    <mergeCell ref="A1:A2"/>
    <mergeCell ref="A3:L3"/>
    <mergeCell ref="B20:G20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142"/>
  <sheetViews>
    <sheetView topLeftCell="A20" workbookViewId="0">
      <selection activeCell="A137" sqref="A137:IV137"/>
    </sheetView>
  </sheetViews>
  <sheetFormatPr baseColWidth="10" defaultColWidth="8.83203125" defaultRowHeight="12" outlineLevelRow="1"/>
  <cols>
    <col min="1" max="1" width="7.6640625" customWidth="1"/>
    <col min="2" max="2" width="26.6640625" customWidth="1"/>
    <col min="3" max="3" width="5.6640625" customWidth="1"/>
    <col min="4" max="4" width="2.6640625" customWidth="1"/>
    <col min="5" max="13" width="4.6640625" customWidth="1"/>
    <col min="14" max="14" width="2.6640625" customWidth="1"/>
    <col min="15" max="15" width="5.6640625" customWidth="1"/>
    <col min="16" max="16" width="4.6640625" customWidth="1"/>
    <col min="17" max="17" width="5.6640625" customWidth="1"/>
  </cols>
  <sheetData>
    <row r="1" spans="1:17" ht="32">
      <c r="B1" s="13" t="s">
        <v>244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7" ht="18">
      <c r="B2" s="14" t="s">
        <v>245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17" ht="15">
      <c r="B3" s="18" t="s">
        <v>71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</row>
    <row r="5" spans="1:17" ht="15">
      <c r="B5" s="15" t="s">
        <v>77</v>
      </c>
    </row>
    <row r="7" spans="1:17">
      <c r="B7" s="16" t="s">
        <v>217</v>
      </c>
      <c r="C7" s="16"/>
      <c r="D7" s="16"/>
      <c r="E7" s="16">
        <v>1</v>
      </c>
      <c r="F7" s="16">
        <v>2</v>
      </c>
      <c r="G7" s="16">
        <v>3</v>
      </c>
      <c r="H7" s="16">
        <v>4</v>
      </c>
      <c r="I7" s="16">
        <v>5</v>
      </c>
      <c r="J7" s="16">
        <v>6</v>
      </c>
      <c r="K7" s="16">
        <v>7</v>
      </c>
      <c r="L7" s="16">
        <v>8</v>
      </c>
      <c r="M7" s="16">
        <v>9</v>
      </c>
      <c r="N7" s="16"/>
      <c r="O7" s="16"/>
    </row>
    <row r="8" spans="1:17">
      <c r="B8" s="16" t="s">
        <v>218</v>
      </c>
      <c r="C8" s="16"/>
      <c r="D8" s="16"/>
      <c r="E8" s="16">
        <v>4</v>
      </c>
      <c r="F8" s="16">
        <v>4</v>
      </c>
      <c r="G8" s="16">
        <v>4</v>
      </c>
      <c r="H8" s="16">
        <v>4</v>
      </c>
      <c r="I8" s="16">
        <v>5</v>
      </c>
      <c r="J8" s="16">
        <v>3</v>
      </c>
      <c r="K8" s="16">
        <v>4</v>
      </c>
      <c r="L8" s="16">
        <v>3</v>
      </c>
      <c r="M8" s="16">
        <v>4</v>
      </c>
      <c r="N8" s="16"/>
      <c r="O8" s="16">
        <f>SUM(E8:N8)</f>
        <v>35</v>
      </c>
    </row>
    <row r="9" spans="1:17">
      <c r="B9" s="16" t="s">
        <v>219</v>
      </c>
      <c r="C9" s="16"/>
      <c r="D9" s="16"/>
      <c r="E9" s="16">
        <v>4</v>
      </c>
      <c r="F9" s="16">
        <v>3</v>
      </c>
      <c r="G9" s="16">
        <v>5</v>
      </c>
      <c r="H9" s="16">
        <v>7</v>
      </c>
      <c r="I9" s="16">
        <v>1</v>
      </c>
      <c r="J9" s="16">
        <v>9</v>
      </c>
      <c r="K9" s="16">
        <v>2</v>
      </c>
      <c r="L9" s="16">
        <v>6</v>
      </c>
      <c r="M9" s="16">
        <v>8</v>
      </c>
      <c r="N9" s="16"/>
      <c r="O9" s="16"/>
    </row>
    <row r="11" spans="1:17" ht="24">
      <c r="A11" s="23" t="s">
        <v>75</v>
      </c>
      <c r="B11" s="24"/>
      <c r="C11" s="25" t="s">
        <v>219</v>
      </c>
      <c r="D11" s="2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6" t="s">
        <v>76</v>
      </c>
    </row>
    <row r="12" spans="1:17" hidden="1" outlineLevel="1">
      <c r="A12" s="22"/>
      <c r="C12" s="1"/>
      <c r="D12" s="1"/>
    </row>
    <row r="13" spans="1:17" hidden="1" outlineLevel="1">
      <c r="A13" s="22"/>
      <c r="B13" t="s">
        <v>79</v>
      </c>
    </row>
    <row r="14" spans="1:17" ht="13" hidden="1" outlineLevel="1" thickBot="1">
      <c r="A14" s="22"/>
      <c r="B14" s="2" t="s">
        <v>220</v>
      </c>
      <c r="C14" s="3">
        <v>9</v>
      </c>
      <c r="D14" s="3"/>
      <c r="E14" s="11">
        <v>4</v>
      </c>
      <c r="F14" s="11">
        <v>6</v>
      </c>
      <c r="G14" s="11">
        <v>5</v>
      </c>
      <c r="H14" s="11">
        <v>5</v>
      </c>
      <c r="I14" s="11">
        <v>3</v>
      </c>
      <c r="J14" s="11">
        <v>5</v>
      </c>
      <c r="K14" s="11">
        <v>3</v>
      </c>
      <c r="L14" s="11">
        <v>7</v>
      </c>
      <c r="M14" s="11">
        <v>3</v>
      </c>
      <c r="N14" s="3"/>
      <c r="O14" s="11">
        <f>SUM(E14:N14)</f>
        <v>41</v>
      </c>
      <c r="P14" s="17">
        <f>O14-$O$8</f>
        <v>6</v>
      </c>
    </row>
    <row r="15" spans="1:17" ht="12.75" hidden="1" customHeight="1" outlineLevel="1" thickBot="1">
      <c r="A15" s="22"/>
      <c r="B15" s="8" t="s">
        <v>224</v>
      </c>
      <c r="C15" s="5"/>
      <c r="D15" s="5"/>
      <c r="E15" s="11">
        <f t="shared" ref="E15:M15" si="0">E14-(INT($C14/9))-(E$9&lt;=(MOD($C14,9)))</f>
        <v>3</v>
      </c>
      <c r="F15" s="11">
        <f t="shared" si="0"/>
        <v>5</v>
      </c>
      <c r="G15" s="11">
        <f t="shared" si="0"/>
        <v>4</v>
      </c>
      <c r="H15" s="11">
        <f t="shared" si="0"/>
        <v>4</v>
      </c>
      <c r="I15" s="11">
        <f t="shared" si="0"/>
        <v>2</v>
      </c>
      <c r="J15" s="11">
        <f t="shared" si="0"/>
        <v>4</v>
      </c>
      <c r="K15" s="11">
        <f t="shared" si="0"/>
        <v>2</v>
      </c>
      <c r="L15" s="11">
        <f t="shared" si="0"/>
        <v>6</v>
      </c>
      <c r="M15" s="11">
        <f t="shared" si="0"/>
        <v>2</v>
      </c>
      <c r="N15" s="5"/>
      <c r="O15" s="11">
        <f>SUM(E15:N15)</f>
        <v>32</v>
      </c>
      <c r="P15" s="17">
        <f>O15-$O$8</f>
        <v>-3</v>
      </c>
    </row>
    <row r="16" spans="1:17" ht="12.75" hidden="1" customHeight="1" outlineLevel="1">
      <c r="A16" s="22"/>
      <c r="B16" s="4"/>
      <c r="C16" s="5"/>
      <c r="D16" s="5"/>
      <c r="E16" s="5">
        <f t="shared" ref="E16:M16" si="1">IF(E15=E20,1,0)</f>
        <v>1</v>
      </c>
      <c r="F16" s="5">
        <f t="shared" si="1"/>
        <v>1</v>
      </c>
      <c r="G16" s="5">
        <f t="shared" si="1"/>
        <v>1</v>
      </c>
      <c r="H16" s="5">
        <f t="shared" si="1"/>
        <v>1</v>
      </c>
      <c r="I16" s="5">
        <f t="shared" si="1"/>
        <v>1</v>
      </c>
      <c r="J16" s="5">
        <f t="shared" si="1"/>
        <v>0</v>
      </c>
      <c r="K16" s="5">
        <f t="shared" si="1"/>
        <v>1</v>
      </c>
      <c r="L16" s="5">
        <f t="shared" si="1"/>
        <v>0</v>
      </c>
      <c r="M16" s="5">
        <f t="shared" si="1"/>
        <v>1</v>
      </c>
      <c r="N16" s="5"/>
      <c r="O16" s="16"/>
    </row>
    <row r="17" spans="1:17" ht="13" hidden="1" outlineLevel="1" thickBot="1">
      <c r="A17" s="22"/>
      <c r="B17" s="4" t="s">
        <v>221</v>
      </c>
      <c r="C17" s="5">
        <v>12</v>
      </c>
      <c r="D17" s="5"/>
      <c r="E17" s="11">
        <v>8</v>
      </c>
      <c r="F17" s="11">
        <v>7</v>
      </c>
      <c r="G17" s="11">
        <v>7</v>
      </c>
      <c r="H17" s="11">
        <v>5</v>
      </c>
      <c r="I17" s="11">
        <v>4</v>
      </c>
      <c r="J17" s="11">
        <v>4</v>
      </c>
      <c r="K17" s="11">
        <v>5</v>
      </c>
      <c r="L17" s="11">
        <v>6</v>
      </c>
      <c r="M17" s="11">
        <v>6</v>
      </c>
      <c r="N17" s="5"/>
      <c r="O17" s="11">
        <f>SUM(E17:N17)</f>
        <v>52</v>
      </c>
      <c r="P17" s="17">
        <f>O17-$O$8</f>
        <v>17</v>
      </c>
    </row>
    <row r="18" spans="1:17" ht="13" hidden="1" outlineLevel="1" thickBot="1">
      <c r="A18" s="22"/>
      <c r="B18" s="8" t="s">
        <v>224</v>
      </c>
      <c r="C18" s="5"/>
      <c r="D18" s="5"/>
      <c r="E18" s="11">
        <f t="shared" ref="E18:M18" si="2">E17-(INT($C17/9))-(E$9&lt;=(MOD($C17,9)))</f>
        <v>7</v>
      </c>
      <c r="F18" s="11">
        <f t="shared" si="2"/>
        <v>5</v>
      </c>
      <c r="G18" s="11">
        <f t="shared" si="2"/>
        <v>6</v>
      </c>
      <c r="H18" s="11">
        <f t="shared" si="2"/>
        <v>4</v>
      </c>
      <c r="I18" s="11">
        <f t="shared" si="2"/>
        <v>2</v>
      </c>
      <c r="J18" s="11">
        <f t="shared" si="2"/>
        <v>3</v>
      </c>
      <c r="K18" s="11">
        <f t="shared" si="2"/>
        <v>3</v>
      </c>
      <c r="L18" s="11">
        <f t="shared" si="2"/>
        <v>5</v>
      </c>
      <c r="M18" s="11">
        <f t="shared" si="2"/>
        <v>5</v>
      </c>
      <c r="N18" s="5"/>
      <c r="O18" s="11">
        <f>SUM(E18:N18)</f>
        <v>40</v>
      </c>
      <c r="P18" s="17">
        <f>O18-$O$8</f>
        <v>5</v>
      </c>
    </row>
    <row r="19" spans="1:17" ht="12.75" hidden="1" customHeight="1" outlineLevel="1">
      <c r="A19" s="22"/>
      <c r="B19" s="4"/>
      <c r="C19" s="5"/>
      <c r="D19" s="5"/>
      <c r="E19" s="5">
        <f t="shared" ref="E19:M19" si="3">IF(E18=E20,1,0)</f>
        <v>0</v>
      </c>
      <c r="F19" s="5">
        <f t="shared" si="3"/>
        <v>1</v>
      </c>
      <c r="G19" s="5">
        <f t="shared" si="3"/>
        <v>0</v>
      </c>
      <c r="H19" s="5">
        <f t="shared" si="3"/>
        <v>1</v>
      </c>
      <c r="I19" s="5">
        <f t="shared" si="3"/>
        <v>1</v>
      </c>
      <c r="J19" s="5">
        <f t="shared" si="3"/>
        <v>1</v>
      </c>
      <c r="K19" s="5">
        <f t="shared" si="3"/>
        <v>0</v>
      </c>
      <c r="L19" s="5">
        <f t="shared" si="3"/>
        <v>1</v>
      </c>
      <c r="M19" s="5">
        <f t="shared" si="3"/>
        <v>0</v>
      </c>
      <c r="N19" s="5"/>
      <c r="O19" s="6"/>
    </row>
    <row r="20" spans="1:17" ht="13" collapsed="1" thickBot="1">
      <c r="A20" s="22">
        <f>RANK(Q20,$Q$20:$Q$137,1)</f>
        <v>5</v>
      </c>
      <c r="B20" s="10" t="s">
        <v>247</v>
      </c>
      <c r="C20" s="11">
        <f>SUM(C14:C19)</f>
        <v>21</v>
      </c>
      <c r="D20" s="11"/>
      <c r="E20" s="11">
        <f t="shared" ref="E20:M20" si="4">MIN(E15,E18)</f>
        <v>3</v>
      </c>
      <c r="F20" s="11">
        <f t="shared" si="4"/>
        <v>5</v>
      </c>
      <c r="G20" s="11">
        <f t="shared" si="4"/>
        <v>4</v>
      </c>
      <c r="H20" s="11">
        <f t="shared" si="4"/>
        <v>4</v>
      </c>
      <c r="I20" s="11">
        <f t="shared" si="4"/>
        <v>2</v>
      </c>
      <c r="J20" s="11">
        <f t="shared" si="4"/>
        <v>3</v>
      </c>
      <c r="K20" s="11">
        <f t="shared" si="4"/>
        <v>2</v>
      </c>
      <c r="L20" s="11">
        <f t="shared" si="4"/>
        <v>5</v>
      </c>
      <c r="M20" s="11">
        <f t="shared" si="4"/>
        <v>2</v>
      </c>
      <c r="N20" s="11"/>
      <c r="O20" s="11">
        <f>SUM(E20:N20)</f>
        <v>30</v>
      </c>
      <c r="Q20" s="17">
        <f>O20-$O$8</f>
        <v>-5</v>
      </c>
    </row>
    <row r="21" spans="1:17" hidden="1" outlineLevel="1">
      <c r="A21" s="22"/>
    </row>
    <row r="22" spans="1:17" hidden="1" outlineLevel="1">
      <c r="A22" s="22"/>
      <c r="B22" t="s">
        <v>227</v>
      </c>
    </row>
    <row r="23" spans="1:17" ht="13" hidden="1" outlineLevel="1" thickBot="1">
      <c r="A23" s="22"/>
      <c r="B23" s="2" t="s">
        <v>230</v>
      </c>
      <c r="C23" s="3">
        <v>8</v>
      </c>
      <c r="D23" s="3"/>
      <c r="E23" s="11">
        <v>4</v>
      </c>
      <c r="F23" s="11">
        <v>5</v>
      </c>
      <c r="G23" s="11">
        <v>5</v>
      </c>
      <c r="H23" s="11">
        <v>5</v>
      </c>
      <c r="I23" s="11">
        <v>4</v>
      </c>
      <c r="J23" s="11">
        <v>4</v>
      </c>
      <c r="K23" s="11">
        <v>4</v>
      </c>
      <c r="L23" s="11">
        <v>5</v>
      </c>
      <c r="M23" s="11">
        <v>4</v>
      </c>
      <c r="N23" s="3"/>
      <c r="O23" s="11">
        <f>SUM(E23:N23)</f>
        <v>40</v>
      </c>
      <c r="P23" s="17">
        <f>O23-$O$8</f>
        <v>5</v>
      </c>
    </row>
    <row r="24" spans="1:17" ht="13" hidden="1" outlineLevel="1" thickBot="1">
      <c r="A24" s="22"/>
      <c r="B24" s="8" t="s">
        <v>224</v>
      </c>
      <c r="C24" s="5"/>
      <c r="D24" s="5"/>
      <c r="E24" s="11">
        <f t="shared" ref="E24:M24" si="5">E23-(INT($C23/9))-(E$9&lt;=(MOD($C23,9)))</f>
        <v>3</v>
      </c>
      <c r="F24" s="11">
        <f t="shared" si="5"/>
        <v>4</v>
      </c>
      <c r="G24" s="11">
        <f t="shared" si="5"/>
        <v>4</v>
      </c>
      <c r="H24" s="11">
        <f t="shared" si="5"/>
        <v>4</v>
      </c>
      <c r="I24" s="11">
        <f t="shared" si="5"/>
        <v>3</v>
      </c>
      <c r="J24" s="11">
        <f t="shared" si="5"/>
        <v>4</v>
      </c>
      <c r="K24" s="11">
        <f t="shared" si="5"/>
        <v>3</v>
      </c>
      <c r="L24" s="11">
        <f t="shared" si="5"/>
        <v>4</v>
      </c>
      <c r="M24" s="11">
        <f t="shared" si="5"/>
        <v>3</v>
      </c>
      <c r="N24" s="5"/>
      <c r="O24" s="11">
        <f>SUM(E24:N24)</f>
        <v>32</v>
      </c>
      <c r="P24" s="17">
        <f>O24-$O$8</f>
        <v>-3</v>
      </c>
    </row>
    <row r="25" spans="1:17" ht="12.75" hidden="1" customHeight="1" outlineLevel="1">
      <c r="A25" s="22"/>
      <c r="B25" s="4"/>
      <c r="C25" s="5"/>
      <c r="D25" s="5"/>
      <c r="E25" s="5">
        <f t="shared" ref="E25:M25" si="6">IF(E24=E29,1,0)</f>
        <v>1</v>
      </c>
      <c r="F25" s="5">
        <f t="shared" si="6"/>
        <v>0</v>
      </c>
      <c r="G25" s="5">
        <f t="shared" si="6"/>
        <v>1</v>
      </c>
      <c r="H25" s="5">
        <f t="shared" si="6"/>
        <v>1</v>
      </c>
      <c r="I25" s="5">
        <f t="shared" si="6"/>
        <v>1</v>
      </c>
      <c r="J25" s="5">
        <f t="shared" si="6"/>
        <v>1</v>
      </c>
      <c r="K25" s="5">
        <f t="shared" si="6"/>
        <v>1</v>
      </c>
      <c r="L25" s="5">
        <f t="shared" si="6"/>
        <v>1</v>
      </c>
      <c r="M25" s="5">
        <f t="shared" si="6"/>
        <v>1</v>
      </c>
      <c r="N25" s="5"/>
      <c r="O25" s="16"/>
    </row>
    <row r="26" spans="1:17" ht="13" hidden="1" outlineLevel="1" thickBot="1">
      <c r="A26" s="22"/>
      <c r="B26" s="4" t="s">
        <v>80</v>
      </c>
      <c r="C26" s="5">
        <v>6</v>
      </c>
      <c r="D26" s="5"/>
      <c r="E26" s="11">
        <v>4</v>
      </c>
      <c r="F26" s="11">
        <v>4</v>
      </c>
      <c r="G26" s="11">
        <v>7</v>
      </c>
      <c r="H26" s="11">
        <v>5</v>
      </c>
      <c r="I26" s="11">
        <v>5</v>
      </c>
      <c r="J26" s="11">
        <v>4</v>
      </c>
      <c r="K26" s="11">
        <v>5</v>
      </c>
      <c r="L26" s="11">
        <v>7</v>
      </c>
      <c r="M26" s="11">
        <v>4</v>
      </c>
      <c r="N26" s="5"/>
      <c r="O26" s="11">
        <f>SUM(E26:N26)</f>
        <v>45</v>
      </c>
      <c r="P26" s="17">
        <f>O26-$O$8</f>
        <v>10</v>
      </c>
    </row>
    <row r="27" spans="1:17" ht="13" hidden="1" outlineLevel="1" thickBot="1">
      <c r="A27" s="22"/>
      <c r="B27" s="8" t="s">
        <v>224</v>
      </c>
      <c r="C27" s="5"/>
      <c r="D27" s="5"/>
      <c r="E27" s="11">
        <f t="shared" ref="E27:M27" si="7">E26-(INT($C26/9))-(E$9&lt;=(MOD($C26,9)))</f>
        <v>3</v>
      </c>
      <c r="F27" s="11">
        <f t="shared" si="7"/>
        <v>3</v>
      </c>
      <c r="G27" s="11">
        <f t="shared" si="7"/>
        <v>6</v>
      </c>
      <c r="H27" s="11">
        <f t="shared" si="7"/>
        <v>5</v>
      </c>
      <c r="I27" s="11">
        <f t="shared" si="7"/>
        <v>4</v>
      </c>
      <c r="J27" s="11">
        <f t="shared" si="7"/>
        <v>4</v>
      </c>
      <c r="K27" s="11">
        <f t="shared" si="7"/>
        <v>4</v>
      </c>
      <c r="L27" s="11">
        <f t="shared" si="7"/>
        <v>6</v>
      </c>
      <c r="M27" s="11">
        <f t="shared" si="7"/>
        <v>4</v>
      </c>
      <c r="N27" s="5"/>
      <c r="O27" s="11">
        <f>SUM(E27:N27)</f>
        <v>39</v>
      </c>
      <c r="P27" s="7">
        <f>O27-$O$8</f>
        <v>4</v>
      </c>
    </row>
    <row r="28" spans="1:17" ht="4.5" hidden="1" customHeight="1" outlineLevel="1" collapsed="1">
      <c r="A28" s="22"/>
      <c r="B28" s="4"/>
      <c r="C28" s="5"/>
      <c r="D28" s="5"/>
      <c r="E28" s="5">
        <f t="shared" ref="E28:M28" si="8">IF(E27=E29,1,0)</f>
        <v>1</v>
      </c>
      <c r="F28" s="5">
        <f t="shared" si="8"/>
        <v>1</v>
      </c>
      <c r="G28" s="5">
        <f t="shared" si="8"/>
        <v>0</v>
      </c>
      <c r="H28" s="5">
        <f t="shared" si="8"/>
        <v>0</v>
      </c>
      <c r="I28" s="5">
        <f t="shared" si="8"/>
        <v>0</v>
      </c>
      <c r="J28" s="5">
        <f t="shared" si="8"/>
        <v>1</v>
      </c>
      <c r="K28" s="5">
        <f t="shared" si="8"/>
        <v>0</v>
      </c>
      <c r="L28" s="5">
        <f t="shared" si="8"/>
        <v>0</v>
      </c>
      <c r="M28" s="5">
        <f t="shared" si="8"/>
        <v>0</v>
      </c>
      <c r="N28" s="5"/>
      <c r="O28" s="6"/>
    </row>
    <row r="29" spans="1:17" ht="13" collapsed="1" thickBot="1">
      <c r="A29" s="22">
        <f>RANK(Q29,$Q$20:$Q$137,1)</f>
        <v>9</v>
      </c>
      <c r="B29" s="10" t="s">
        <v>70</v>
      </c>
      <c r="C29" s="11">
        <f>SUM(C23:C28)</f>
        <v>14</v>
      </c>
      <c r="D29" s="11"/>
      <c r="E29" s="11">
        <f t="shared" ref="E29:M29" si="9">MIN(E24,E27)</f>
        <v>3</v>
      </c>
      <c r="F29" s="11">
        <f t="shared" si="9"/>
        <v>3</v>
      </c>
      <c r="G29" s="11">
        <f t="shared" si="9"/>
        <v>4</v>
      </c>
      <c r="H29" s="11">
        <f t="shared" si="9"/>
        <v>4</v>
      </c>
      <c r="I29" s="11">
        <f t="shared" si="9"/>
        <v>3</v>
      </c>
      <c r="J29" s="11">
        <f t="shared" si="9"/>
        <v>4</v>
      </c>
      <c r="K29" s="11">
        <f t="shared" si="9"/>
        <v>3</v>
      </c>
      <c r="L29" s="11">
        <f t="shared" si="9"/>
        <v>4</v>
      </c>
      <c r="M29" s="11">
        <f t="shared" si="9"/>
        <v>3</v>
      </c>
      <c r="N29" s="11"/>
      <c r="O29" s="11">
        <f>SUM(E29:N29)</f>
        <v>31</v>
      </c>
      <c r="Q29" s="17">
        <f>O29-$O$8</f>
        <v>-4</v>
      </c>
    </row>
    <row r="30" spans="1:17" hidden="1" outlineLevel="1">
      <c r="A30" s="22"/>
    </row>
    <row r="31" spans="1:17" hidden="1" outlineLevel="1">
      <c r="A31" s="22"/>
      <c r="B31" t="s">
        <v>63</v>
      </c>
    </row>
    <row r="32" spans="1:17" ht="13" hidden="1" outlineLevel="1" thickBot="1">
      <c r="A32" s="22"/>
      <c r="B32" s="2" t="s">
        <v>81</v>
      </c>
      <c r="C32" s="3">
        <v>11</v>
      </c>
      <c r="D32" s="3"/>
      <c r="E32" s="11">
        <v>5</v>
      </c>
      <c r="F32" s="11">
        <v>5</v>
      </c>
      <c r="G32" s="11">
        <v>5</v>
      </c>
      <c r="H32" s="11">
        <v>6</v>
      </c>
      <c r="I32" s="11">
        <v>3</v>
      </c>
      <c r="J32" s="11">
        <v>4</v>
      </c>
      <c r="K32" s="11">
        <v>4</v>
      </c>
      <c r="L32" s="11">
        <v>5</v>
      </c>
      <c r="M32" s="11">
        <v>5</v>
      </c>
      <c r="N32" s="3"/>
      <c r="O32" s="11">
        <f>SUM(E32:N32)</f>
        <v>42</v>
      </c>
      <c r="P32" s="7">
        <f>O32-$O$8</f>
        <v>7</v>
      </c>
    </row>
    <row r="33" spans="1:17" ht="13" hidden="1" outlineLevel="1" thickBot="1">
      <c r="A33" s="22"/>
      <c r="B33" s="8" t="s">
        <v>224</v>
      </c>
      <c r="C33" s="5"/>
      <c r="D33" s="5"/>
      <c r="E33" s="11">
        <f t="shared" ref="E33:M33" si="10">E32-(INT($C32/9))-(E$9&lt;=(MOD($C32,9)))</f>
        <v>4</v>
      </c>
      <c r="F33" s="11">
        <f t="shared" si="10"/>
        <v>4</v>
      </c>
      <c r="G33" s="11">
        <f t="shared" si="10"/>
        <v>4</v>
      </c>
      <c r="H33" s="11">
        <f t="shared" si="10"/>
        <v>5</v>
      </c>
      <c r="I33" s="11">
        <f t="shared" si="10"/>
        <v>1</v>
      </c>
      <c r="J33" s="11">
        <f t="shared" si="10"/>
        <v>3</v>
      </c>
      <c r="K33" s="11">
        <f t="shared" si="10"/>
        <v>2</v>
      </c>
      <c r="L33" s="11">
        <f t="shared" si="10"/>
        <v>4</v>
      </c>
      <c r="M33" s="11">
        <f t="shared" si="10"/>
        <v>4</v>
      </c>
      <c r="N33" s="5"/>
      <c r="O33" s="11">
        <f>SUM(E33:N33)</f>
        <v>31</v>
      </c>
      <c r="P33" s="7">
        <f>O33-$O$8</f>
        <v>-4</v>
      </c>
    </row>
    <row r="34" spans="1:17" ht="12.75" hidden="1" customHeight="1" outlineLevel="1">
      <c r="A34" s="22"/>
      <c r="B34" s="4"/>
      <c r="C34" s="5"/>
      <c r="D34" s="5"/>
      <c r="E34" s="5">
        <f t="shared" ref="E34:M34" si="11">IF(E33=E38,1,0)</f>
        <v>1</v>
      </c>
      <c r="F34" s="5">
        <f t="shared" si="11"/>
        <v>1</v>
      </c>
      <c r="G34" s="5">
        <f t="shared" si="11"/>
        <v>1</v>
      </c>
      <c r="H34" s="5">
        <f t="shared" si="11"/>
        <v>0</v>
      </c>
      <c r="I34" s="5">
        <f t="shared" si="11"/>
        <v>1</v>
      </c>
      <c r="J34" s="5">
        <f t="shared" si="11"/>
        <v>1</v>
      </c>
      <c r="K34" s="5">
        <f t="shared" si="11"/>
        <v>1</v>
      </c>
      <c r="L34" s="5">
        <f t="shared" si="11"/>
        <v>1</v>
      </c>
      <c r="M34" s="5">
        <f t="shared" si="11"/>
        <v>1</v>
      </c>
      <c r="N34" s="5"/>
      <c r="O34" s="16"/>
    </row>
    <row r="35" spans="1:17" ht="13" hidden="1" outlineLevel="1" thickBot="1">
      <c r="A35" s="22"/>
      <c r="B35" s="4" t="s">
        <v>231</v>
      </c>
      <c r="C35" s="5">
        <v>7</v>
      </c>
      <c r="D35" s="5"/>
      <c r="E35" s="11">
        <v>6</v>
      </c>
      <c r="F35" s="11">
        <v>5</v>
      </c>
      <c r="G35" s="11">
        <v>9</v>
      </c>
      <c r="H35" s="11">
        <v>5</v>
      </c>
      <c r="I35" s="11">
        <v>6</v>
      </c>
      <c r="J35" s="11">
        <v>8</v>
      </c>
      <c r="K35" s="11">
        <v>4</v>
      </c>
      <c r="L35" s="11">
        <v>6</v>
      </c>
      <c r="M35" s="11">
        <v>8</v>
      </c>
      <c r="N35" s="5"/>
      <c r="O35" s="11">
        <f>SUM(E35:N35)</f>
        <v>57</v>
      </c>
      <c r="P35" s="7">
        <f>O35-$O$8</f>
        <v>22</v>
      </c>
    </row>
    <row r="36" spans="1:17" ht="13" hidden="1" outlineLevel="1" thickBot="1">
      <c r="A36" s="22"/>
      <c r="B36" s="8" t="s">
        <v>224</v>
      </c>
      <c r="C36" s="5"/>
      <c r="D36" s="5"/>
      <c r="E36" s="11">
        <f t="shared" ref="E36:M36" si="12">E35-(INT($C35/9))-(E$9&lt;=(MOD($C35,9)))</f>
        <v>5</v>
      </c>
      <c r="F36" s="11">
        <f t="shared" si="12"/>
        <v>4</v>
      </c>
      <c r="G36" s="11">
        <f t="shared" si="12"/>
        <v>8</v>
      </c>
      <c r="H36" s="11">
        <f t="shared" si="12"/>
        <v>4</v>
      </c>
      <c r="I36" s="11">
        <f t="shared" si="12"/>
        <v>5</v>
      </c>
      <c r="J36" s="11">
        <f t="shared" si="12"/>
        <v>8</v>
      </c>
      <c r="K36" s="11">
        <f t="shared" si="12"/>
        <v>3</v>
      </c>
      <c r="L36" s="11">
        <f t="shared" si="12"/>
        <v>5</v>
      </c>
      <c r="M36" s="11">
        <f t="shared" si="12"/>
        <v>8</v>
      </c>
      <c r="N36" s="5"/>
      <c r="O36" s="11">
        <f>SUM(E36:N36)</f>
        <v>50</v>
      </c>
      <c r="P36" s="7">
        <f>O36-$O$8</f>
        <v>15</v>
      </c>
    </row>
    <row r="37" spans="1:17" ht="4.5" hidden="1" customHeight="1" outlineLevel="1" collapsed="1">
      <c r="A37" s="22"/>
      <c r="B37" s="4"/>
      <c r="C37" s="5"/>
      <c r="D37" s="5"/>
      <c r="E37" s="5">
        <f t="shared" ref="E37:M37" si="13">IF(E36=E38,1,0)</f>
        <v>0</v>
      </c>
      <c r="F37" s="5">
        <f t="shared" si="13"/>
        <v>1</v>
      </c>
      <c r="G37" s="5">
        <f t="shared" si="13"/>
        <v>0</v>
      </c>
      <c r="H37" s="5">
        <f t="shared" si="13"/>
        <v>1</v>
      </c>
      <c r="I37" s="5">
        <f t="shared" si="13"/>
        <v>0</v>
      </c>
      <c r="J37" s="5">
        <f t="shared" si="13"/>
        <v>0</v>
      </c>
      <c r="K37" s="5">
        <f t="shared" si="13"/>
        <v>0</v>
      </c>
      <c r="L37" s="5">
        <f t="shared" si="13"/>
        <v>0</v>
      </c>
      <c r="M37" s="5">
        <f t="shared" si="13"/>
        <v>0</v>
      </c>
      <c r="N37" s="5"/>
      <c r="O37" s="6"/>
    </row>
    <row r="38" spans="1:17" ht="13" collapsed="1" thickBot="1">
      <c r="A38" s="22">
        <f>RANK(Q38,$Q$20:$Q$137,1)</f>
        <v>5</v>
      </c>
      <c r="B38" s="10" t="s">
        <v>66</v>
      </c>
      <c r="C38" s="11">
        <f>SUM(C32:C37)</f>
        <v>18</v>
      </c>
      <c r="D38" s="11"/>
      <c r="E38" s="11">
        <f t="shared" ref="E38:M38" si="14">MIN(E33,E36)</f>
        <v>4</v>
      </c>
      <c r="F38" s="11">
        <f t="shared" si="14"/>
        <v>4</v>
      </c>
      <c r="G38" s="11">
        <f t="shared" si="14"/>
        <v>4</v>
      </c>
      <c r="H38" s="11">
        <f t="shared" si="14"/>
        <v>4</v>
      </c>
      <c r="I38" s="11">
        <f t="shared" si="14"/>
        <v>1</v>
      </c>
      <c r="J38" s="11">
        <f t="shared" si="14"/>
        <v>3</v>
      </c>
      <c r="K38" s="11">
        <f t="shared" si="14"/>
        <v>2</v>
      </c>
      <c r="L38" s="11">
        <f t="shared" si="14"/>
        <v>4</v>
      </c>
      <c r="M38" s="11">
        <f t="shared" si="14"/>
        <v>4</v>
      </c>
      <c r="N38" s="11"/>
      <c r="O38" s="11">
        <f>SUM(E38:N38)</f>
        <v>30</v>
      </c>
      <c r="Q38" s="17">
        <f>O38-$O$8</f>
        <v>-5</v>
      </c>
    </row>
    <row r="39" spans="1:17" hidden="1" outlineLevel="1">
      <c r="A39" s="22"/>
    </row>
    <row r="40" spans="1:17" hidden="1" outlineLevel="1">
      <c r="A40" s="22"/>
      <c r="B40" t="s">
        <v>237</v>
      </c>
    </row>
    <row r="41" spans="1:17" ht="13" hidden="1" outlineLevel="1" thickBot="1">
      <c r="A41" s="22"/>
      <c r="B41" s="2" t="s">
        <v>223</v>
      </c>
      <c r="C41" s="3">
        <v>13</v>
      </c>
      <c r="D41" s="3"/>
      <c r="E41" s="11">
        <v>4</v>
      </c>
      <c r="F41" s="11">
        <v>5</v>
      </c>
      <c r="G41" s="11">
        <v>5</v>
      </c>
      <c r="H41" s="11">
        <v>5</v>
      </c>
      <c r="I41" s="11">
        <v>5</v>
      </c>
      <c r="J41" s="11">
        <v>5</v>
      </c>
      <c r="K41" s="11">
        <v>3</v>
      </c>
      <c r="L41" s="11">
        <v>5</v>
      </c>
      <c r="M41" s="11">
        <v>6</v>
      </c>
      <c r="N41" s="3"/>
      <c r="O41" s="11">
        <f>SUM(E41:N41)</f>
        <v>43</v>
      </c>
      <c r="P41" s="17">
        <f>O41-$O$8</f>
        <v>8</v>
      </c>
    </row>
    <row r="42" spans="1:17" ht="13" hidden="1" outlineLevel="1" thickBot="1">
      <c r="A42" s="22"/>
      <c r="B42" s="8" t="s">
        <v>224</v>
      </c>
      <c r="C42" s="5"/>
      <c r="D42" s="5"/>
      <c r="E42" s="11">
        <f t="shared" ref="E42:M42" si="15">E41-(INT($C41/9))-(E$9&lt;=(MOD($C41,9)))</f>
        <v>2</v>
      </c>
      <c r="F42" s="11">
        <f t="shared" si="15"/>
        <v>3</v>
      </c>
      <c r="G42" s="11">
        <f t="shared" si="15"/>
        <v>4</v>
      </c>
      <c r="H42" s="11">
        <f t="shared" si="15"/>
        <v>4</v>
      </c>
      <c r="I42" s="11">
        <f t="shared" si="15"/>
        <v>3</v>
      </c>
      <c r="J42" s="11">
        <f t="shared" si="15"/>
        <v>4</v>
      </c>
      <c r="K42" s="11">
        <f t="shared" si="15"/>
        <v>1</v>
      </c>
      <c r="L42" s="11">
        <f t="shared" si="15"/>
        <v>4</v>
      </c>
      <c r="M42" s="11">
        <f t="shared" si="15"/>
        <v>5</v>
      </c>
      <c r="N42" s="5"/>
      <c r="O42" s="11">
        <f>SUM(E42:N42)</f>
        <v>30</v>
      </c>
      <c r="P42" s="17">
        <f>O42-$O$8</f>
        <v>-5</v>
      </c>
    </row>
    <row r="43" spans="1:17" ht="12.75" hidden="1" customHeight="1" outlineLevel="1">
      <c r="A43" s="22"/>
      <c r="B43" s="4"/>
      <c r="C43" s="5"/>
      <c r="D43" s="5"/>
      <c r="E43" s="5">
        <f t="shared" ref="E43:M43" si="16">IF(E42=E47,1,0)</f>
        <v>1</v>
      </c>
      <c r="F43" s="5">
        <f t="shared" si="16"/>
        <v>1</v>
      </c>
      <c r="G43" s="5">
        <f t="shared" si="16"/>
        <v>1</v>
      </c>
      <c r="H43" s="5">
        <f t="shared" si="16"/>
        <v>1</v>
      </c>
      <c r="I43" s="5">
        <f t="shared" si="16"/>
        <v>0</v>
      </c>
      <c r="J43" s="5">
        <f t="shared" si="16"/>
        <v>1</v>
      </c>
      <c r="K43" s="5">
        <f t="shared" si="16"/>
        <v>1</v>
      </c>
      <c r="L43" s="5">
        <f t="shared" si="16"/>
        <v>1</v>
      </c>
      <c r="M43" s="5">
        <f t="shared" si="16"/>
        <v>0</v>
      </c>
      <c r="N43" s="5"/>
      <c r="O43" s="16"/>
    </row>
    <row r="44" spans="1:17" ht="13" hidden="1" outlineLevel="1" thickBot="1">
      <c r="A44" s="22"/>
      <c r="B44" s="4" t="s">
        <v>222</v>
      </c>
      <c r="C44" s="5">
        <v>10</v>
      </c>
      <c r="D44" s="5"/>
      <c r="E44" s="11">
        <v>5</v>
      </c>
      <c r="F44" s="11">
        <v>5</v>
      </c>
      <c r="G44" s="11">
        <v>8</v>
      </c>
      <c r="H44" s="11">
        <v>6</v>
      </c>
      <c r="I44" s="11">
        <v>4</v>
      </c>
      <c r="J44" s="11">
        <v>6</v>
      </c>
      <c r="K44" s="11">
        <v>4</v>
      </c>
      <c r="L44" s="11">
        <v>6</v>
      </c>
      <c r="M44" s="11">
        <v>5</v>
      </c>
      <c r="N44" s="5"/>
      <c r="O44" s="11">
        <f>SUM(E44:N44)</f>
        <v>49</v>
      </c>
      <c r="P44" s="17">
        <f>O44-$O$8</f>
        <v>14</v>
      </c>
    </row>
    <row r="45" spans="1:17" ht="13" hidden="1" outlineLevel="1" thickBot="1">
      <c r="A45" s="22"/>
      <c r="B45" s="8" t="s">
        <v>224</v>
      </c>
      <c r="C45" s="5"/>
      <c r="D45" s="5"/>
      <c r="E45" s="11">
        <f t="shared" ref="E45:M45" si="17">E44-(INT($C44/9))-(E$9&lt;=(MOD($C44,9)))</f>
        <v>4</v>
      </c>
      <c r="F45" s="11">
        <f t="shared" si="17"/>
        <v>4</v>
      </c>
      <c r="G45" s="11">
        <f t="shared" si="17"/>
        <v>7</v>
      </c>
      <c r="H45" s="11">
        <f t="shared" si="17"/>
        <v>5</v>
      </c>
      <c r="I45" s="11">
        <f t="shared" si="17"/>
        <v>2</v>
      </c>
      <c r="J45" s="11">
        <f t="shared" si="17"/>
        <v>5</v>
      </c>
      <c r="K45" s="11">
        <f t="shared" si="17"/>
        <v>3</v>
      </c>
      <c r="L45" s="11">
        <f t="shared" si="17"/>
        <v>5</v>
      </c>
      <c r="M45" s="11">
        <f t="shared" si="17"/>
        <v>4</v>
      </c>
      <c r="N45" s="5"/>
      <c r="O45" s="11">
        <f>SUM(E45:N45)</f>
        <v>39</v>
      </c>
      <c r="P45" s="19">
        <f>O45-$O$8</f>
        <v>4</v>
      </c>
    </row>
    <row r="46" spans="1:17" ht="4.5" hidden="1" customHeight="1" outlineLevel="1" collapsed="1">
      <c r="A46" s="22"/>
      <c r="B46" s="4"/>
      <c r="C46" s="5"/>
      <c r="D46" s="5"/>
      <c r="E46" s="5">
        <f t="shared" ref="E46:M46" si="18">IF(E45=E47,1,0)</f>
        <v>0</v>
      </c>
      <c r="F46" s="5">
        <f t="shared" si="18"/>
        <v>0</v>
      </c>
      <c r="G46" s="5">
        <f t="shared" si="18"/>
        <v>0</v>
      </c>
      <c r="H46" s="5">
        <f t="shared" si="18"/>
        <v>0</v>
      </c>
      <c r="I46" s="5">
        <f t="shared" si="18"/>
        <v>1</v>
      </c>
      <c r="J46" s="5">
        <f t="shared" si="18"/>
        <v>0</v>
      </c>
      <c r="K46" s="5">
        <f t="shared" si="18"/>
        <v>0</v>
      </c>
      <c r="L46" s="5">
        <f t="shared" si="18"/>
        <v>0</v>
      </c>
      <c r="M46" s="5">
        <f t="shared" si="18"/>
        <v>1</v>
      </c>
      <c r="N46" s="5"/>
      <c r="O46" s="6"/>
    </row>
    <row r="47" spans="1:17" ht="13" collapsed="1" thickBot="1">
      <c r="A47" s="22">
        <f>RANK(Q47,$Q$20:$Q$137,1)</f>
        <v>4</v>
      </c>
      <c r="B47" s="10" t="s">
        <v>250</v>
      </c>
      <c r="C47" s="11">
        <f>SUM(C41:C46)</f>
        <v>23</v>
      </c>
      <c r="D47" s="11"/>
      <c r="E47" s="11">
        <f t="shared" ref="E47:M47" si="19">MIN(E42,E45)</f>
        <v>2</v>
      </c>
      <c r="F47" s="11">
        <f t="shared" si="19"/>
        <v>3</v>
      </c>
      <c r="G47" s="11">
        <f t="shared" si="19"/>
        <v>4</v>
      </c>
      <c r="H47" s="11">
        <f t="shared" si="19"/>
        <v>4</v>
      </c>
      <c r="I47" s="11">
        <f t="shared" si="19"/>
        <v>2</v>
      </c>
      <c r="J47" s="11">
        <f t="shared" si="19"/>
        <v>4</v>
      </c>
      <c r="K47" s="11">
        <f t="shared" si="19"/>
        <v>1</v>
      </c>
      <c r="L47" s="11">
        <f t="shared" si="19"/>
        <v>4</v>
      </c>
      <c r="M47" s="11">
        <f t="shared" si="19"/>
        <v>4</v>
      </c>
      <c r="N47" s="11"/>
      <c r="O47" s="11">
        <f>SUM(E47:N47)</f>
        <v>28</v>
      </c>
      <c r="Q47" s="17">
        <f>O47-$O$8</f>
        <v>-7</v>
      </c>
    </row>
    <row r="48" spans="1:17" hidden="1" outlineLevel="1" collapsed="1">
      <c r="A48" s="22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9"/>
      <c r="P48" s="7"/>
    </row>
    <row r="49" spans="1:17" hidden="1" outlineLevel="1">
      <c r="A49" s="22"/>
      <c r="B49" s="12" t="s">
        <v>59</v>
      </c>
    </row>
    <row r="50" spans="1:17" ht="13" hidden="1" outlineLevel="1" thickBot="1">
      <c r="A50" s="22"/>
      <c r="B50" s="2" t="s">
        <v>236</v>
      </c>
      <c r="C50" s="3">
        <v>8</v>
      </c>
      <c r="D50" s="3"/>
      <c r="E50" s="11">
        <v>7</v>
      </c>
      <c r="F50" s="11">
        <v>6</v>
      </c>
      <c r="G50" s="11">
        <v>6</v>
      </c>
      <c r="H50" s="11">
        <v>5</v>
      </c>
      <c r="I50" s="11">
        <v>4</v>
      </c>
      <c r="J50" s="11">
        <v>4</v>
      </c>
      <c r="K50" s="11">
        <v>6</v>
      </c>
      <c r="L50" s="11">
        <v>5</v>
      </c>
      <c r="M50" s="11">
        <v>3</v>
      </c>
      <c r="N50" s="3"/>
      <c r="O50" s="11">
        <f>SUM(E50:N50)</f>
        <v>46</v>
      </c>
      <c r="P50" s="17">
        <f>O50-$O$8</f>
        <v>11</v>
      </c>
    </row>
    <row r="51" spans="1:17" ht="13" hidden="1" outlineLevel="1" thickBot="1">
      <c r="A51" s="22"/>
      <c r="B51" s="8" t="s">
        <v>224</v>
      </c>
      <c r="C51" s="5"/>
      <c r="D51" s="5"/>
      <c r="E51" s="11">
        <f t="shared" ref="E51:M51" si="20">E50-(INT($C50/9))-(E$9&lt;=(MOD($C50,9)))</f>
        <v>6</v>
      </c>
      <c r="F51" s="11">
        <f t="shared" si="20"/>
        <v>5</v>
      </c>
      <c r="G51" s="11">
        <f t="shared" si="20"/>
        <v>5</v>
      </c>
      <c r="H51" s="11">
        <f t="shared" si="20"/>
        <v>4</v>
      </c>
      <c r="I51" s="11">
        <f t="shared" si="20"/>
        <v>3</v>
      </c>
      <c r="J51" s="11">
        <f t="shared" si="20"/>
        <v>4</v>
      </c>
      <c r="K51" s="11">
        <f t="shared" si="20"/>
        <v>5</v>
      </c>
      <c r="L51" s="11">
        <f t="shared" si="20"/>
        <v>4</v>
      </c>
      <c r="M51" s="11">
        <f t="shared" si="20"/>
        <v>2</v>
      </c>
      <c r="N51" s="5"/>
      <c r="O51" s="11">
        <f>SUM(E51:N51)</f>
        <v>38</v>
      </c>
      <c r="P51" s="17">
        <f>O51-$O$8</f>
        <v>3</v>
      </c>
    </row>
    <row r="52" spans="1:17" ht="12.75" hidden="1" customHeight="1" outlineLevel="1">
      <c r="A52" s="22"/>
      <c r="B52" s="4"/>
      <c r="C52" s="5"/>
      <c r="D52" s="5"/>
      <c r="E52" s="5">
        <f t="shared" ref="E52:M52" si="21">IF(E51=E56,1,0)</f>
        <v>1</v>
      </c>
      <c r="F52" s="5">
        <f t="shared" si="21"/>
        <v>1</v>
      </c>
      <c r="G52" s="5">
        <f t="shared" si="21"/>
        <v>1</v>
      </c>
      <c r="H52" s="5">
        <f t="shared" si="21"/>
        <v>1</v>
      </c>
      <c r="I52" s="5">
        <f t="shared" si="21"/>
        <v>1</v>
      </c>
      <c r="J52" s="5">
        <f t="shared" si="21"/>
        <v>1</v>
      </c>
      <c r="K52" s="5">
        <f t="shared" si="21"/>
        <v>0</v>
      </c>
      <c r="L52" s="5">
        <f t="shared" si="21"/>
        <v>1</v>
      </c>
      <c r="M52" s="5">
        <f t="shared" si="21"/>
        <v>1</v>
      </c>
      <c r="N52" s="5"/>
      <c r="O52" s="16"/>
    </row>
    <row r="53" spans="1:17" ht="13" hidden="1" outlineLevel="1" thickBot="1">
      <c r="A53" s="22"/>
      <c r="B53" s="4" t="s">
        <v>82</v>
      </c>
      <c r="C53" s="5">
        <v>4</v>
      </c>
      <c r="D53" s="5"/>
      <c r="E53" s="11">
        <v>7</v>
      </c>
      <c r="F53" s="11">
        <v>6</v>
      </c>
      <c r="G53" s="11">
        <v>7</v>
      </c>
      <c r="H53" s="11">
        <v>4</v>
      </c>
      <c r="I53" s="11">
        <v>6</v>
      </c>
      <c r="J53" s="11">
        <v>7</v>
      </c>
      <c r="K53" s="11">
        <v>3</v>
      </c>
      <c r="L53" s="11">
        <v>7</v>
      </c>
      <c r="M53" s="11">
        <v>4</v>
      </c>
      <c r="N53" s="5"/>
      <c r="O53" s="11">
        <f>SUM(E53:N53)</f>
        <v>51</v>
      </c>
      <c r="P53" s="17">
        <f>O53-$O$8</f>
        <v>16</v>
      </c>
    </row>
    <row r="54" spans="1:17" ht="13" hidden="1" outlineLevel="1" thickBot="1">
      <c r="A54" s="22"/>
      <c r="B54" s="8" t="s">
        <v>224</v>
      </c>
      <c r="C54" s="5"/>
      <c r="D54" s="5"/>
      <c r="E54" s="11">
        <f t="shared" ref="E54:M54" si="22">E53-(INT($C53/9))-(E$9&lt;=(MOD($C53,9)))</f>
        <v>6</v>
      </c>
      <c r="F54" s="11">
        <f t="shared" si="22"/>
        <v>5</v>
      </c>
      <c r="G54" s="11">
        <f t="shared" si="22"/>
        <v>7</v>
      </c>
      <c r="H54" s="11">
        <f t="shared" si="22"/>
        <v>4</v>
      </c>
      <c r="I54" s="11">
        <f t="shared" si="22"/>
        <v>5</v>
      </c>
      <c r="J54" s="11">
        <f t="shared" si="22"/>
        <v>7</v>
      </c>
      <c r="K54" s="11">
        <f t="shared" si="22"/>
        <v>2</v>
      </c>
      <c r="L54" s="11">
        <f t="shared" si="22"/>
        <v>7</v>
      </c>
      <c r="M54" s="11">
        <f t="shared" si="22"/>
        <v>4</v>
      </c>
      <c r="N54" s="5"/>
      <c r="O54" s="11">
        <f>SUM(E54:N54)</f>
        <v>47</v>
      </c>
      <c r="P54" s="17">
        <f>O54-$O$8</f>
        <v>12</v>
      </c>
    </row>
    <row r="55" spans="1:17" ht="4.5" hidden="1" customHeight="1" outlineLevel="1" collapsed="1">
      <c r="A55" s="22"/>
      <c r="B55" s="4"/>
      <c r="C55" s="5"/>
      <c r="D55" s="5"/>
      <c r="E55" s="5">
        <f t="shared" ref="E55:M55" si="23">IF(E54=E56,1,0)</f>
        <v>1</v>
      </c>
      <c r="F55" s="5">
        <f t="shared" si="23"/>
        <v>1</v>
      </c>
      <c r="G55" s="5">
        <f t="shared" si="23"/>
        <v>0</v>
      </c>
      <c r="H55" s="5">
        <f t="shared" si="23"/>
        <v>1</v>
      </c>
      <c r="I55" s="5">
        <f t="shared" si="23"/>
        <v>0</v>
      </c>
      <c r="J55" s="5">
        <f t="shared" si="23"/>
        <v>0</v>
      </c>
      <c r="K55" s="5">
        <f t="shared" si="23"/>
        <v>1</v>
      </c>
      <c r="L55" s="5">
        <f t="shared" si="23"/>
        <v>0</v>
      </c>
      <c r="M55" s="5">
        <f t="shared" si="23"/>
        <v>0</v>
      </c>
      <c r="N55" s="5"/>
      <c r="O55" s="6"/>
    </row>
    <row r="56" spans="1:17" ht="13" collapsed="1" thickBot="1">
      <c r="A56" s="22">
        <f>RANK(Q56,$Q$20:$Q$137,1)</f>
        <v>10</v>
      </c>
      <c r="B56" s="10" t="s">
        <v>251</v>
      </c>
      <c r="C56" s="11">
        <f>SUM(C50:C55)</f>
        <v>12</v>
      </c>
      <c r="D56" s="11"/>
      <c r="E56" s="11">
        <f t="shared" ref="E56:M56" si="24">MIN(E51,E54)</f>
        <v>6</v>
      </c>
      <c r="F56" s="11">
        <f t="shared" si="24"/>
        <v>5</v>
      </c>
      <c r="G56" s="11">
        <f t="shared" si="24"/>
        <v>5</v>
      </c>
      <c r="H56" s="11">
        <f t="shared" si="24"/>
        <v>4</v>
      </c>
      <c r="I56" s="11">
        <f t="shared" si="24"/>
        <v>3</v>
      </c>
      <c r="J56" s="11">
        <f t="shared" si="24"/>
        <v>4</v>
      </c>
      <c r="K56" s="11">
        <f t="shared" si="24"/>
        <v>2</v>
      </c>
      <c r="L56" s="11">
        <f t="shared" si="24"/>
        <v>4</v>
      </c>
      <c r="M56" s="11">
        <f t="shared" si="24"/>
        <v>2</v>
      </c>
      <c r="N56" s="11"/>
      <c r="O56" s="11">
        <f>SUM(E56:N56)</f>
        <v>35</v>
      </c>
      <c r="Q56" s="17">
        <f>O56-$O$8</f>
        <v>0</v>
      </c>
    </row>
    <row r="57" spans="1:17" hidden="1" outlineLevel="1">
      <c r="A57" s="22"/>
    </row>
    <row r="58" spans="1:17" hidden="1" outlineLevel="1">
      <c r="A58" s="22"/>
      <c r="B58" t="s">
        <v>229</v>
      </c>
    </row>
    <row r="59" spans="1:17" ht="13" hidden="1" outlineLevel="1" thickBot="1">
      <c r="A59" s="22"/>
      <c r="B59" s="2" t="s">
        <v>83</v>
      </c>
      <c r="C59" s="3">
        <v>9</v>
      </c>
      <c r="D59" s="3"/>
      <c r="E59" s="11">
        <v>4</v>
      </c>
      <c r="F59" s="11">
        <v>4</v>
      </c>
      <c r="G59" s="11">
        <v>8</v>
      </c>
      <c r="H59" s="11">
        <v>5</v>
      </c>
      <c r="I59" s="11">
        <v>4</v>
      </c>
      <c r="J59" s="11">
        <v>7</v>
      </c>
      <c r="K59" s="11">
        <v>5</v>
      </c>
      <c r="L59" s="11">
        <v>7</v>
      </c>
      <c r="M59" s="11">
        <v>7</v>
      </c>
      <c r="N59" s="3"/>
      <c r="O59" s="11">
        <f>SUM(E59:N59)</f>
        <v>51</v>
      </c>
      <c r="P59" s="17">
        <f>O59-$O$8</f>
        <v>16</v>
      </c>
    </row>
    <row r="60" spans="1:17" ht="13" hidden="1" outlineLevel="1" thickBot="1">
      <c r="A60" s="22"/>
      <c r="B60" s="8" t="s">
        <v>224</v>
      </c>
      <c r="C60" s="5"/>
      <c r="D60" s="5"/>
      <c r="E60" s="11">
        <f t="shared" ref="E60:M60" si="25">E59-(INT($C59/9))-(E$9&lt;=(MOD($C59,9)))</f>
        <v>3</v>
      </c>
      <c r="F60" s="11">
        <f t="shared" si="25"/>
        <v>3</v>
      </c>
      <c r="G60" s="11">
        <f t="shared" si="25"/>
        <v>7</v>
      </c>
      <c r="H60" s="11">
        <f t="shared" si="25"/>
        <v>4</v>
      </c>
      <c r="I60" s="11">
        <f t="shared" si="25"/>
        <v>3</v>
      </c>
      <c r="J60" s="11">
        <f t="shared" si="25"/>
        <v>6</v>
      </c>
      <c r="K60" s="11">
        <f t="shared" si="25"/>
        <v>4</v>
      </c>
      <c r="L60" s="11">
        <f t="shared" si="25"/>
        <v>6</v>
      </c>
      <c r="M60" s="11">
        <f t="shared" si="25"/>
        <v>6</v>
      </c>
      <c r="N60" s="5"/>
      <c r="O60" s="11">
        <f>SUM(E60:N60)</f>
        <v>42</v>
      </c>
      <c r="P60" s="17">
        <f>O60-$O$8</f>
        <v>7</v>
      </c>
    </row>
    <row r="61" spans="1:17" ht="12.75" hidden="1" customHeight="1" outlineLevel="1">
      <c r="A61" s="22"/>
      <c r="B61" s="4"/>
      <c r="C61" s="5"/>
      <c r="D61" s="5"/>
      <c r="E61" s="5">
        <f t="shared" ref="E61:M61" si="26">IF(E60=E65,1,0)</f>
        <v>1</v>
      </c>
      <c r="F61" s="5">
        <f t="shared" si="26"/>
        <v>1</v>
      </c>
      <c r="G61" s="5">
        <f t="shared" si="26"/>
        <v>0</v>
      </c>
      <c r="H61" s="5">
        <f t="shared" si="26"/>
        <v>1</v>
      </c>
      <c r="I61" s="5">
        <f t="shared" si="26"/>
        <v>0</v>
      </c>
      <c r="J61" s="5">
        <f t="shared" si="26"/>
        <v>0</v>
      </c>
      <c r="K61" s="5">
        <f t="shared" si="26"/>
        <v>0</v>
      </c>
      <c r="L61" s="5">
        <f t="shared" si="26"/>
        <v>0</v>
      </c>
      <c r="M61" s="5">
        <f t="shared" si="26"/>
        <v>1</v>
      </c>
      <c r="N61" s="5"/>
      <c r="O61" s="16"/>
    </row>
    <row r="62" spans="1:17" ht="13" hidden="1" outlineLevel="1" thickBot="1">
      <c r="A62" s="22"/>
      <c r="B62" s="4" t="s">
        <v>84</v>
      </c>
      <c r="C62" s="5">
        <v>14</v>
      </c>
      <c r="D62" s="5"/>
      <c r="E62" s="11">
        <v>5</v>
      </c>
      <c r="F62" s="11">
        <v>5</v>
      </c>
      <c r="G62" s="11">
        <v>5</v>
      </c>
      <c r="H62" s="11">
        <v>8</v>
      </c>
      <c r="I62" s="11">
        <v>3</v>
      </c>
      <c r="J62" s="11">
        <v>5</v>
      </c>
      <c r="K62" s="11">
        <v>3</v>
      </c>
      <c r="L62" s="11">
        <v>6</v>
      </c>
      <c r="M62" s="11">
        <v>7</v>
      </c>
      <c r="N62" s="5"/>
      <c r="O62" s="11">
        <f>SUM(E62:N62)</f>
        <v>47</v>
      </c>
      <c r="P62" s="17">
        <f>O62-$O$8</f>
        <v>12</v>
      </c>
    </row>
    <row r="63" spans="1:17" ht="13" hidden="1" outlineLevel="1" thickBot="1">
      <c r="A63" s="22"/>
      <c r="B63" s="8" t="s">
        <v>224</v>
      </c>
      <c r="C63" s="5"/>
      <c r="D63" s="5"/>
      <c r="E63" s="11">
        <f t="shared" ref="E63:M63" si="27">E62-(INT($C62/9))-(E$9&lt;=(MOD($C62,9)))</f>
        <v>3</v>
      </c>
      <c r="F63" s="11">
        <f t="shared" si="27"/>
        <v>3</v>
      </c>
      <c r="G63" s="11">
        <f t="shared" si="27"/>
        <v>3</v>
      </c>
      <c r="H63" s="11">
        <f t="shared" si="27"/>
        <v>7</v>
      </c>
      <c r="I63" s="11">
        <f t="shared" si="27"/>
        <v>1</v>
      </c>
      <c r="J63" s="11">
        <f t="shared" si="27"/>
        <v>4</v>
      </c>
      <c r="K63" s="11">
        <f t="shared" si="27"/>
        <v>1</v>
      </c>
      <c r="L63" s="11">
        <f t="shared" si="27"/>
        <v>5</v>
      </c>
      <c r="M63" s="11">
        <f t="shared" si="27"/>
        <v>6</v>
      </c>
      <c r="N63" s="5"/>
      <c r="O63" s="11">
        <f>SUM(E63:N63)</f>
        <v>33</v>
      </c>
      <c r="P63" s="17">
        <f>O63-$O$8</f>
        <v>-2</v>
      </c>
    </row>
    <row r="64" spans="1:17" ht="4.5" hidden="1" customHeight="1" outlineLevel="1" collapsed="1">
      <c r="A64" s="22"/>
      <c r="B64" s="4"/>
      <c r="C64" s="5"/>
      <c r="D64" s="5"/>
      <c r="E64" s="5">
        <f t="shared" ref="E64:M64" si="28">IF(E63=E65,1,0)</f>
        <v>1</v>
      </c>
      <c r="F64" s="5">
        <f t="shared" si="28"/>
        <v>1</v>
      </c>
      <c r="G64" s="5">
        <f t="shared" si="28"/>
        <v>1</v>
      </c>
      <c r="H64" s="5">
        <f t="shared" si="28"/>
        <v>0</v>
      </c>
      <c r="I64" s="5">
        <f t="shared" si="28"/>
        <v>1</v>
      </c>
      <c r="J64" s="5">
        <f t="shared" si="28"/>
        <v>1</v>
      </c>
      <c r="K64" s="5">
        <f t="shared" si="28"/>
        <v>1</v>
      </c>
      <c r="L64" s="5">
        <f t="shared" si="28"/>
        <v>1</v>
      </c>
      <c r="M64" s="5">
        <f t="shared" si="28"/>
        <v>1</v>
      </c>
      <c r="N64" s="5"/>
      <c r="O64" s="6"/>
    </row>
    <row r="65" spans="1:17" ht="13" collapsed="1" thickBot="1">
      <c r="A65" s="22">
        <f>RANK(Q65,$Q$20:$Q$137,1)</f>
        <v>5</v>
      </c>
      <c r="B65" s="10" t="s">
        <v>253</v>
      </c>
      <c r="C65" s="11">
        <f>SUM(C59:C64)</f>
        <v>23</v>
      </c>
      <c r="D65" s="11"/>
      <c r="E65" s="11">
        <f t="shared" ref="E65:M65" si="29">MIN(E60,E63)</f>
        <v>3</v>
      </c>
      <c r="F65" s="11">
        <f t="shared" si="29"/>
        <v>3</v>
      </c>
      <c r="G65" s="11">
        <f t="shared" si="29"/>
        <v>3</v>
      </c>
      <c r="H65" s="11">
        <f t="shared" si="29"/>
        <v>4</v>
      </c>
      <c r="I65" s="11">
        <f t="shared" si="29"/>
        <v>1</v>
      </c>
      <c r="J65" s="11">
        <f t="shared" si="29"/>
        <v>4</v>
      </c>
      <c r="K65" s="11">
        <f t="shared" si="29"/>
        <v>1</v>
      </c>
      <c r="L65" s="11">
        <f t="shared" si="29"/>
        <v>5</v>
      </c>
      <c r="M65" s="11">
        <f t="shared" si="29"/>
        <v>6</v>
      </c>
      <c r="N65" s="11"/>
      <c r="O65" s="11">
        <f>SUM(E65:N65)</f>
        <v>30</v>
      </c>
      <c r="Q65" s="17">
        <f>O65-$O$8</f>
        <v>-5</v>
      </c>
    </row>
    <row r="66" spans="1:17" hidden="1" outlineLevel="1">
      <c r="A66" s="22"/>
    </row>
    <row r="67" spans="1:17" hidden="1" outlineLevel="1">
      <c r="A67" s="22"/>
      <c r="B67" t="s">
        <v>228</v>
      </c>
    </row>
    <row r="68" spans="1:17" ht="13" hidden="1" outlineLevel="1" thickBot="1">
      <c r="A68" s="22"/>
      <c r="B68" s="2" t="s">
        <v>85</v>
      </c>
      <c r="C68" s="3">
        <v>9</v>
      </c>
      <c r="D68" s="3"/>
      <c r="E68" s="11">
        <v>7</v>
      </c>
      <c r="F68" s="11">
        <v>6</v>
      </c>
      <c r="G68" s="11">
        <v>5</v>
      </c>
      <c r="H68" s="11">
        <v>8</v>
      </c>
      <c r="I68" s="11">
        <v>3</v>
      </c>
      <c r="J68" s="11">
        <v>7</v>
      </c>
      <c r="K68" s="11">
        <v>4</v>
      </c>
      <c r="L68" s="11">
        <v>11</v>
      </c>
      <c r="M68" s="11">
        <v>9</v>
      </c>
      <c r="N68" s="3"/>
      <c r="O68" s="11">
        <f>SUM(E68:N68)</f>
        <v>60</v>
      </c>
      <c r="P68" s="17">
        <f>O68-$O$8</f>
        <v>25</v>
      </c>
    </row>
    <row r="69" spans="1:17" ht="13" hidden="1" outlineLevel="1" thickBot="1">
      <c r="A69" s="22"/>
      <c r="B69" s="8" t="s">
        <v>224</v>
      </c>
      <c r="C69" s="5"/>
      <c r="D69" s="5"/>
      <c r="E69" s="11">
        <f t="shared" ref="E69:M69" si="30">E68-(INT($C68/9))-(E$9&lt;=(MOD($C68,9)))</f>
        <v>6</v>
      </c>
      <c r="F69" s="11">
        <f t="shared" si="30"/>
        <v>5</v>
      </c>
      <c r="G69" s="11">
        <f t="shared" si="30"/>
        <v>4</v>
      </c>
      <c r="H69" s="11">
        <f t="shared" si="30"/>
        <v>7</v>
      </c>
      <c r="I69" s="11">
        <f t="shared" si="30"/>
        <v>2</v>
      </c>
      <c r="J69" s="11">
        <f t="shared" si="30"/>
        <v>6</v>
      </c>
      <c r="K69" s="11">
        <f t="shared" si="30"/>
        <v>3</v>
      </c>
      <c r="L69" s="11">
        <f t="shared" si="30"/>
        <v>10</v>
      </c>
      <c r="M69" s="11">
        <f t="shared" si="30"/>
        <v>8</v>
      </c>
      <c r="N69" s="5"/>
      <c r="O69" s="11">
        <f>SUM(E69:N69)</f>
        <v>51</v>
      </c>
      <c r="P69" s="17">
        <f>O69-$O$8</f>
        <v>16</v>
      </c>
    </row>
    <row r="70" spans="1:17" ht="12.75" hidden="1" customHeight="1" outlineLevel="1">
      <c r="A70" s="22"/>
      <c r="B70" s="4"/>
      <c r="C70" s="5"/>
      <c r="D70" s="5"/>
      <c r="E70" s="5">
        <f t="shared" ref="E70:M70" si="31">IF(E69=E74,1,0)</f>
        <v>0</v>
      </c>
      <c r="F70" s="5">
        <f t="shared" si="31"/>
        <v>0</v>
      </c>
      <c r="G70" s="5">
        <f t="shared" si="31"/>
        <v>1</v>
      </c>
      <c r="H70" s="5">
        <f t="shared" si="31"/>
        <v>0</v>
      </c>
      <c r="I70" s="5">
        <f t="shared" si="31"/>
        <v>0</v>
      </c>
      <c r="J70" s="5">
        <f t="shared" si="31"/>
        <v>0</v>
      </c>
      <c r="K70" s="5">
        <f t="shared" si="31"/>
        <v>0</v>
      </c>
      <c r="L70" s="5">
        <f t="shared" si="31"/>
        <v>0</v>
      </c>
      <c r="M70" s="5">
        <f t="shared" si="31"/>
        <v>0</v>
      </c>
      <c r="N70" s="5"/>
      <c r="O70" s="16"/>
    </row>
    <row r="71" spans="1:17" ht="13" hidden="1" outlineLevel="1" thickBot="1">
      <c r="A71" s="22"/>
      <c r="B71" s="4" t="s">
        <v>61</v>
      </c>
      <c r="C71" s="5">
        <v>22</v>
      </c>
      <c r="D71" s="5"/>
      <c r="E71" s="11">
        <v>7</v>
      </c>
      <c r="F71" s="11">
        <v>5</v>
      </c>
      <c r="G71" s="11">
        <v>8</v>
      </c>
      <c r="H71" s="11">
        <v>6</v>
      </c>
      <c r="I71" s="11">
        <v>4</v>
      </c>
      <c r="J71" s="11">
        <v>7</v>
      </c>
      <c r="K71" s="11">
        <v>4</v>
      </c>
      <c r="L71" s="11">
        <v>7</v>
      </c>
      <c r="M71" s="11">
        <v>6</v>
      </c>
      <c r="N71" s="5"/>
      <c r="O71" s="11">
        <f>SUM(E71:N71)</f>
        <v>54</v>
      </c>
      <c r="P71" s="17">
        <f>O71-$O$8</f>
        <v>19</v>
      </c>
    </row>
    <row r="72" spans="1:17" ht="13" hidden="1" outlineLevel="1" thickBot="1">
      <c r="A72" s="22"/>
      <c r="B72" s="8" t="s">
        <v>224</v>
      </c>
      <c r="C72" s="5"/>
      <c r="D72" s="5"/>
      <c r="E72" s="11">
        <f t="shared" ref="E72:M72" si="32">E71-(INT($C71/9))-(E$9&lt;=(MOD($C71,9)))</f>
        <v>4</v>
      </c>
      <c r="F72" s="11">
        <f t="shared" si="32"/>
        <v>2</v>
      </c>
      <c r="G72" s="11">
        <f t="shared" si="32"/>
        <v>6</v>
      </c>
      <c r="H72" s="11">
        <f t="shared" si="32"/>
        <v>4</v>
      </c>
      <c r="I72" s="11">
        <f t="shared" si="32"/>
        <v>1</v>
      </c>
      <c r="J72" s="11">
        <f t="shared" si="32"/>
        <v>5</v>
      </c>
      <c r="K72" s="11">
        <f t="shared" si="32"/>
        <v>1</v>
      </c>
      <c r="L72" s="11">
        <f t="shared" si="32"/>
        <v>5</v>
      </c>
      <c r="M72" s="11">
        <f t="shared" si="32"/>
        <v>4</v>
      </c>
      <c r="N72" s="5"/>
      <c r="O72" s="11">
        <f>SUM(E72:N72)</f>
        <v>32</v>
      </c>
      <c r="P72" s="17">
        <f>O72-$O$8</f>
        <v>-3</v>
      </c>
    </row>
    <row r="73" spans="1:17" ht="4.5" hidden="1" customHeight="1" outlineLevel="1" collapsed="1">
      <c r="A73" s="22"/>
      <c r="B73" s="4"/>
      <c r="C73" s="5"/>
      <c r="D73" s="5"/>
      <c r="E73" s="5">
        <f t="shared" ref="E73:M73" si="33">IF(E72=E74,1,0)</f>
        <v>1</v>
      </c>
      <c r="F73" s="5">
        <f t="shared" si="33"/>
        <v>1</v>
      </c>
      <c r="G73" s="5">
        <f t="shared" si="33"/>
        <v>0</v>
      </c>
      <c r="H73" s="5">
        <f t="shared" si="33"/>
        <v>1</v>
      </c>
      <c r="I73" s="5">
        <f t="shared" si="33"/>
        <v>1</v>
      </c>
      <c r="J73" s="5">
        <f t="shared" si="33"/>
        <v>1</v>
      </c>
      <c r="K73" s="5">
        <f t="shared" si="33"/>
        <v>1</v>
      </c>
      <c r="L73" s="5">
        <f t="shared" si="33"/>
        <v>1</v>
      </c>
      <c r="M73" s="5">
        <f t="shared" si="33"/>
        <v>1</v>
      </c>
      <c r="N73" s="5"/>
      <c r="O73" s="6"/>
    </row>
    <row r="74" spans="1:17" ht="13" collapsed="1" thickBot="1">
      <c r="A74" s="22">
        <f>RANK(Q74,$Q$20:$Q$137,1)</f>
        <v>5</v>
      </c>
      <c r="B74" s="10" t="s">
        <v>252</v>
      </c>
      <c r="C74" s="11">
        <f>SUM(C68:C73)</f>
        <v>31</v>
      </c>
      <c r="D74" s="11"/>
      <c r="E74" s="11">
        <f t="shared" ref="E74:M74" si="34">MIN(E69,E72)</f>
        <v>4</v>
      </c>
      <c r="F74" s="11">
        <f t="shared" si="34"/>
        <v>2</v>
      </c>
      <c r="G74" s="11">
        <f t="shared" si="34"/>
        <v>4</v>
      </c>
      <c r="H74" s="11">
        <f t="shared" si="34"/>
        <v>4</v>
      </c>
      <c r="I74" s="11">
        <f t="shared" si="34"/>
        <v>1</v>
      </c>
      <c r="J74" s="11">
        <f t="shared" si="34"/>
        <v>5</v>
      </c>
      <c r="K74" s="11">
        <f t="shared" si="34"/>
        <v>1</v>
      </c>
      <c r="L74" s="11">
        <f t="shared" si="34"/>
        <v>5</v>
      </c>
      <c r="M74" s="11">
        <f t="shared" si="34"/>
        <v>4</v>
      </c>
      <c r="N74" s="11"/>
      <c r="O74" s="11">
        <f>SUM(E74:N74)</f>
        <v>30</v>
      </c>
      <c r="Q74" s="17">
        <f>O74-$O$8</f>
        <v>-5</v>
      </c>
    </row>
    <row r="75" spans="1:17" hidden="1" outlineLevel="1">
      <c r="A75" s="22"/>
    </row>
    <row r="76" spans="1:17" hidden="1" outlineLevel="1">
      <c r="A76" s="22"/>
      <c r="B76" t="s">
        <v>67</v>
      </c>
    </row>
    <row r="77" spans="1:17" ht="13" hidden="1" outlineLevel="1" thickBot="1">
      <c r="A77" s="22"/>
      <c r="B77" s="2" t="s">
        <v>240</v>
      </c>
      <c r="C77" s="3">
        <v>12</v>
      </c>
      <c r="D77" s="3"/>
      <c r="E77" s="11">
        <v>6</v>
      </c>
      <c r="F77" s="11">
        <v>7</v>
      </c>
      <c r="G77" s="11">
        <v>7</v>
      </c>
      <c r="H77" s="11">
        <v>4</v>
      </c>
      <c r="I77" s="11">
        <v>5</v>
      </c>
      <c r="J77" s="11">
        <v>7</v>
      </c>
      <c r="K77" s="11">
        <v>5</v>
      </c>
      <c r="L77" s="11">
        <v>8</v>
      </c>
      <c r="M77" s="11">
        <v>5</v>
      </c>
      <c r="N77" s="3"/>
      <c r="O77" s="11">
        <f>SUM(E77:N77)</f>
        <v>54</v>
      </c>
      <c r="P77" s="17">
        <f>O77-$O$8</f>
        <v>19</v>
      </c>
    </row>
    <row r="78" spans="1:17" ht="13" hidden="1" outlineLevel="1" thickBot="1">
      <c r="A78" s="22"/>
      <c r="B78" s="8" t="s">
        <v>224</v>
      </c>
      <c r="C78" s="5"/>
      <c r="D78" s="5"/>
      <c r="E78" s="11">
        <f t="shared" ref="E78:M78" si="35">E77-(INT($C77/9))-(E$9&lt;=(MOD($C77,9)))</f>
        <v>5</v>
      </c>
      <c r="F78" s="11">
        <f t="shared" si="35"/>
        <v>5</v>
      </c>
      <c r="G78" s="11">
        <f t="shared" si="35"/>
        <v>6</v>
      </c>
      <c r="H78" s="11">
        <f t="shared" si="35"/>
        <v>3</v>
      </c>
      <c r="I78" s="11">
        <f t="shared" si="35"/>
        <v>3</v>
      </c>
      <c r="J78" s="11">
        <f t="shared" si="35"/>
        <v>6</v>
      </c>
      <c r="K78" s="11">
        <f t="shared" si="35"/>
        <v>3</v>
      </c>
      <c r="L78" s="11">
        <f t="shared" si="35"/>
        <v>7</v>
      </c>
      <c r="M78" s="11">
        <f t="shared" si="35"/>
        <v>4</v>
      </c>
      <c r="N78" s="5"/>
      <c r="O78" s="11">
        <f>SUM(E78:N78)</f>
        <v>42</v>
      </c>
      <c r="P78" s="17">
        <f>O78-$O$8</f>
        <v>7</v>
      </c>
    </row>
    <row r="79" spans="1:17" ht="12.75" hidden="1" customHeight="1" outlineLevel="1">
      <c r="A79" s="22"/>
      <c r="B79" s="4"/>
      <c r="C79" s="5"/>
      <c r="D79" s="5"/>
      <c r="E79" s="5">
        <f t="shared" ref="E79:M79" si="36">IF(E78=E83,1,0)</f>
        <v>1</v>
      </c>
      <c r="F79" s="5">
        <f t="shared" si="36"/>
        <v>1</v>
      </c>
      <c r="G79" s="5">
        <f t="shared" si="36"/>
        <v>1</v>
      </c>
      <c r="H79" s="5">
        <f t="shared" si="36"/>
        <v>1</v>
      </c>
      <c r="I79" s="5">
        <f t="shared" si="36"/>
        <v>0</v>
      </c>
      <c r="J79" s="5">
        <f t="shared" si="36"/>
        <v>0</v>
      </c>
      <c r="K79" s="5">
        <f t="shared" si="36"/>
        <v>0</v>
      </c>
      <c r="L79" s="5">
        <f t="shared" si="36"/>
        <v>1</v>
      </c>
      <c r="M79" s="5">
        <f t="shared" si="36"/>
        <v>1</v>
      </c>
      <c r="N79" s="5"/>
      <c r="O79" s="16"/>
    </row>
    <row r="80" spans="1:17" ht="13" hidden="1" outlineLevel="1" thickBot="1">
      <c r="A80" s="22"/>
      <c r="B80" s="4" t="s">
        <v>86</v>
      </c>
      <c r="C80" s="5">
        <v>14</v>
      </c>
      <c r="D80" s="5"/>
      <c r="E80" s="11">
        <v>8</v>
      </c>
      <c r="F80" s="11">
        <v>8</v>
      </c>
      <c r="G80" s="11">
        <v>9</v>
      </c>
      <c r="H80" s="11">
        <v>5</v>
      </c>
      <c r="I80" s="11">
        <v>4</v>
      </c>
      <c r="J80" s="11">
        <v>5</v>
      </c>
      <c r="K80" s="11">
        <v>3</v>
      </c>
      <c r="L80" s="11">
        <v>9</v>
      </c>
      <c r="M80" s="11">
        <v>5</v>
      </c>
      <c r="N80" s="5"/>
      <c r="O80" s="11">
        <f>SUM(E80:N80)</f>
        <v>56</v>
      </c>
      <c r="P80" s="17">
        <f>O80-$O$8</f>
        <v>21</v>
      </c>
    </row>
    <row r="81" spans="1:17" ht="13" hidden="1" outlineLevel="1" thickBot="1">
      <c r="A81" s="22"/>
      <c r="B81" s="8" t="s">
        <v>224</v>
      </c>
      <c r="C81" s="5"/>
      <c r="D81" s="5"/>
      <c r="E81" s="11">
        <f t="shared" ref="E81:M81" si="37">E80-(INT($C80/9))-(E$9&lt;=(MOD($C80,9)))</f>
        <v>6</v>
      </c>
      <c r="F81" s="11">
        <f t="shared" si="37"/>
        <v>6</v>
      </c>
      <c r="G81" s="11">
        <f t="shared" si="37"/>
        <v>7</v>
      </c>
      <c r="H81" s="11">
        <f t="shared" si="37"/>
        <v>4</v>
      </c>
      <c r="I81" s="11">
        <f t="shared" si="37"/>
        <v>2</v>
      </c>
      <c r="J81" s="11">
        <f t="shared" si="37"/>
        <v>4</v>
      </c>
      <c r="K81" s="11">
        <f t="shared" si="37"/>
        <v>1</v>
      </c>
      <c r="L81" s="11">
        <f t="shared" si="37"/>
        <v>8</v>
      </c>
      <c r="M81" s="11">
        <f t="shared" si="37"/>
        <v>4</v>
      </c>
      <c r="N81" s="5"/>
      <c r="O81" s="11">
        <f>SUM(E81:N81)</f>
        <v>42</v>
      </c>
      <c r="P81" s="17">
        <f>O81-$O$8</f>
        <v>7</v>
      </c>
    </row>
    <row r="82" spans="1:17" ht="4.5" hidden="1" customHeight="1" outlineLevel="1" collapsed="1">
      <c r="A82" s="22"/>
      <c r="B82" s="4"/>
      <c r="C82" s="5"/>
      <c r="D82" s="5"/>
      <c r="E82" s="5">
        <f t="shared" ref="E82:M82" si="38">IF(E81=E83,1,0)</f>
        <v>0</v>
      </c>
      <c r="F82" s="5">
        <f t="shared" si="38"/>
        <v>0</v>
      </c>
      <c r="G82" s="5">
        <f t="shared" si="38"/>
        <v>0</v>
      </c>
      <c r="H82" s="5">
        <f t="shared" si="38"/>
        <v>0</v>
      </c>
      <c r="I82" s="5">
        <f t="shared" si="38"/>
        <v>1</v>
      </c>
      <c r="J82" s="5">
        <f t="shared" si="38"/>
        <v>1</v>
      </c>
      <c r="K82" s="5">
        <f t="shared" si="38"/>
        <v>1</v>
      </c>
      <c r="L82" s="5">
        <f t="shared" si="38"/>
        <v>0</v>
      </c>
      <c r="M82" s="5">
        <f t="shared" si="38"/>
        <v>1</v>
      </c>
      <c r="N82" s="5"/>
      <c r="O82" s="6"/>
    </row>
    <row r="83" spans="1:17" ht="13" collapsed="1" thickBot="1">
      <c r="A83" s="22">
        <f>RANK(Q83,$Q$20:$Q$137,1)</f>
        <v>13</v>
      </c>
      <c r="B83" s="10" t="s">
        <v>254</v>
      </c>
      <c r="C83" s="11">
        <f>SUM(C77:C82)</f>
        <v>26</v>
      </c>
      <c r="D83" s="11"/>
      <c r="E83" s="11">
        <f t="shared" ref="E83:M83" si="39">MIN(E78,E81)</f>
        <v>5</v>
      </c>
      <c r="F83" s="11">
        <f t="shared" si="39"/>
        <v>5</v>
      </c>
      <c r="G83" s="11">
        <f t="shared" si="39"/>
        <v>6</v>
      </c>
      <c r="H83" s="11">
        <f t="shared" si="39"/>
        <v>3</v>
      </c>
      <c r="I83" s="11">
        <f t="shared" si="39"/>
        <v>2</v>
      </c>
      <c r="J83" s="11">
        <f t="shared" si="39"/>
        <v>4</v>
      </c>
      <c r="K83" s="11">
        <f t="shared" si="39"/>
        <v>1</v>
      </c>
      <c r="L83" s="11">
        <f t="shared" si="39"/>
        <v>7</v>
      </c>
      <c r="M83" s="11">
        <f t="shared" si="39"/>
        <v>4</v>
      </c>
      <c r="N83" s="11"/>
      <c r="O83" s="11">
        <f>SUM(E83:N83)</f>
        <v>37</v>
      </c>
      <c r="Q83" s="17">
        <f>O83-$O$8</f>
        <v>2</v>
      </c>
    </row>
    <row r="84" spans="1:17" hidden="1" outlineLevel="1">
      <c r="A84" s="22"/>
    </row>
    <row r="85" spans="1:17" hidden="1" outlineLevel="1">
      <c r="A85" s="22"/>
      <c r="B85" t="s">
        <v>226</v>
      </c>
    </row>
    <row r="86" spans="1:17" ht="13" hidden="1" outlineLevel="1" thickBot="1">
      <c r="A86" s="22"/>
      <c r="B86" s="2" t="s">
        <v>225</v>
      </c>
      <c r="C86" s="3">
        <v>22</v>
      </c>
      <c r="D86" s="3"/>
      <c r="E86" s="11">
        <v>5</v>
      </c>
      <c r="F86" s="11">
        <v>4</v>
      </c>
      <c r="G86" s="11">
        <v>7</v>
      </c>
      <c r="H86" s="11">
        <v>4</v>
      </c>
      <c r="I86" s="11">
        <v>4</v>
      </c>
      <c r="J86" s="11">
        <v>5</v>
      </c>
      <c r="K86" s="11">
        <v>4</v>
      </c>
      <c r="L86" s="11">
        <v>6</v>
      </c>
      <c r="M86" s="11">
        <v>5</v>
      </c>
      <c r="N86" s="3"/>
      <c r="O86" s="11">
        <f>SUM(E86:N86)</f>
        <v>44</v>
      </c>
      <c r="P86" s="17">
        <f>O86-$O$8</f>
        <v>9</v>
      </c>
    </row>
    <row r="87" spans="1:17" ht="13" hidden="1" outlineLevel="1" thickBot="1">
      <c r="A87" s="22"/>
      <c r="B87" s="8" t="s">
        <v>224</v>
      </c>
      <c r="C87" s="5"/>
      <c r="D87" s="5"/>
      <c r="E87" s="11">
        <f t="shared" ref="E87:M87" si="40">E86-(INT($C86/9))-(E$9&lt;=(MOD($C86,9)))</f>
        <v>2</v>
      </c>
      <c r="F87" s="11">
        <f t="shared" si="40"/>
        <v>1</v>
      </c>
      <c r="G87" s="11">
        <f t="shared" si="40"/>
        <v>5</v>
      </c>
      <c r="H87" s="11">
        <f t="shared" si="40"/>
        <v>2</v>
      </c>
      <c r="I87" s="11">
        <f t="shared" si="40"/>
        <v>1</v>
      </c>
      <c r="J87" s="11">
        <f t="shared" si="40"/>
        <v>3</v>
      </c>
      <c r="K87" s="11">
        <f t="shared" si="40"/>
        <v>1</v>
      </c>
      <c r="L87" s="11">
        <f t="shared" si="40"/>
        <v>4</v>
      </c>
      <c r="M87" s="11">
        <f t="shared" si="40"/>
        <v>3</v>
      </c>
      <c r="N87" s="5"/>
      <c r="O87" s="11">
        <f>SUM(E87:N87)</f>
        <v>22</v>
      </c>
      <c r="P87" s="17">
        <f>O87-$O$8</f>
        <v>-13</v>
      </c>
    </row>
    <row r="88" spans="1:17" ht="12.75" hidden="1" customHeight="1" outlineLevel="1">
      <c r="A88" s="22"/>
      <c r="B88" s="4"/>
      <c r="C88" s="5"/>
      <c r="D88" s="5"/>
      <c r="E88" s="5">
        <f t="shared" ref="E88:M88" si="41">IF(E87=E92,1,0)</f>
        <v>1</v>
      </c>
      <c r="F88" s="5">
        <f t="shared" si="41"/>
        <v>1</v>
      </c>
      <c r="G88" s="5">
        <f t="shared" si="41"/>
        <v>1</v>
      </c>
      <c r="H88" s="5">
        <f t="shared" si="41"/>
        <v>0</v>
      </c>
      <c r="I88" s="5">
        <f t="shared" si="41"/>
        <v>1</v>
      </c>
      <c r="J88" s="5">
        <f t="shared" si="41"/>
        <v>1</v>
      </c>
      <c r="K88" s="5">
        <f t="shared" si="41"/>
        <v>1</v>
      </c>
      <c r="L88" s="5">
        <f t="shared" si="41"/>
        <v>0</v>
      </c>
      <c r="M88" s="5">
        <f t="shared" si="41"/>
        <v>1</v>
      </c>
      <c r="N88" s="5"/>
      <c r="O88" s="16"/>
    </row>
    <row r="89" spans="1:17" ht="13" hidden="1" outlineLevel="1" thickBot="1">
      <c r="A89" s="22"/>
      <c r="B89" s="4" t="s">
        <v>238</v>
      </c>
      <c r="C89" s="5">
        <v>16</v>
      </c>
      <c r="D89" s="5"/>
      <c r="E89" s="11">
        <v>6</v>
      </c>
      <c r="F89" s="11">
        <v>7</v>
      </c>
      <c r="G89" s="11">
        <v>8</v>
      </c>
      <c r="H89" s="11">
        <v>3</v>
      </c>
      <c r="I89" s="11">
        <v>4</v>
      </c>
      <c r="J89" s="11">
        <v>7</v>
      </c>
      <c r="K89" s="11">
        <v>5</v>
      </c>
      <c r="L89" s="11">
        <v>5</v>
      </c>
      <c r="M89" s="11">
        <v>6</v>
      </c>
      <c r="N89" s="5"/>
      <c r="O89" s="11">
        <f>SUM(E89:N89)</f>
        <v>51</v>
      </c>
      <c r="P89" s="17">
        <f>O89-$O$8</f>
        <v>16</v>
      </c>
    </row>
    <row r="90" spans="1:17" ht="13" hidden="1" outlineLevel="1" thickBot="1">
      <c r="A90" s="22"/>
      <c r="B90" s="8" t="s">
        <v>224</v>
      </c>
      <c r="C90" s="5"/>
      <c r="D90" s="5"/>
      <c r="E90" s="11">
        <f t="shared" ref="E90:M90" si="42">E89-(INT($C89/9))-(E$9&lt;=(MOD($C89,9)))</f>
        <v>4</v>
      </c>
      <c r="F90" s="11">
        <f t="shared" si="42"/>
        <v>5</v>
      </c>
      <c r="G90" s="11">
        <f t="shared" si="42"/>
        <v>6</v>
      </c>
      <c r="H90" s="11">
        <f t="shared" si="42"/>
        <v>1</v>
      </c>
      <c r="I90" s="11">
        <f t="shared" si="42"/>
        <v>2</v>
      </c>
      <c r="J90" s="11">
        <f t="shared" si="42"/>
        <v>6</v>
      </c>
      <c r="K90" s="11">
        <f t="shared" si="42"/>
        <v>3</v>
      </c>
      <c r="L90" s="11">
        <f t="shared" si="42"/>
        <v>3</v>
      </c>
      <c r="M90" s="11">
        <f t="shared" si="42"/>
        <v>5</v>
      </c>
      <c r="N90" s="5"/>
      <c r="O90" s="11">
        <f>SUM(E90:N90)</f>
        <v>35</v>
      </c>
      <c r="P90" s="17">
        <f>O90-$O$8</f>
        <v>0</v>
      </c>
    </row>
    <row r="91" spans="1:17" ht="4.5" hidden="1" customHeight="1" outlineLevel="1" collapsed="1">
      <c r="A91" s="22"/>
      <c r="B91" s="4"/>
      <c r="C91" s="5"/>
      <c r="D91" s="5"/>
      <c r="E91" s="5">
        <f t="shared" ref="E91:M91" si="43">IF(E90=E92,1,0)</f>
        <v>0</v>
      </c>
      <c r="F91" s="5">
        <f t="shared" si="43"/>
        <v>0</v>
      </c>
      <c r="G91" s="5">
        <f t="shared" si="43"/>
        <v>0</v>
      </c>
      <c r="H91" s="5">
        <f t="shared" si="43"/>
        <v>1</v>
      </c>
      <c r="I91" s="5">
        <f t="shared" si="43"/>
        <v>0</v>
      </c>
      <c r="J91" s="5">
        <f t="shared" si="43"/>
        <v>0</v>
      </c>
      <c r="K91" s="5">
        <f t="shared" si="43"/>
        <v>0</v>
      </c>
      <c r="L91" s="5">
        <f t="shared" si="43"/>
        <v>1</v>
      </c>
      <c r="M91" s="5">
        <f t="shared" si="43"/>
        <v>0</v>
      </c>
      <c r="N91" s="5"/>
      <c r="O91" s="6"/>
    </row>
    <row r="92" spans="1:17" ht="13" collapsed="1" thickBot="1">
      <c r="A92" s="22">
        <f>RANK(Q92,$Q$20:$Q$137,1)</f>
        <v>1</v>
      </c>
      <c r="B92" s="10" t="s">
        <v>255</v>
      </c>
      <c r="C92" s="11">
        <f>SUM(C86:C91)</f>
        <v>38</v>
      </c>
      <c r="D92" s="11"/>
      <c r="E92" s="11">
        <f t="shared" ref="E92:M92" si="44">MIN(E87,E90)</f>
        <v>2</v>
      </c>
      <c r="F92" s="11">
        <f t="shared" si="44"/>
        <v>1</v>
      </c>
      <c r="G92" s="11">
        <f t="shared" si="44"/>
        <v>5</v>
      </c>
      <c r="H92" s="11">
        <f t="shared" si="44"/>
        <v>1</v>
      </c>
      <c r="I92" s="11">
        <f t="shared" si="44"/>
        <v>1</v>
      </c>
      <c r="J92" s="11">
        <f t="shared" si="44"/>
        <v>3</v>
      </c>
      <c r="K92" s="11">
        <f t="shared" si="44"/>
        <v>1</v>
      </c>
      <c r="L92" s="11">
        <f t="shared" si="44"/>
        <v>3</v>
      </c>
      <c r="M92" s="11">
        <f t="shared" si="44"/>
        <v>3</v>
      </c>
      <c r="N92" s="11"/>
      <c r="O92" s="11">
        <f>SUM(E92:N92)</f>
        <v>20</v>
      </c>
      <c r="Q92" s="17">
        <f>O92-$O$8</f>
        <v>-15</v>
      </c>
    </row>
    <row r="93" spans="1:17" hidden="1" outlineLevel="1">
      <c r="A93" s="22"/>
    </row>
    <row r="94" spans="1:17" hidden="1" outlineLevel="1">
      <c r="A94" s="22"/>
      <c r="B94" t="s">
        <v>235</v>
      </c>
    </row>
    <row r="95" spans="1:17" ht="13" hidden="1" outlineLevel="1" thickBot="1">
      <c r="A95" s="22"/>
      <c r="B95" s="2" t="s">
        <v>242</v>
      </c>
      <c r="C95" s="3">
        <v>17</v>
      </c>
      <c r="D95" s="3"/>
      <c r="E95" s="11">
        <v>5</v>
      </c>
      <c r="F95" s="11">
        <v>5</v>
      </c>
      <c r="G95" s="11">
        <v>6</v>
      </c>
      <c r="H95" s="11">
        <v>6</v>
      </c>
      <c r="I95" s="11">
        <v>5</v>
      </c>
      <c r="J95" s="11">
        <v>3</v>
      </c>
      <c r="K95" s="11">
        <v>4</v>
      </c>
      <c r="L95" s="11">
        <v>5</v>
      </c>
      <c r="M95" s="11">
        <v>4</v>
      </c>
      <c r="N95" s="3"/>
      <c r="O95" s="11">
        <f>SUM(E95:N95)</f>
        <v>43</v>
      </c>
      <c r="P95" s="17">
        <f>O95-$O$8</f>
        <v>8</v>
      </c>
    </row>
    <row r="96" spans="1:17" ht="13" hidden="1" outlineLevel="1" thickBot="1">
      <c r="A96" s="22"/>
      <c r="B96" s="8" t="s">
        <v>224</v>
      </c>
      <c r="C96" s="5"/>
      <c r="D96" s="5"/>
      <c r="E96" s="11">
        <f t="shared" ref="E96:M96" si="45">E95-(INT($C95/9))-(E$9&lt;=(MOD($C95,9)))</f>
        <v>3</v>
      </c>
      <c r="F96" s="11">
        <f t="shared" si="45"/>
        <v>3</v>
      </c>
      <c r="G96" s="11">
        <f t="shared" si="45"/>
        <v>4</v>
      </c>
      <c r="H96" s="11">
        <f t="shared" si="45"/>
        <v>4</v>
      </c>
      <c r="I96" s="11">
        <f t="shared" si="45"/>
        <v>3</v>
      </c>
      <c r="J96" s="11">
        <f t="shared" si="45"/>
        <v>2</v>
      </c>
      <c r="K96" s="11">
        <f t="shared" si="45"/>
        <v>2</v>
      </c>
      <c r="L96" s="11">
        <f t="shared" si="45"/>
        <v>3</v>
      </c>
      <c r="M96" s="11">
        <f t="shared" si="45"/>
        <v>2</v>
      </c>
      <c r="N96" s="5"/>
      <c r="O96" s="11">
        <f>SUM(E96:N96)</f>
        <v>26</v>
      </c>
      <c r="P96" s="17">
        <f>O96-$O$8</f>
        <v>-9</v>
      </c>
    </row>
    <row r="97" spans="1:17" ht="12.75" hidden="1" customHeight="1" outlineLevel="1">
      <c r="A97" s="22"/>
      <c r="B97" s="4"/>
      <c r="C97" s="5"/>
      <c r="D97" s="5"/>
      <c r="E97" s="5">
        <f t="shared" ref="E97:M97" si="46">IF(E96=E101,1,0)</f>
        <v>1</v>
      </c>
      <c r="F97" s="5">
        <f t="shared" si="46"/>
        <v>1</v>
      </c>
      <c r="G97" s="5">
        <f t="shared" si="46"/>
        <v>1</v>
      </c>
      <c r="H97" s="5">
        <f t="shared" si="46"/>
        <v>1</v>
      </c>
      <c r="I97" s="5">
        <f t="shared" si="46"/>
        <v>0</v>
      </c>
      <c r="J97" s="5">
        <f t="shared" si="46"/>
        <v>1</v>
      </c>
      <c r="K97" s="5">
        <f t="shared" si="46"/>
        <v>1</v>
      </c>
      <c r="L97" s="5">
        <f t="shared" si="46"/>
        <v>1</v>
      </c>
      <c r="M97" s="5">
        <f t="shared" si="46"/>
        <v>1</v>
      </c>
      <c r="N97" s="5"/>
      <c r="O97" s="16"/>
    </row>
    <row r="98" spans="1:17" ht="13" hidden="1" outlineLevel="1" thickBot="1">
      <c r="A98" s="22"/>
      <c r="B98" s="4" t="s">
        <v>65</v>
      </c>
      <c r="C98" s="5">
        <v>13</v>
      </c>
      <c r="D98" s="5"/>
      <c r="E98" s="11">
        <v>5</v>
      </c>
      <c r="F98" s="11">
        <v>7</v>
      </c>
      <c r="G98" s="11">
        <v>6</v>
      </c>
      <c r="H98" s="11">
        <v>9</v>
      </c>
      <c r="I98" s="11">
        <v>4</v>
      </c>
      <c r="J98" s="11">
        <v>5</v>
      </c>
      <c r="K98" s="11">
        <v>5</v>
      </c>
      <c r="L98" s="11">
        <v>6</v>
      </c>
      <c r="M98" s="11">
        <v>5</v>
      </c>
      <c r="N98" s="5"/>
      <c r="O98" s="11">
        <f>SUM(E98:N98)</f>
        <v>52</v>
      </c>
      <c r="P98" s="17">
        <f>O98-$O$8</f>
        <v>17</v>
      </c>
    </row>
    <row r="99" spans="1:17" ht="13" hidden="1" outlineLevel="1" thickBot="1">
      <c r="A99" s="22"/>
      <c r="B99" s="8" t="s">
        <v>224</v>
      </c>
      <c r="C99" s="5"/>
      <c r="D99" s="5"/>
      <c r="E99" s="11">
        <f t="shared" ref="E99:M99" si="47">E98-(INT($C98/9))-(E$9&lt;=(MOD($C98,9)))</f>
        <v>3</v>
      </c>
      <c r="F99" s="11">
        <f t="shared" si="47"/>
        <v>5</v>
      </c>
      <c r="G99" s="11">
        <f t="shared" si="47"/>
        <v>5</v>
      </c>
      <c r="H99" s="11">
        <f t="shared" si="47"/>
        <v>8</v>
      </c>
      <c r="I99" s="11">
        <f t="shared" si="47"/>
        <v>2</v>
      </c>
      <c r="J99" s="11">
        <f t="shared" si="47"/>
        <v>4</v>
      </c>
      <c r="K99" s="11">
        <f t="shared" si="47"/>
        <v>3</v>
      </c>
      <c r="L99" s="11">
        <f t="shared" si="47"/>
        <v>5</v>
      </c>
      <c r="M99" s="11">
        <f t="shared" si="47"/>
        <v>4</v>
      </c>
      <c r="N99" s="5"/>
      <c r="O99" s="11">
        <f>SUM(E99:N99)</f>
        <v>39</v>
      </c>
      <c r="P99" s="17">
        <f>O99-$O$8</f>
        <v>4</v>
      </c>
    </row>
    <row r="100" spans="1:17" ht="4.5" hidden="1" customHeight="1" outlineLevel="1" collapsed="1">
      <c r="A100" s="22"/>
      <c r="B100" s="4"/>
      <c r="C100" s="5"/>
      <c r="D100" s="5"/>
      <c r="E100" s="5">
        <f t="shared" ref="E100:M100" si="48">IF(E99=E101,1,0)</f>
        <v>1</v>
      </c>
      <c r="F100" s="5">
        <f t="shared" si="48"/>
        <v>0</v>
      </c>
      <c r="G100" s="5">
        <f t="shared" si="48"/>
        <v>0</v>
      </c>
      <c r="H100" s="5">
        <f t="shared" si="48"/>
        <v>0</v>
      </c>
      <c r="I100" s="5">
        <f t="shared" si="48"/>
        <v>1</v>
      </c>
      <c r="J100" s="5">
        <f t="shared" si="48"/>
        <v>0</v>
      </c>
      <c r="K100" s="5">
        <f t="shared" si="48"/>
        <v>0</v>
      </c>
      <c r="L100" s="5">
        <f t="shared" si="48"/>
        <v>0</v>
      </c>
      <c r="M100" s="5">
        <f t="shared" si="48"/>
        <v>0</v>
      </c>
      <c r="N100" s="5"/>
      <c r="O100" s="6"/>
    </row>
    <row r="101" spans="1:17" ht="13" collapsed="1" thickBot="1">
      <c r="A101" s="22">
        <f>RANK(Q101,$Q$20:$Q$137,1)</f>
        <v>2</v>
      </c>
      <c r="B101" s="10" t="s">
        <v>256</v>
      </c>
      <c r="C101" s="11">
        <f>SUM(C95:C100)</f>
        <v>30</v>
      </c>
      <c r="D101" s="11"/>
      <c r="E101" s="11">
        <f t="shared" ref="E101:M101" si="49">MIN(E96,E99)</f>
        <v>3</v>
      </c>
      <c r="F101" s="11">
        <f t="shared" si="49"/>
        <v>3</v>
      </c>
      <c r="G101" s="11">
        <f t="shared" si="49"/>
        <v>4</v>
      </c>
      <c r="H101" s="11">
        <f t="shared" si="49"/>
        <v>4</v>
      </c>
      <c r="I101" s="11">
        <f t="shared" si="49"/>
        <v>2</v>
      </c>
      <c r="J101" s="11">
        <f t="shared" si="49"/>
        <v>2</v>
      </c>
      <c r="K101" s="11">
        <f t="shared" si="49"/>
        <v>2</v>
      </c>
      <c r="L101" s="11">
        <f t="shared" si="49"/>
        <v>3</v>
      </c>
      <c r="M101" s="11">
        <f t="shared" si="49"/>
        <v>2</v>
      </c>
      <c r="N101" s="11"/>
      <c r="O101" s="11">
        <f>SUM(E101:N101)</f>
        <v>25</v>
      </c>
      <c r="Q101" s="17">
        <f>O101-$O$8</f>
        <v>-10</v>
      </c>
    </row>
    <row r="102" spans="1:17" hidden="1" outlineLevel="1">
      <c r="A102" s="22"/>
    </row>
    <row r="103" spans="1:17" hidden="1" outlineLevel="1">
      <c r="A103" s="22"/>
      <c r="B103" t="s">
        <v>246</v>
      </c>
    </row>
    <row r="104" spans="1:17" ht="13" hidden="1" outlineLevel="1" thickBot="1">
      <c r="A104" s="22"/>
      <c r="B104" s="2" t="s">
        <v>64</v>
      </c>
      <c r="C104" s="3">
        <v>9</v>
      </c>
      <c r="D104" s="3"/>
      <c r="E104" s="11">
        <v>3</v>
      </c>
      <c r="F104" s="11">
        <v>4</v>
      </c>
      <c r="G104" s="11">
        <v>4</v>
      </c>
      <c r="H104" s="11">
        <v>4</v>
      </c>
      <c r="I104" s="11">
        <v>3</v>
      </c>
      <c r="J104" s="11">
        <v>4</v>
      </c>
      <c r="K104" s="11">
        <v>3</v>
      </c>
      <c r="L104" s="11">
        <v>5</v>
      </c>
      <c r="M104" s="11">
        <v>5</v>
      </c>
      <c r="N104" s="3"/>
      <c r="O104" s="11">
        <f>SUM(E104:N104)</f>
        <v>35</v>
      </c>
      <c r="P104" s="17">
        <f>O104-$O$8</f>
        <v>0</v>
      </c>
    </row>
    <row r="105" spans="1:17" ht="13" hidden="1" outlineLevel="1" thickBot="1">
      <c r="A105" s="22"/>
      <c r="B105" s="8" t="s">
        <v>224</v>
      </c>
      <c r="C105" s="5"/>
      <c r="D105" s="5"/>
      <c r="E105" s="11">
        <f t="shared" ref="E105:M105" si="50">E104-(INT($C104/9))-(E$9&lt;=(MOD($C104,9)))</f>
        <v>2</v>
      </c>
      <c r="F105" s="11">
        <f t="shared" si="50"/>
        <v>3</v>
      </c>
      <c r="G105" s="11">
        <f t="shared" si="50"/>
        <v>3</v>
      </c>
      <c r="H105" s="11">
        <f t="shared" si="50"/>
        <v>3</v>
      </c>
      <c r="I105" s="11">
        <f t="shared" si="50"/>
        <v>2</v>
      </c>
      <c r="J105" s="11">
        <f t="shared" si="50"/>
        <v>3</v>
      </c>
      <c r="K105" s="11">
        <f t="shared" si="50"/>
        <v>2</v>
      </c>
      <c r="L105" s="11">
        <f t="shared" si="50"/>
        <v>4</v>
      </c>
      <c r="M105" s="11">
        <f t="shared" si="50"/>
        <v>4</v>
      </c>
      <c r="N105" s="5"/>
      <c r="O105" s="11">
        <f>SUM(E105:N105)</f>
        <v>26</v>
      </c>
      <c r="P105" s="17">
        <f>O105-$O$8</f>
        <v>-9</v>
      </c>
    </row>
    <row r="106" spans="1:17" ht="12.75" hidden="1" customHeight="1" outlineLevel="1">
      <c r="A106" s="22"/>
      <c r="B106" s="4"/>
      <c r="C106" s="5"/>
      <c r="D106" s="5"/>
      <c r="E106" s="5">
        <f t="shared" ref="E106:M106" si="51">IF(E105=E110,1,0)</f>
        <v>1</v>
      </c>
      <c r="F106" s="5">
        <f t="shared" si="51"/>
        <v>1</v>
      </c>
      <c r="G106" s="5">
        <f t="shared" si="51"/>
        <v>1</v>
      </c>
      <c r="H106" s="5">
        <f t="shared" si="51"/>
        <v>1</v>
      </c>
      <c r="I106" s="5">
        <f t="shared" si="51"/>
        <v>1</v>
      </c>
      <c r="J106" s="5">
        <f t="shared" si="51"/>
        <v>1</v>
      </c>
      <c r="K106" s="5">
        <f t="shared" si="51"/>
        <v>1</v>
      </c>
      <c r="L106" s="5">
        <f t="shared" si="51"/>
        <v>1</v>
      </c>
      <c r="M106" s="5">
        <f t="shared" si="51"/>
        <v>1</v>
      </c>
      <c r="N106" s="5"/>
      <c r="O106" s="16"/>
    </row>
    <row r="107" spans="1:17" ht="13" hidden="1" outlineLevel="1" thickBot="1">
      <c r="A107" s="22"/>
      <c r="B107" s="4" t="s">
        <v>65</v>
      </c>
      <c r="C107" s="5">
        <v>13</v>
      </c>
      <c r="D107" s="5"/>
      <c r="E107" s="11">
        <v>9</v>
      </c>
      <c r="F107" s="11">
        <v>8</v>
      </c>
      <c r="G107" s="11">
        <v>11</v>
      </c>
      <c r="H107" s="11">
        <v>8</v>
      </c>
      <c r="I107" s="11">
        <v>4</v>
      </c>
      <c r="J107" s="11">
        <v>6</v>
      </c>
      <c r="K107" s="11">
        <v>4</v>
      </c>
      <c r="L107" s="11">
        <v>9</v>
      </c>
      <c r="M107" s="11">
        <v>7</v>
      </c>
      <c r="N107" s="5"/>
      <c r="O107" s="11">
        <f>SUM(E107:N107)</f>
        <v>66</v>
      </c>
      <c r="P107" s="17">
        <f>O107-$O$8</f>
        <v>31</v>
      </c>
    </row>
    <row r="108" spans="1:17" ht="13" hidden="1" outlineLevel="1" thickBot="1">
      <c r="A108" s="22"/>
      <c r="B108" s="8" t="s">
        <v>224</v>
      </c>
      <c r="C108" s="5"/>
      <c r="D108" s="5"/>
      <c r="E108" s="11">
        <f t="shared" ref="E108:M108" si="52">E107-(INT($C107/9))-(E$9&lt;=(MOD($C107,9)))</f>
        <v>7</v>
      </c>
      <c r="F108" s="11">
        <f t="shared" si="52"/>
        <v>6</v>
      </c>
      <c r="G108" s="11">
        <f t="shared" si="52"/>
        <v>10</v>
      </c>
      <c r="H108" s="11">
        <f t="shared" si="52"/>
        <v>7</v>
      </c>
      <c r="I108" s="11">
        <f t="shared" si="52"/>
        <v>2</v>
      </c>
      <c r="J108" s="11">
        <f t="shared" si="52"/>
        <v>5</v>
      </c>
      <c r="K108" s="11">
        <f t="shared" si="52"/>
        <v>2</v>
      </c>
      <c r="L108" s="11">
        <f t="shared" si="52"/>
        <v>8</v>
      </c>
      <c r="M108" s="11">
        <f t="shared" si="52"/>
        <v>6</v>
      </c>
      <c r="N108" s="5"/>
      <c r="O108" s="11">
        <f>SUM(E108:N108)</f>
        <v>53</v>
      </c>
      <c r="P108" s="17">
        <f>O108-$O$8</f>
        <v>18</v>
      </c>
    </row>
    <row r="109" spans="1:17" ht="4.5" hidden="1" customHeight="1" outlineLevel="1" collapsed="1">
      <c r="A109" s="22"/>
      <c r="B109" s="4"/>
      <c r="C109" s="5"/>
      <c r="D109" s="5"/>
      <c r="E109" s="5">
        <f t="shared" ref="E109:M109" si="53">IF(E108=E110,1,0)</f>
        <v>0</v>
      </c>
      <c r="F109" s="5">
        <f t="shared" si="53"/>
        <v>0</v>
      </c>
      <c r="G109" s="5">
        <f t="shared" si="53"/>
        <v>0</v>
      </c>
      <c r="H109" s="5">
        <f t="shared" si="53"/>
        <v>0</v>
      </c>
      <c r="I109" s="5">
        <f t="shared" si="53"/>
        <v>1</v>
      </c>
      <c r="J109" s="5">
        <f t="shared" si="53"/>
        <v>0</v>
      </c>
      <c r="K109" s="5">
        <f t="shared" si="53"/>
        <v>1</v>
      </c>
      <c r="L109" s="5">
        <f t="shared" si="53"/>
        <v>0</v>
      </c>
      <c r="M109" s="5">
        <f t="shared" si="53"/>
        <v>0</v>
      </c>
      <c r="N109" s="5"/>
      <c r="O109" s="6"/>
    </row>
    <row r="110" spans="1:17" ht="13" collapsed="1" thickBot="1">
      <c r="A110" s="22">
        <f>RANK(Q110,$Q$20:$Q$137,1)</f>
        <v>3</v>
      </c>
      <c r="B110" s="10" t="s">
        <v>257</v>
      </c>
      <c r="C110" s="11">
        <f>SUM(C104:C109)</f>
        <v>22</v>
      </c>
      <c r="D110" s="11"/>
      <c r="E110" s="11">
        <f t="shared" ref="E110:M110" si="54">MIN(E105,E108)</f>
        <v>2</v>
      </c>
      <c r="F110" s="11">
        <f t="shared" si="54"/>
        <v>3</v>
      </c>
      <c r="G110" s="11">
        <f t="shared" si="54"/>
        <v>3</v>
      </c>
      <c r="H110" s="11">
        <f t="shared" si="54"/>
        <v>3</v>
      </c>
      <c r="I110" s="11">
        <f t="shared" si="54"/>
        <v>2</v>
      </c>
      <c r="J110" s="11">
        <f t="shared" si="54"/>
        <v>3</v>
      </c>
      <c r="K110" s="11">
        <f t="shared" si="54"/>
        <v>2</v>
      </c>
      <c r="L110" s="11">
        <f t="shared" si="54"/>
        <v>4</v>
      </c>
      <c r="M110" s="11">
        <f t="shared" si="54"/>
        <v>4</v>
      </c>
      <c r="N110" s="11"/>
      <c r="O110" s="11">
        <f>SUM(E110:N110)</f>
        <v>26</v>
      </c>
      <c r="Q110" s="17">
        <f>O110-$O$8</f>
        <v>-9</v>
      </c>
    </row>
    <row r="111" spans="1:17" hidden="1" outlineLevel="1">
      <c r="A111" s="22"/>
    </row>
    <row r="112" spans="1:17" hidden="1" outlineLevel="1">
      <c r="A112" s="22"/>
      <c r="B112" t="s">
        <v>59</v>
      </c>
    </row>
    <row r="113" spans="1:17" ht="13" hidden="1" outlineLevel="1" thickBot="1">
      <c r="A113" s="22"/>
      <c r="B113" s="2" t="s">
        <v>60</v>
      </c>
      <c r="C113" s="3">
        <v>4</v>
      </c>
      <c r="D113" s="3"/>
      <c r="E113" s="11">
        <v>4</v>
      </c>
      <c r="F113" s="11">
        <v>6</v>
      </c>
      <c r="G113" s="11">
        <v>6</v>
      </c>
      <c r="H113" s="11">
        <v>6</v>
      </c>
      <c r="I113" s="11">
        <v>3</v>
      </c>
      <c r="J113" s="11">
        <v>4</v>
      </c>
      <c r="K113" s="11">
        <v>3</v>
      </c>
      <c r="L113" s="11">
        <v>5</v>
      </c>
      <c r="M113" s="11">
        <v>4</v>
      </c>
      <c r="N113" s="3"/>
      <c r="O113" s="11">
        <f>SUM(E113:N113)</f>
        <v>41</v>
      </c>
      <c r="P113" s="17">
        <f>O113-$O$8</f>
        <v>6</v>
      </c>
    </row>
    <row r="114" spans="1:17" ht="13" hidden="1" outlineLevel="1" thickBot="1">
      <c r="A114" s="22"/>
      <c r="B114" s="8" t="s">
        <v>224</v>
      </c>
      <c r="C114" s="5"/>
      <c r="D114" s="5"/>
      <c r="E114" s="11">
        <f t="shared" ref="E114:M114" si="55">E113-(INT($C113/9))-(E$9&lt;=(MOD($C113,9)))</f>
        <v>3</v>
      </c>
      <c r="F114" s="11">
        <f t="shared" si="55"/>
        <v>5</v>
      </c>
      <c r="G114" s="11">
        <f t="shared" si="55"/>
        <v>6</v>
      </c>
      <c r="H114" s="11">
        <f t="shared" si="55"/>
        <v>6</v>
      </c>
      <c r="I114" s="11">
        <f t="shared" si="55"/>
        <v>2</v>
      </c>
      <c r="J114" s="11">
        <f t="shared" si="55"/>
        <v>4</v>
      </c>
      <c r="K114" s="11">
        <f t="shared" si="55"/>
        <v>2</v>
      </c>
      <c r="L114" s="11">
        <f t="shared" si="55"/>
        <v>5</v>
      </c>
      <c r="M114" s="11">
        <f t="shared" si="55"/>
        <v>4</v>
      </c>
      <c r="N114" s="5"/>
      <c r="O114" s="11">
        <f>SUM(E114:N114)</f>
        <v>37</v>
      </c>
      <c r="P114" s="17">
        <f>O114-$O$8</f>
        <v>2</v>
      </c>
    </row>
    <row r="115" spans="1:17" ht="12.75" hidden="1" customHeight="1" outlineLevel="1">
      <c r="A115" s="22"/>
      <c r="B115" s="4"/>
      <c r="C115" s="5"/>
      <c r="D115" s="5"/>
      <c r="E115" s="5">
        <f t="shared" ref="E115:M115" si="56">IF(E114=E119,1,0)</f>
        <v>1</v>
      </c>
      <c r="F115" s="5">
        <f t="shared" si="56"/>
        <v>1</v>
      </c>
      <c r="G115" s="5">
        <f t="shared" si="56"/>
        <v>0</v>
      </c>
      <c r="H115" s="5">
        <f t="shared" si="56"/>
        <v>1</v>
      </c>
      <c r="I115" s="5">
        <f t="shared" si="56"/>
        <v>1</v>
      </c>
      <c r="J115" s="5">
        <f t="shared" si="56"/>
        <v>1</v>
      </c>
      <c r="K115" s="5">
        <f t="shared" si="56"/>
        <v>0</v>
      </c>
      <c r="L115" s="5">
        <f t="shared" si="56"/>
        <v>1</v>
      </c>
      <c r="M115" s="5">
        <f t="shared" si="56"/>
        <v>1</v>
      </c>
      <c r="N115" s="5"/>
      <c r="O115" s="16"/>
    </row>
    <row r="116" spans="1:17" ht="13" hidden="1" outlineLevel="1" thickBot="1">
      <c r="A116" s="22"/>
      <c r="B116" s="4" t="s">
        <v>61</v>
      </c>
      <c r="C116" s="5">
        <v>23</v>
      </c>
      <c r="D116" s="5"/>
      <c r="E116" s="11">
        <v>8</v>
      </c>
      <c r="F116" s="11">
        <v>9</v>
      </c>
      <c r="G116" s="11">
        <v>8</v>
      </c>
      <c r="H116" s="11">
        <v>8</v>
      </c>
      <c r="I116" s="11">
        <v>5</v>
      </c>
      <c r="J116" s="11">
        <v>7</v>
      </c>
      <c r="K116" s="11">
        <v>4</v>
      </c>
      <c r="L116" s="11">
        <v>8</v>
      </c>
      <c r="M116" s="11">
        <v>6</v>
      </c>
      <c r="N116" s="5"/>
      <c r="O116" s="11">
        <f>SUM(E116:N116)</f>
        <v>63</v>
      </c>
      <c r="P116" s="17">
        <f>O116-$O$8</f>
        <v>28</v>
      </c>
    </row>
    <row r="117" spans="1:17" ht="13" hidden="1" outlineLevel="1" thickBot="1">
      <c r="A117" s="22"/>
      <c r="B117" s="8" t="s">
        <v>224</v>
      </c>
      <c r="C117" s="5"/>
      <c r="D117" s="5"/>
      <c r="E117" s="11">
        <f t="shared" ref="E117:M117" si="57">E116-(INT($C116/9))-(E$9&lt;=(MOD($C116,9)))</f>
        <v>5</v>
      </c>
      <c r="F117" s="11">
        <f t="shared" si="57"/>
        <v>6</v>
      </c>
      <c r="G117" s="11">
        <f t="shared" si="57"/>
        <v>5</v>
      </c>
      <c r="H117" s="11">
        <f t="shared" si="57"/>
        <v>6</v>
      </c>
      <c r="I117" s="11">
        <f t="shared" si="57"/>
        <v>2</v>
      </c>
      <c r="J117" s="11">
        <f t="shared" si="57"/>
        <v>5</v>
      </c>
      <c r="K117" s="11">
        <f t="shared" si="57"/>
        <v>1</v>
      </c>
      <c r="L117" s="11">
        <f t="shared" si="57"/>
        <v>6</v>
      </c>
      <c r="M117" s="11">
        <f t="shared" si="57"/>
        <v>4</v>
      </c>
      <c r="N117" s="5"/>
      <c r="O117" s="11">
        <f>SUM(E117:N117)</f>
        <v>40</v>
      </c>
      <c r="P117" s="17">
        <f>O117-$O$8</f>
        <v>5</v>
      </c>
    </row>
    <row r="118" spans="1:17" ht="4.5" hidden="1" customHeight="1" outlineLevel="1" collapsed="1">
      <c r="A118" s="22"/>
      <c r="B118" s="4"/>
      <c r="C118" s="5"/>
      <c r="D118" s="5"/>
      <c r="E118" s="5">
        <f t="shared" ref="E118:M118" si="58">IF(E117=E119,1,0)</f>
        <v>0</v>
      </c>
      <c r="F118" s="5">
        <f t="shared" si="58"/>
        <v>0</v>
      </c>
      <c r="G118" s="5">
        <f t="shared" si="58"/>
        <v>1</v>
      </c>
      <c r="H118" s="5">
        <f t="shared" si="58"/>
        <v>1</v>
      </c>
      <c r="I118" s="5">
        <f t="shared" si="58"/>
        <v>1</v>
      </c>
      <c r="J118" s="5">
        <f t="shared" si="58"/>
        <v>0</v>
      </c>
      <c r="K118" s="5">
        <f t="shared" si="58"/>
        <v>1</v>
      </c>
      <c r="L118" s="5">
        <f t="shared" si="58"/>
        <v>0</v>
      </c>
      <c r="M118" s="5">
        <f t="shared" si="58"/>
        <v>1</v>
      </c>
      <c r="N118" s="5"/>
      <c r="O118" s="6"/>
    </row>
    <row r="119" spans="1:17" ht="13" collapsed="1" thickBot="1">
      <c r="A119" s="22">
        <f>RANK(Q119,$Q$20:$Q$137,1)</f>
        <v>10</v>
      </c>
      <c r="B119" s="10" t="s">
        <v>62</v>
      </c>
      <c r="C119" s="11">
        <f>SUM(C113:C118)</f>
        <v>27</v>
      </c>
      <c r="D119" s="11"/>
      <c r="E119" s="11">
        <f t="shared" ref="E119:M119" si="59">MIN(E114,E117)</f>
        <v>3</v>
      </c>
      <c r="F119" s="11">
        <f t="shared" si="59"/>
        <v>5</v>
      </c>
      <c r="G119" s="11">
        <f t="shared" si="59"/>
        <v>5</v>
      </c>
      <c r="H119" s="11">
        <f t="shared" si="59"/>
        <v>6</v>
      </c>
      <c r="I119" s="11">
        <f t="shared" si="59"/>
        <v>2</v>
      </c>
      <c r="J119" s="11">
        <f t="shared" si="59"/>
        <v>4</v>
      </c>
      <c r="K119" s="11">
        <f t="shared" si="59"/>
        <v>1</v>
      </c>
      <c r="L119" s="11">
        <f t="shared" si="59"/>
        <v>5</v>
      </c>
      <c r="M119" s="11">
        <f t="shared" si="59"/>
        <v>4</v>
      </c>
      <c r="N119" s="11"/>
      <c r="O119" s="11">
        <f>SUM(E119:N119)</f>
        <v>35</v>
      </c>
      <c r="Q119" s="17">
        <f>O119-$O$8</f>
        <v>0</v>
      </c>
    </row>
    <row r="120" spans="1:17" hidden="1" outlineLevel="1">
      <c r="A120" s="22"/>
    </row>
    <row r="121" spans="1:17" hidden="1" outlineLevel="1">
      <c r="A121" s="22"/>
      <c r="B121" t="s">
        <v>239</v>
      </c>
    </row>
    <row r="122" spans="1:17" ht="13" hidden="1" outlineLevel="1" thickBot="1">
      <c r="A122" s="22"/>
      <c r="B122" s="2" t="s">
        <v>68</v>
      </c>
      <c r="C122" s="3">
        <v>2</v>
      </c>
      <c r="D122" s="3"/>
      <c r="E122" s="11">
        <v>5</v>
      </c>
      <c r="F122" s="11">
        <v>4</v>
      </c>
      <c r="G122" s="11">
        <v>5</v>
      </c>
      <c r="H122" s="11">
        <v>4</v>
      </c>
      <c r="I122" s="11">
        <v>5</v>
      </c>
      <c r="J122" s="11">
        <v>3</v>
      </c>
      <c r="K122" s="11">
        <v>4</v>
      </c>
      <c r="L122" s="11">
        <v>4</v>
      </c>
      <c r="M122" s="11">
        <v>4</v>
      </c>
      <c r="N122" s="3"/>
      <c r="O122" s="11">
        <f>SUM(E122:N122)</f>
        <v>38</v>
      </c>
      <c r="P122" s="17">
        <f>O122-$O$8</f>
        <v>3</v>
      </c>
    </row>
    <row r="123" spans="1:17" ht="13" hidden="1" outlineLevel="1" thickBot="1">
      <c r="A123" s="22"/>
      <c r="B123" s="8" t="s">
        <v>224</v>
      </c>
      <c r="C123" s="5"/>
      <c r="D123" s="5"/>
      <c r="E123" s="11">
        <f t="shared" ref="E123:M123" si="60">E122-(INT($C122/9))-(E$9&lt;=(MOD($C122,9)))</f>
        <v>5</v>
      </c>
      <c r="F123" s="11">
        <f t="shared" si="60"/>
        <v>4</v>
      </c>
      <c r="G123" s="11">
        <f t="shared" si="60"/>
        <v>5</v>
      </c>
      <c r="H123" s="11">
        <f t="shared" si="60"/>
        <v>4</v>
      </c>
      <c r="I123" s="11">
        <f t="shared" si="60"/>
        <v>4</v>
      </c>
      <c r="J123" s="11">
        <f t="shared" si="60"/>
        <v>3</v>
      </c>
      <c r="K123" s="11">
        <f t="shared" si="60"/>
        <v>3</v>
      </c>
      <c r="L123" s="11">
        <f t="shared" si="60"/>
        <v>4</v>
      </c>
      <c r="M123" s="11">
        <f t="shared" si="60"/>
        <v>4</v>
      </c>
      <c r="N123" s="5"/>
      <c r="O123" s="11">
        <f>SUM(E123:N123)</f>
        <v>36</v>
      </c>
      <c r="P123" s="17">
        <f>O123-$O$8</f>
        <v>1</v>
      </c>
    </row>
    <row r="124" spans="1:17" ht="12.75" hidden="1" customHeight="1" outlineLevel="1">
      <c r="A124" s="22"/>
      <c r="B124" s="4"/>
      <c r="C124" s="5"/>
      <c r="D124" s="5"/>
      <c r="E124" s="5">
        <f t="shared" ref="E124:M124" si="61">IF(E123=E128,1,0)</f>
        <v>1</v>
      </c>
      <c r="F124" s="5">
        <f t="shared" si="61"/>
        <v>1</v>
      </c>
      <c r="G124" s="5">
        <f t="shared" si="61"/>
        <v>0</v>
      </c>
      <c r="H124" s="5">
        <f t="shared" si="61"/>
        <v>1</v>
      </c>
      <c r="I124" s="5">
        <f t="shared" si="61"/>
        <v>1</v>
      </c>
      <c r="J124" s="5">
        <f t="shared" si="61"/>
        <v>1</v>
      </c>
      <c r="K124" s="5">
        <f t="shared" si="61"/>
        <v>1</v>
      </c>
      <c r="L124" s="5">
        <f t="shared" si="61"/>
        <v>1</v>
      </c>
      <c r="M124" s="5">
        <f t="shared" si="61"/>
        <v>1</v>
      </c>
      <c r="N124" s="5"/>
      <c r="O124" s="16"/>
    </row>
    <row r="125" spans="1:17" ht="13" hidden="1" outlineLevel="1" thickBot="1">
      <c r="A125" s="22"/>
      <c r="B125" s="4" t="s">
        <v>69</v>
      </c>
      <c r="C125" s="5">
        <v>11</v>
      </c>
      <c r="D125" s="5"/>
      <c r="E125" s="11">
        <v>6</v>
      </c>
      <c r="F125" s="11">
        <v>5</v>
      </c>
      <c r="G125" s="11">
        <v>5</v>
      </c>
      <c r="H125" s="11">
        <v>8</v>
      </c>
      <c r="I125" s="11">
        <v>8</v>
      </c>
      <c r="J125" s="11">
        <v>5</v>
      </c>
      <c r="K125" s="11">
        <v>7</v>
      </c>
      <c r="L125" s="11">
        <v>6</v>
      </c>
      <c r="M125" s="11">
        <v>6</v>
      </c>
      <c r="N125" s="5"/>
      <c r="O125" s="11">
        <f>SUM(E125:N125)</f>
        <v>56</v>
      </c>
      <c r="P125" s="17">
        <f>O125-$O$8</f>
        <v>21</v>
      </c>
    </row>
    <row r="126" spans="1:17" ht="13" hidden="1" outlineLevel="1" thickBot="1">
      <c r="A126" s="22"/>
      <c r="B126" s="8" t="s">
        <v>224</v>
      </c>
      <c r="C126" s="5"/>
      <c r="D126" s="5"/>
      <c r="E126" s="11">
        <f t="shared" ref="E126:M126" si="62">E125-(INT($C125/9))-(E$9&lt;=(MOD($C125,9)))</f>
        <v>5</v>
      </c>
      <c r="F126" s="11">
        <f t="shared" si="62"/>
        <v>4</v>
      </c>
      <c r="G126" s="11">
        <f t="shared" si="62"/>
        <v>4</v>
      </c>
      <c r="H126" s="11">
        <f t="shared" si="62"/>
        <v>7</v>
      </c>
      <c r="I126" s="11">
        <f t="shared" si="62"/>
        <v>6</v>
      </c>
      <c r="J126" s="11">
        <f t="shared" si="62"/>
        <v>4</v>
      </c>
      <c r="K126" s="11">
        <f t="shared" si="62"/>
        <v>5</v>
      </c>
      <c r="L126" s="11">
        <f t="shared" si="62"/>
        <v>5</v>
      </c>
      <c r="M126" s="11">
        <f t="shared" si="62"/>
        <v>5</v>
      </c>
      <c r="N126" s="5"/>
      <c r="O126" s="11">
        <f>SUM(E126:N126)</f>
        <v>45</v>
      </c>
      <c r="P126" s="17">
        <f>O126-$O$8</f>
        <v>10</v>
      </c>
    </row>
    <row r="127" spans="1:17" ht="12.75" hidden="1" customHeight="1" outlineLevel="1">
      <c r="A127" s="22"/>
      <c r="B127" s="4"/>
      <c r="C127" s="5"/>
      <c r="D127" s="5"/>
      <c r="E127" s="5">
        <f t="shared" ref="E127:M127" si="63">IF(E126=E128,1,0)</f>
        <v>1</v>
      </c>
      <c r="F127" s="5">
        <f t="shared" si="63"/>
        <v>1</v>
      </c>
      <c r="G127" s="5">
        <f t="shared" si="63"/>
        <v>1</v>
      </c>
      <c r="H127" s="5">
        <f t="shared" si="63"/>
        <v>0</v>
      </c>
      <c r="I127" s="5">
        <f t="shared" si="63"/>
        <v>0</v>
      </c>
      <c r="J127" s="5">
        <f t="shared" si="63"/>
        <v>0</v>
      </c>
      <c r="K127" s="5">
        <f t="shared" si="63"/>
        <v>0</v>
      </c>
      <c r="L127" s="5">
        <f t="shared" si="63"/>
        <v>0</v>
      </c>
      <c r="M127" s="5">
        <f t="shared" si="63"/>
        <v>0</v>
      </c>
      <c r="N127" s="5"/>
      <c r="O127" s="6"/>
    </row>
    <row r="128" spans="1:17" ht="13" collapsed="1" thickBot="1">
      <c r="A128" s="22">
        <f>RANK(Q128,$Q$20:$Q$137,1)</f>
        <v>10</v>
      </c>
      <c r="B128" s="10" t="s">
        <v>78</v>
      </c>
      <c r="C128" s="11">
        <f>SUM(C122:C127)</f>
        <v>13</v>
      </c>
      <c r="D128" s="11"/>
      <c r="E128" s="11">
        <f t="shared" ref="E128:M128" si="64">MIN(E123,E126)</f>
        <v>5</v>
      </c>
      <c r="F128" s="11">
        <f t="shared" si="64"/>
        <v>4</v>
      </c>
      <c r="G128" s="11">
        <f t="shared" si="64"/>
        <v>4</v>
      </c>
      <c r="H128" s="11">
        <f t="shared" si="64"/>
        <v>4</v>
      </c>
      <c r="I128" s="11">
        <f t="shared" si="64"/>
        <v>4</v>
      </c>
      <c r="J128" s="11">
        <f t="shared" si="64"/>
        <v>3</v>
      </c>
      <c r="K128" s="11">
        <f t="shared" si="64"/>
        <v>3</v>
      </c>
      <c r="L128" s="11">
        <f t="shared" si="64"/>
        <v>4</v>
      </c>
      <c r="M128" s="11">
        <f t="shared" si="64"/>
        <v>4</v>
      </c>
      <c r="N128" s="11"/>
      <c r="O128" s="16">
        <f>SUM(E128:N128)</f>
        <v>35</v>
      </c>
      <c r="Q128" s="17">
        <f>O128-$O$8</f>
        <v>0</v>
      </c>
    </row>
    <row r="129" spans="1:17" hidden="1" outlineLevel="1">
      <c r="A129" s="22"/>
    </row>
    <row r="130" spans="1:17" hidden="1" outlineLevel="1">
      <c r="A130" s="22"/>
      <c r="B130" t="s">
        <v>241</v>
      </c>
    </row>
    <row r="131" spans="1:17" ht="13" hidden="1" outlineLevel="1" thickBot="1">
      <c r="A131" s="22"/>
      <c r="B131" s="2" t="s">
        <v>242</v>
      </c>
      <c r="C131" s="3">
        <v>14</v>
      </c>
      <c r="D131" s="3"/>
      <c r="E131" s="11">
        <v>8</v>
      </c>
      <c r="F131" s="11">
        <v>6</v>
      </c>
      <c r="G131" s="11">
        <v>10</v>
      </c>
      <c r="H131" s="11">
        <v>7</v>
      </c>
      <c r="I131" s="11">
        <v>6</v>
      </c>
      <c r="J131" s="11">
        <v>8</v>
      </c>
      <c r="K131" s="11">
        <v>5</v>
      </c>
      <c r="L131" s="11">
        <v>8</v>
      </c>
      <c r="M131" s="11">
        <v>6</v>
      </c>
      <c r="N131" s="3"/>
      <c r="O131" s="11">
        <f>SUM(E131:N131)</f>
        <v>64</v>
      </c>
      <c r="P131" s="17">
        <f>O131-$O$8</f>
        <v>29</v>
      </c>
    </row>
    <row r="132" spans="1:17" ht="13" hidden="1" outlineLevel="1" thickBot="1">
      <c r="A132" s="22"/>
      <c r="B132" s="8" t="s">
        <v>224</v>
      </c>
      <c r="C132" s="5"/>
      <c r="D132" s="5"/>
      <c r="E132" s="11">
        <f t="shared" ref="E132:M132" si="65">E131-(INT($C131/9))-(E$9&lt;=(MOD($C131,9)))</f>
        <v>6</v>
      </c>
      <c r="F132" s="11">
        <f t="shared" si="65"/>
        <v>4</v>
      </c>
      <c r="G132" s="11">
        <f t="shared" si="65"/>
        <v>8</v>
      </c>
      <c r="H132" s="11">
        <f t="shared" si="65"/>
        <v>6</v>
      </c>
      <c r="I132" s="11">
        <f t="shared" si="65"/>
        <v>4</v>
      </c>
      <c r="J132" s="11">
        <f t="shared" si="65"/>
        <v>7</v>
      </c>
      <c r="K132" s="11">
        <f t="shared" si="65"/>
        <v>3</v>
      </c>
      <c r="L132" s="11">
        <f t="shared" si="65"/>
        <v>7</v>
      </c>
      <c r="M132" s="11">
        <f t="shared" si="65"/>
        <v>5</v>
      </c>
      <c r="N132" s="5"/>
      <c r="O132" s="11">
        <f>SUM(E132:N132)</f>
        <v>50</v>
      </c>
      <c r="P132" s="17">
        <f>O132-$O$8</f>
        <v>15</v>
      </c>
    </row>
    <row r="133" spans="1:17" ht="4.5" hidden="1" customHeight="1" outlineLevel="1">
      <c r="A133" s="22"/>
      <c r="B133" s="4"/>
      <c r="C133" s="5"/>
      <c r="D133" s="5"/>
      <c r="E133" s="5">
        <f t="shared" ref="E133:M133" si="66">IF(E132=E137,1,0)</f>
        <v>0</v>
      </c>
      <c r="F133" s="5">
        <f t="shared" si="66"/>
        <v>0</v>
      </c>
      <c r="G133" s="5">
        <f t="shared" si="66"/>
        <v>0</v>
      </c>
      <c r="H133" s="5">
        <f t="shared" si="66"/>
        <v>0</v>
      </c>
      <c r="I133" s="5">
        <f t="shared" si="66"/>
        <v>1</v>
      </c>
      <c r="J133" s="5">
        <f t="shared" si="66"/>
        <v>0</v>
      </c>
      <c r="K133" s="5">
        <f t="shared" si="66"/>
        <v>0</v>
      </c>
      <c r="L133" s="5">
        <f t="shared" si="66"/>
        <v>0</v>
      </c>
      <c r="M133" s="5">
        <f t="shared" si="66"/>
        <v>1</v>
      </c>
      <c r="N133" s="5"/>
      <c r="O133" s="16"/>
    </row>
    <row r="134" spans="1:17" ht="13" hidden="1" outlineLevel="1" thickBot="1">
      <c r="A134" s="22"/>
      <c r="B134" s="4" t="s">
        <v>243</v>
      </c>
      <c r="C134" s="5">
        <v>21</v>
      </c>
      <c r="D134" s="5"/>
      <c r="E134" s="11">
        <v>5</v>
      </c>
      <c r="F134" s="11">
        <v>5</v>
      </c>
      <c r="G134" s="11">
        <v>9</v>
      </c>
      <c r="H134" s="11">
        <v>6</v>
      </c>
      <c r="I134" s="11">
        <v>7</v>
      </c>
      <c r="J134" s="11">
        <v>8</v>
      </c>
      <c r="K134" s="11">
        <v>4</v>
      </c>
      <c r="L134" s="11">
        <v>7</v>
      </c>
      <c r="M134" s="11">
        <v>7</v>
      </c>
      <c r="N134" s="5"/>
      <c r="O134" s="11">
        <f>SUM(E134:N134)</f>
        <v>58</v>
      </c>
      <c r="P134" s="17">
        <f>O134-$O$8</f>
        <v>23</v>
      </c>
    </row>
    <row r="135" spans="1:17" ht="13" hidden="1" outlineLevel="1" thickBot="1">
      <c r="A135" s="22"/>
      <c r="B135" s="8" t="s">
        <v>224</v>
      </c>
      <c r="C135" s="5"/>
      <c r="D135" s="5"/>
      <c r="E135" s="11">
        <f t="shared" ref="E135:M135" si="67">E134-(INT($C134/9))-(E$9&lt;=(MOD($C134,9)))</f>
        <v>3</v>
      </c>
      <c r="F135" s="11">
        <f t="shared" si="67"/>
        <v>2</v>
      </c>
      <c r="G135" s="11">
        <f t="shared" si="67"/>
        <v>7</v>
      </c>
      <c r="H135" s="11">
        <f t="shared" si="67"/>
        <v>4</v>
      </c>
      <c r="I135" s="11">
        <f t="shared" si="67"/>
        <v>4</v>
      </c>
      <c r="J135" s="11">
        <f t="shared" si="67"/>
        <v>6</v>
      </c>
      <c r="K135" s="11">
        <f t="shared" si="67"/>
        <v>1</v>
      </c>
      <c r="L135" s="11">
        <f t="shared" si="67"/>
        <v>5</v>
      </c>
      <c r="M135" s="11">
        <f t="shared" si="67"/>
        <v>5</v>
      </c>
      <c r="N135" s="5"/>
      <c r="O135" s="11">
        <f>SUM(E135:N135)</f>
        <v>37</v>
      </c>
      <c r="P135" s="17">
        <f>O135-$O$8</f>
        <v>2</v>
      </c>
    </row>
    <row r="136" spans="1:17" ht="4.5" hidden="1" customHeight="1" outlineLevel="1">
      <c r="A136" s="22"/>
      <c r="B136" s="4"/>
      <c r="C136" s="5"/>
      <c r="D136" s="5"/>
      <c r="E136" s="5">
        <f t="shared" ref="E136:M136" si="68">IF(E135=E137,1,0)</f>
        <v>1</v>
      </c>
      <c r="F136" s="5">
        <f t="shared" si="68"/>
        <v>1</v>
      </c>
      <c r="G136" s="5">
        <f t="shared" si="68"/>
        <v>1</v>
      </c>
      <c r="H136" s="5">
        <f t="shared" si="68"/>
        <v>1</v>
      </c>
      <c r="I136" s="5">
        <f t="shared" si="68"/>
        <v>1</v>
      </c>
      <c r="J136" s="5">
        <f t="shared" si="68"/>
        <v>1</v>
      </c>
      <c r="K136" s="5">
        <f t="shared" si="68"/>
        <v>1</v>
      </c>
      <c r="L136" s="5">
        <f t="shared" si="68"/>
        <v>1</v>
      </c>
      <c r="M136" s="5">
        <f t="shared" si="68"/>
        <v>1</v>
      </c>
      <c r="N136" s="5"/>
      <c r="O136" s="6"/>
    </row>
    <row r="137" spans="1:17" collapsed="1">
      <c r="A137" s="22">
        <f>RANK(Q137,$Q$20:$Q$137,1)</f>
        <v>13</v>
      </c>
      <c r="B137" s="27" t="s">
        <v>258</v>
      </c>
      <c r="C137" s="28">
        <f>SUM(C131:C136)</f>
        <v>35</v>
      </c>
      <c r="D137" s="28"/>
      <c r="E137" s="28">
        <f t="shared" ref="E137:M137" si="69">MIN(E132,E135)</f>
        <v>3</v>
      </c>
      <c r="F137" s="28">
        <f t="shared" si="69"/>
        <v>2</v>
      </c>
      <c r="G137" s="28">
        <f t="shared" si="69"/>
        <v>7</v>
      </c>
      <c r="H137" s="28">
        <f t="shared" si="69"/>
        <v>4</v>
      </c>
      <c r="I137" s="28">
        <f t="shared" si="69"/>
        <v>4</v>
      </c>
      <c r="J137" s="28">
        <f t="shared" si="69"/>
        <v>6</v>
      </c>
      <c r="K137" s="28">
        <f t="shared" si="69"/>
        <v>1</v>
      </c>
      <c r="L137" s="28">
        <f t="shared" si="69"/>
        <v>5</v>
      </c>
      <c r="M137" s="28">
        <f t="shared" si="69"/>
        <v>5</v>
      </c>
      <c r="N137" s="28"/>
      <c r="O137" s="16">
        <f>SUM(E137:N137)</f>
        <v>37</v>
      </c>
      <c r="Q137" s="19">
        <f>O137-$O$8</f>
        <v>2</v>
      </c>
    </row>
    <row r="140" spans="1:17">
      <c r="E140" s="16"/>
      <c r="F140" t="s">
        <v>72</v>
      </c>
    </row>
    <row r="141" spans="1:17">
      <c r="E141" s="20"/>
      <c r="F141" t="s">
        <v>73</v>
      </c>
    </row>
    <row r="142" spans="1:17">
      <c r="E142" s="21"/>
      <c r="F142" t="s">
        <v>74</v>
      </c>
    </row>
  </sheetData>
  <sheetCalcPr fullCalcOnLoad="1"/>
  <phoneticPr fontId="0" type="noConversion"/>
  <conditionalFormatting sqref="E16:M16 E19:M19 E25:M25 E34:M34 E43:M43 E52:M52 E61:M61 E70:M70 E79:M79 E88:M88 E28:M28 E37:M37 E46:M46 E55:M55 E64:M64 E73:M73 E82:M82 E91:M91 E97:M97 E100:M100 E106:M106 E109:M109 E115:M115 E118:M118 E124:M124 E127:M127 E133:M133 E136:M136">
    <cfRule type="cellIs" dxfId="7" priority="1" stopIfTrue="1" operator="equal">
      <formula>1</formula>
    </cfRule>
    <cfRule type="cellIs" dxfId="6" priority="2" stopIfTrue="1" operator="equal">
      <formula>0</formula>
    </cfRule>
  </conditionalFormatting>
  <conditionalFormatting sqref="E20:M20 E29:M29 E38:M38 E47:M47 E56:M56 E65:M65 E74:M74 E83:M83 E92:M92 E101:M101 E110:M110 E119:M119 E137:M137 E128:M128 E14:M15 E17:M18 E23:M24 E26:M27 E32:M33 E35:M36 E41:M42 E44:M45 E50:M51 E53:M54 E59:M60 E62:M63 E68:M69 E71:M72 E77:M78 E80:M81 E86:M87 E89:M90 E95:M96 E98:M99 E104:M105 E107:M108 E113:M114 E116:M117 E122:M123 E125:M126 E131:M132 E134:M135">
    <cfRule type="cellIs" dxfId="5" priority="3" stopIfTrue="1" operator="lessThan">
      <formula>E$8</formula>
    </cfRule>
    <cfRule type="cellIs" dxfId="4" priority="4" stopIfTrue="1" operator="greaterThan">
      <formula>E$8</formula>
    </cfRule>
  </conditionalFormatting>
  <conditionalFormatting sqref="P14:P15 P17:P18 Q20 Q47 P23:P24 P26:P27 Q29 P32:P33 P35:P36 Q38 P41:P42 P44:P45 P50:P51 P53:P54 Q56 P59:P60 P62:P63 Q65 P68:P69 P71:P72 Q74 P77:P78 P80:P81 Q83 P86:P87 P89:P90 Q92 P95:P96 P98:P99 Q101 P104:P105 P107:P108 Q110 P113:P114 P116:P117 Q119 P122:P123 P125:P126 Q128 P131:P132 P134:P135 Q137">
    <cfRule type="cellIs" dxfId="3" priority="5" stopIfTrue="1" operator="lessThan">
      <formula>0</formula>
    </cfRule>
    <cfRule type="cellIs" dxfId="2" priority="6" stopIfTrue="1" operator="greaterThan">
      <formula>0</formula>
    </cfRule>
  </conditionalFormatting>
  <conditionalFormatting sqref="O14:O15 O17:O18 O20 O23:O24 O26:O27 O29 O32:O33 O35:O36 O38 O41:O42 O44:O45 O47 O50:O51 O53:O54 O56 O59:O60 O62:O63 O65 O68:O69 O71:O72 O74 O77:O78 O80:O81 O83 O86:O87 O89:O90 O92 O95:O96 O98:O99 O101 O104:O105 O107:O108 O110 O113:O114 O116:O117 O119 O122:O123 O125:O126 O131:O132 O134:O135 O137 O128">
    <cfRule type="cellIs" dxfId="1" priority="7" stopIfTrue="1" operator="lessThan">
      <formula>$O$8</formula>
    </cfRule>
    <cfRule type="cellIs" dxfId="0" priority="8" stopIfTrue="1" operator="greaterThan">
      <formula>O$8</formula>
    </cfRule>
  </conditionalFormatting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I42"/>
  <sheetViews>
    <sheetView workbookViewId="0">
      <selection activeCell="C2" sqref="C2:I42"/>
    </sheetView>
  </sheetViews>
  <sheetFormatPr baseColWidth="10" defaultColWidth="8.83203125" defaultRowHeight="12"/>
  <cols>
    <col min="3" max="3" width="14.1640625" customWidth="1"/>
  </cols>
  <sheetData>
    <row r="2" spans="1:9">
      <c r="A2" t="s">
        <v>104</v>
      </c>
      <c r="B2" t="s">
        <v>105</v>
      </c>
      <c r="C2" t="str">
        <f>CONCATENATE(A2," ",B2)</f>
        <v>Berrier, Mark</v>
      </c>
      <c r="D2">
        <v>19.399999999999999</v>
      </c>
      <c r="E2" t="s">
        <v>106</v>
      </c>
      <c r="F2">
        <v>19.399999999999999</v>
      </c>
      <c r="G2">
        <v>22</v>
      </c>
      <c r="H2">
        <v>22</v>
      </c>
      <c r="I2">
        <v>22</v>
      </c>
    </row>
    <row r="3" spans="1:9">
      <c r="A3" t="s">
        <v>107</v>
      </c>
      <c r="B3" t="s">
        <v>108</v>
      </c>
      <c r="C3" t="str">
        <f t="shared" ref="C3:C42" si="0">CONCATENATE(A3," ",B3)</f>
        <v>Bowne, Brian</v>
      </c>
      <c r="D3">
        <v>8.4</v>
      </c>
      <c r="E3" t="s">
        <v>95</v>
      </c>
      <c r="F3">
        <v>8.4</v>
      </c>
      <c r="G3">
        <v>10</v>
      </c>
      <c r="H3">
        <v>9</v>
      </c>
      <c r="I3">
        <v>10</v>
      </c>
    </row>
    <row r="4" spans="1:9">
      <c r="A4" t="s">
        <v>109</v>
      </c>
      <c r="B4" t="s">
        <v>110</v>
      </c>
      <c r="C4" t="str">
        <f t="shared" si="0"/>
        <v>Bridgers, James</v>
      </c>
      <c r="D4">
        <v>6.4</v>
      </c>
      <c r="E4" t="s">
        <v>95</v>
      </c>
      <c r="F4">
        <v>6.4</v>
      </c>
      <c r="G4">
        <v>7</v>
      </c>
      <c r="H4">
        <v>7</v>
      </c>
      <c r="I4">
        <v>7</v>
      </c>
    </row>
    <row r="5" spans="1:9">
      <c r="A5" t="s">
        <v>111</v>
      </c>
      <c r="B5" t="s">
        <v>112</v>
      </c>
      <c r="C5" t="str">
        <f t="shared" si="0"/>
        <v>Chin, George</v>
      </c>
      <c r="D5">
        <v>21.8</v>
      </c>
      <c r="E5" t="s">
        <v>95</v>
      </c>
      <c r="F5">
        <v>21.8</v>
      </c>
      <c r="G5">
        <v>25</v>
      </c>
      <c r="H5">
        <v>24</v>
      </c>
      <c r="I5">
        <v>25</v>
      </c>
    </row>
    <row r="6" spans="1:9">
      <c r="A6" t="s">
        <v>113</v>
      </c>
      <c r="B6" t="s">
        <v>114</v>
      </c>
      <c r="C6" t="str">
        <f t="shared" si="0"/>
        <v>Coia, Mike</v>
      </c>
      <c r="D6">
        <v>19.8</v>
      </c>
      <c r="E6" t="s">
        <v>95</v>
      </c>
      <c r="F6">
        <v>19.8</v>
      </c>
      <c r="G6">
        <v>22</v>
      </c>
      <c r="H6">
        <v>22</v>
      </c>
      <c r="I6">
        <v>22</v>
      </c>
    </row>
    <row r="7" spans="1:9">
      <c r="A7" t="s">
        <v>115</v>
      </c>
      <c r="B7" t="s">
        <v>116</v>
      </c>
      <c r="C7" t="str">
        <f t="shared" si="0"/>
        <v>Comparri, Tim</v>
      </c>
      <c r="D7">
        <v>11.8</v>
      </c>
      <c r="E7" t="s">
        <v>106</v>
      </c>
      <c r="F7">
        <v>11.8</v>
      </c>
      <c r="G7">
        <v>13</v>
      </c>
      <c r="H7">
        <v>13</v>
      </c>
      <c r="I7">
        <v>13</v>
      </c>
    </row>
    <row r="8" spans="1:9">
      <c r="A8" t="s">
        <v>117</v>
      </c>
      <c r="B8" t="s">
        <v>118</v>
      </c>
      <c r="C8" t="str">
        <f t="shared" si="0"/>
        <v>Cornell, Angelo</v>
      </c>
      <c r="D8">
        <v>3.8</v>
      </c>
      <c r="E8" t="s">
        <v>95</v>
      </c>
      <c r="F8">
        <v>3.8</v>
      </c>
      <c r="G8">
        <v>4</v>
      </c>
      <c r="H8">
        <v>4</v>
      </c>
      <c r="I8">
        <v>4</v>
      </c>
    </row>
    <row r="9" spans="1:9">
      <c r="A9" t="s">
        <v>117</v>
      </c>
      <c r="B9" t="s">
        <v>119</v>
      </c>
      <c r="C9" t="str">
        <f t="shared" si="0"/>
        <v>Cornell, Janet</v>
      </c>
      <c r="D9">
        <v>12.8</v>
      </c>
      <c r="E9" t="s">
        <v>95</v>
      </c>
      <c r="F9">
        <v>12.8</v>
      </c>
      <c r="G9">
        <v>15</v>
      </c>
      <c r="H9">
        <v>14</v>
      </c>
      <c r="I9">
        <v>13</v>
      </c>
    </row>
    <row r="10" spans="1:9">
      <c r="A10" t="s">
        <v>120</v>
      </c>
      <c r="B10" t="s">
        <v>121</v>
      </c>
      <c r="C10" t="str">
        <f t="shared" si="0"/>
        <v>Cotter, Jim</v>
      </c>
      <c r="D10">
        <v>5</v>
      </c>
      <c r="E10" t="s">
        <v>106</v>
      </c>
      <c r="F10">
        <v>5</v>
      </c>
      <c r="G10">
        <v>6</v>
      </c>
      <c r="H10">
        <v>6</v>
      </c>
      <c r="I10">
        <v>6</v>
      </c>
    </row>
    <row r="11" spans="1:9">
      <c r="A11" t="s">
        <v>122</v>
      </c>
      <c r="B11" t="s">
        <v>110</v>
      </c>
      <c r="C11" t="str">
        <f t="shared" si="0"/>
        <v>DeLorenzo, James</v>
      </c>
      <c r="D11">
        <v>13.3</v>
      </c>
      <c r="E11">
        <v>-0.1</v>
      </c>
      <c r="F11">
        <v>13.2</v>
      </c>
      <c r="G11">
        <v>15</v>
      </c>
      <c r="H11">
        <v>15</v>
      </c>
      <c r="I11">
        <v>15</v>
      </c>
    </row>
    <row r="12" spans="1:9">
      <c r="A12" t="s">
        <v>124</v>
      </c>
      <c r="B12" t="s">
        <v>125</v>
      </c>
      <c r="C12" t="str">
        <f t="shared" si="0"/>
        <v>Ditullio, Dick</v>
      </c>
      <c r="D12">
        <v>17.2</v>
      </c>
      <c r="E12" t="s">
        <v>106</v>
      </c>
      <c r="F12">
        <v>17.2</v>
      </c>
      <c r="G12">
        <v>19</v>
      </c>
      <c r="H12">
        <v>19</v>
      </c>
      <c r="I12">
        <v>19</v>
      </c>
    </row>
    <row r="13" spans="1:9">
      <c r="A13" t="s">
        <v>126</v>
      </c>
      <c r="B13" t="s">
        <v>127</v>
      </c>
      <c r="C13" t="str">
        <f t="shared" si="0"/>
        <v>Goetz, Joe</v>
      </c>
      <c r="D13">
        <v>18.100000000000001</v>
      </c>
      <c r="E13" t="s">
        <v>95</v>
      </c>
      <c r="F13">
        <v>18.100000000000001</v>
      </c>
      <c r="G13">
        <v>21</v>
      </c>
      <c r="H13">
        <v>20</v>
      </c>
      <c r="I13">
        <v>21</v>
      </c>
    </row>
    <row r="14" spans="1:9">
      <c r="A14" t="s">
        <v>128</v>
      </c>
      <c r="B14" t="s">
        <v>129</v>
      </c>
      <c r="C14" t="str">
        <f t="shared" si="0"/>
        <v>Hessler, Paul</v>
      </c>
      <c r="D14">
        <v>6.7</v>
      </c>
      <c r="E14">
        <v>-0.3</v>
      </c>
      <c r="F14">
        <v>6.4</v>
      </c>
      <c r="G14">
        <v>7</v>
      </c>
      <c r="H14">
        <v>7</v>
      </c>
      <c r="I14">
        <v>7</v>
      </c>
    </row>
    <row r="15" spans="1:9">
      <c r="A15" t="s">
        <v>130</v>
      </c>
      <c r="B15" t="s">
        <v>105</v>
      </c>
      <c r="C15" t="str">
        <f t="shared" si="0"/>
        <v>Honrychs, Mark</v>
      </c>
      <c r="D15">
        <v>8.6999999999999993</v>
      </c>
      <c r="E15" t="s">
        <v>95</v>
      </c>
      <c r="F15">
        <v>8.6999999999999993</v>
      </c>
      <c r="G15">
        <v>10</v>
      </c>
      <c r="H15">
        <v>10</v>
      </c>
      <c r="I15">
        <v>10</v>
      </c>
    </row>
    <row r="16" spans="1:9">
      <c r="A16" t="s">
        <v>131</v>
      </c>
      <c r="B16" t="s">
        <v>129</v>
      </c>
      <c r="C16" t="str">
        <f t="shared" si="0"/>
        <v>Hummel, Paul</v>
      </c>
      <c r="D16">
        <v>16.899999999999999</v>
      </c>
      <c r="E16" t="s">
        <v>95</v>
      </c>
      <c r="F16">
        <v>16.899999999999999</v>
      </c>
      <c r="G16">
        <v>19</v>
      </c>
      <c r="H16">
        <v>19</v>
      </c>
      <c r="I16">
        <v>19</v>
      </c>
    </row>
    <row r="17" spans="1:9">
      <c r="A17" t="s">
        <v>132</v>
      </c>
      <c r="B17" t="s">
        <v>133</v>
      </c>
      <c r="C17" t="str">
        <f t="shared" si="0"/>
        <v>Kirsten, Rich</v>
      </c>
      <c r="D17">
        <v>7.3</v>
      </c>
      <c r="E17">
        <v>-0.6</v>
      </c>
      <c r="F17">
        <v>6.7</v>
      </c>
      <c r="G17">
        <v>8</v>
      </c>
      <c r="H17">
        <v>7</v>
      </c>
      <c r="I17">
        <v>8</v>
      </c>
    </row>
    <row r="18" spans="1:9">
      <c r="A18" t="s">
        <v>132</v>
      </c>
      <c r="B18" t="s">
        <v>134</v>
      </c>
      <c r="C18" t="str">
        <f t="shared" si="0"/>
        <v>Kirsten, Robert</v>
      </c>
      <c r="D18">
        <v>13.5</v>
      </c>
      <c r="E18">
        <v>-2.5</v>
      </c>
      <c r="F18">
        <v>11</v>
      </c>
      <c r="G18">
        <v>12</v>
      </c>
      <c r="H18">
        <v>12</v>
      </c>
      <c r="I18">
        <v>12</v>
      </c>
    </row>
    <row r="19" spans="1:9">
      <c r="A19" t="s">
        <v>135</v>
      </c>
      <c r="B19" t="s">
        <v>136</v>
      </c>
      <c r="C19" t="str">
        <f t="shared" si="0"/>
        <v>Laphen, Steve</v>
      </c>
      <c r="D19">
        <v>9.8000000000000007</v>
      </c>
      <c r="E19">
        <v>-0.2</v>
      </c>
      <c r="F19">
        <v>9.6</v>
      </c>
      <c r="G19">
        <v>11</v>
      </c>
      <c r="H19">
        <v>11</v>
      </c>
      <c r="I19">
        <v>11</v>
      </c>
    </row>
    <row r="20" spans="1:9">
      <c r="A20" t="s">
        <v>137</v>
      </c>
      <c r="B20" t="s">
        <v>112</v>
      </c>
      <c r="C20" t="str">
        <f t="shared" si="0"/>
        <v>Lepping, George</v>
      </c>
      <c r="D20">
        <v>10.4</v>
      </c>
      <c r="E20" t="s">
        <v>95</v>
      </c>
      <c r="F20">
        <v>10.4</v>
      </c>
      <c r="G20">
        <v>12</v>
      </c>
      <c r="H20">
        <v>12</v>
      </c>
      <c r="I20">
        <v>12</v>
      </c>
    </row>
    <row r="21" spans="1:9">
      <c r="A21" t="s">
        <v>138</v>
      </c>
      <c r="B21" t="s">
        <v>139</v>
      </c>
      <c r="C21" t="str">
        <f t="shared" si="0"/>
        <v>Lewis, Craig</v>
      </c>
      <c r="D21">
        <v>4.4000000000000004</v>
      </c>
      <c r="E21">
        <v>-1.7</v>
      </c>
      <c r="F21">
        <v>2.7</v>
      </c>
      <c r="G21">
        <v>3</v>
      </c>
      <c r="H21">
        <v>3</v>
      </c>
      <c r="I21">
        <v>3</v>
      </c>
    </row>
    <row r="22" spans="1:9">
      <c r="A22" t="s">
        <v>140</v>
      </c>
      <c r="B22" t="s">
        <v>141</v>
      </c>
      <c r="C22" t="str">
        <f t="shared" si="0"/>
        <v>McClintock, Dave</v>
      </c>
      <c r="D22">
        <v>9.3000000000000007</v>
      </c>
      <c r="E22" t="s">
        <v>95</v>
      </c>
      <c r="F22">
        <v>9.3000000000000007</v>
      </c>
      <c r="G22">
        <v>11</v>
      </c>
      <c r="H22">
        <v>10</v>
      </c>
      <c r="I22">
        <v>11</v>
      </c>
    </row>
    <row r="23" spans="1:9">
      <c r="A23" t="s">
        <v>142</v>
      </c>
      <c r="B23" t="s">
        <v>116</v>
      </c>
      <c r="C23" t="str">
        <f t="shared" si="0"/>
        <v>McDermott, Tim</v>
      </c>
      <c r="D23">
        <v>11.8</v>
      </c>
      <c r="E23" t="s">
        <v>95</v>
      </c>
      <c r="F23">
        <v>11.8</v>
      </c>
      <c r="G23">
        <v>13</v>
      </c>
      <c r="H23">
        <v>13</v>
      </c>
      <c r="I23">
        <v>13</v>
      </c>
    </row>
    <row r="24" spans="1:9">
      <c r="A24" t="s">
        <v>143</v>
      </c>
      <c r="B24" t="s">
        <v>144</v>
      </c>
      <c r="C24" t="str">
        <f t="shared" si="0"/>
        <v>McFalls, Milt</v>
      </c>
      <c r="D24">
        <v>16.2</v>
      </c>
      <c r="E24">
        <v>-2.6</v>
      </c>
      <c r="F24">
        <v>13.6</v>
      </c>
      <c r="G24">
        <v>15</v>
      </c>
      <c r="H24">
        <v>15</v>
      </c>
      <c r="I24">
        <v>15</v>
      </c>
    </row>
    <row r="25" spans="1:9">
      <c r="A25" t="s">
        <v>145</v>
      </c>
      <c r="B25" t="s">
        <v>146</v>
      </c>
      <c r="C25" t="str">
        <f t="shared" si="0"/>
        <v>Montagano, Jeff</v>
      </c>
      <c r="D25">
        <v>5.8</v>
      </c>
      <c r="E25" t="s">
        <v>95</v>
      </c>
      <c r="F25">
        <v>5.8</v>
      </c>
      <c r="G25">
        <v>7</v>
      </c>
      <c r="H25">
        <v>6</v>
      </c>
      <c r="I25">
        <v>7</v>
      </c>
    </row>
    <row r="26" spans="1:9">
      <c r="A26" t="s">
        <v>147</v>
      </c>
      <c r="B26" t="s">
        <v>112</v>
      </c>
      <c r="C26" t="str">
        <f t="shared" si="0"/>
        <v>Piotrowski, George</v>
      </c>
      <c r="D26">
        <v>9</v>
      </c>
      <c r="E26">
        <v>-1.4</v>
      </c>
      <c r="F26">
        <v>7.6</v>
      </c>
      <c r="G26">
        <v>9</v>
      </c>
      <c r="H26">
        <v>8</v>
      </c>
      <c r="I26">
        <v>9</v>
      </c>
    </row>
    <row r="27" spans="1:9">
      <c r="A27" t="s">
        <v>149</v>
      </c>
      <c r="B27" t="s">
        <v>150</v>
      </c>
      <c r="C27" t="str">
        <f t="shared" si="0"/>
        <v>Romano, Chuck</v>
      </c>
      <c r="D27">
        <v>11.6</v>
      </c>
      <c r="E27" t="s">
        <v>95</v>
      </c>
      <c r="F27">
        <v>11.6</v>
      </c>
      <c r="G27">
        <v>13</v>
      </c>
      <c r="H27">
        <v>13</v>
      </c>
      <c r="I27">
        <v>13</v>
      </c>
    </row>
    <row r="28" spans="1:9">
      <c r="A28" t="s">
        <v>151</v>
      </c>
      <c r="B28" t="s">
        <v>152</v>
      </c>
      <c r="C28" t="str">
        <f t="shared" si="0"/>
        <v>Rothermel, Blair</v>
      </c>
      <c r="D28">
        <v>8.6999999999999993</v>
      </c>
      <c r="E28" t="s">
        <v>106</v>
      </c>
      <c r="F28">
        <v>8.6999999999999993</v>
      </c>
      <c r="G28">
        <v>10</v>
      </c>
      <c r="H28">
        <v>10</v>
      </c>
      <c r="I28">
        <v>10</v>
      </c>
    </row>
    <row r="29" spans="1:9">
      <c r="A29" t="s">
        <v>153</v>
      </c>
      <c r="B29" t="s">
        <v>133</v>
      </c>
      <c r="C29" t="str">
        <f t="shared" si="0"/>
        <v>Rupolo, Rich</v>
      </c>
      <c r="D29">
        <v>18.3</v>
      </c>
      <c r="E29" t="s">
        <v>95</v>
      </c>
      <c r="F29">
        <v>18.3</v>
      </c>
      <c r="G29">
        <v>21</v>
      </c>
      <c r="H29">
        <v>20</v>
      </c>
      <c r="I29">
        <v>21</v>
      </c>
    </row>
    <row r="30" spans="1:9">
      <c r="A30" t="s">
        <v>154</v>
      </c>
      <c r="B30" t="s">
        <v>155</v>
      </c>
      <c r="C30" t="str">
        <f t="shared" si="0"/>
        <v>Saliba, Joshua</v>
      </c>
      <c r="D30">
        <v>5.3</v>
      </c>
      <c r="E30" t="s">
        <v>106</v>
      </c>
      <c r="F30">
        <v>5.3</v>
      </c>
      <c r="G30">
        <v>6</v>
      </c>
      <c r="H30">
        <v>6</v>
      </c>
      <c r="I30">
        <v>6</v>
      </c>
    </row>
    <row r="31" spans="1:9">
      <c r="A31" t="s">
        <v>156</v>
      </c>
      <c r="B31" t="s">
        <v>136</v>
      </c>
      <c r="C31" t="str">
        <f t="shared" si="0"/>
        <v>Schwartzenberg, Steve</v>
      </c>
      <c r="D31">
        <v>8.4</v>
      </c>
      <c r="E31" t="s">
        <v>95</v>
      </c>
      <c r="F31">
        <v>8.4</v>
      </c>
      <c r="G31">
        <v>10</v>
      </c>
      <c r="H31">
        <v>9</v>
      </c>
      <c r="I31">
        <v>10</v>
      </c>
    </row>
    <row r="32" spans="1:9">
      <c r="A32" t="s">
        <v>157</v>
      </c>
      <c r="B32" t="s">
        <v>141</v>
      </c>
      <c r="C32" t="str">
        <f t="shared" si="0"/>
        <v>Shanline, Dave</v>
      </c>
      <c r="D32">
        <v>10.1</v>
      </c>
      <c r="E32">
        <v>-0.5</v>
      </c>
      <c r="F32">
        <v>9.6</v>
      </c>
      <c r="G32">
        <v>11</v>
      </c>
      <c r="H32">
        <v>11</v>
      </c>
      <c r="I32">
        <v>11</v>
      </c>
    </row>
    <row r="33" spans="1:9">
      <c r="A33" t="s">
        <v>158</v>
      </c>
      <c r="B33" t="s">
        <v>159</v>
      </c>
      <c r="C33" t="str">
        <f t="shared" si="0"/>
        <v>Simons, Ray</v>
      </c>
      <c r="D33">
        <v>18.7</v>
      </c>
      <c r="E33">
        <v>0.2</v>
      </c>
      <c r="F33">
        <v>18.899999999999999</v>
      </c>
      <c r="G33">
        <v>21</v>
      </c>
      <c r="H33">
        <v>21</v>
      </c>
      <c r="I33">
        <v>21</v>
      </c>
    </row>
    <row r="34" spans="1:9">
      <c r="A34" t="s">
        <v>161</v>
      </c>
      <c r="B34" t="s">
        <v>162</v>
      </c>
      <c r="C34" t="str">
        <f t="shared" si="0"/>
        <v>Smith, Andrew</v>
      </c>
      <c r="D34">
        <v>2.7</v>
      </c>
      <c r="E34" t="s">
        <v>106</v>
      </c>
      <c r="F34">
        <v>2.7</v>
      </c>
      <c r="G34">
        <v>3</v>
      </c>
      <c r="H34">
        <v>3</v>
      </c>
      <c r="I34">
        <v>3</v>
      </c>
    </row>
    <row r="35" spans="1:9">
      <c r="A35" t="s">
        <v>161</v>
      </c>
      <c r="B35" t="s">
        <v>163</v>
      </c>
      <c r="C35" t="str">
        <f t="shared" si="0"/>
        <v>Smith, Fran</v>
      </c>
      <c r="D35">
        <v>7</v>
      </c>
      <c r="E35" t="s">
        <v>95</v>
      </c>
      <c r="F35">
        <v>7</v>
      </c>
      <c r="G35">
        <v>8</v>
      </c>
      <c r="H35">
        <v>8</v>
      </c>
      <c r="I35">
        <v>8</v>
      </c>
    </row>
    <row r="36" spans="1:9">
      <c r="A36" t="s">
        <v>164</v>
      </c>
      <c r="B36" t="s">
        <v>105</v>
      </c>
      <c r="C36" t="str">
        <f t="shared" si="0"/>
        <v>Steele, Mark</v>
      </c>
      <c r="D36">
        <v>11.8</v>
      </c>
      <c r="E36">
        <v>0.3</v>
      </c>
      <c r="F36">
        <v>12.1</v>
      </c>
      <c r="G36">
        <v>14</v>
      </c>
      <c r="H36">
        <v>13</v>
      </c>
      <c r="I36">
        <v>14</v>
      </c>
    </row>
    <row r="37" spans="1:9">
      <c r="A37" t="s">
        <v>165</v>
      </c>
      <c r="B37" t="s">
        <v>166</v>
      </c>
      <c r="C37" t="str">
        <f t="shared" si="0"/>
        <v>Terzyk, Bob</v>
      </c>
      <c r="D37">
        <v>13</v>
      </c>
      <c r="E37">
        <v>-1.1000000000000001</v>
      </c>
      <c r="F37">
        <v>11.9</v>
      </c>
      <c r="G37">
        <v>13</v>
      </c>
      <c r="H37">
        <v>13</v>
      </c>
      <c r="I37">
        <v>13</v>
      </c>
    </row>
    <row r="38" spans="1:9">
      <c r="A38" t="s">
        <v>167</v>
      </c>
      <c r="B38" t="s">
        <v>168</v>
      </c>
      <c r="C38" t="str">
        <f t="shared" si="0"/>
        <v>Thomas, Jonathan</v>
      </c>
      <c r="D38">
        <v>14.7</v>
      </c>
      <c r="E38">
        <v>0.8</v>
      </c>
      <c r="F38">
        <v>15.5</v>
      </c>
      <c r="G38">
        <v>18</v>
      </c>
      <c r="H38">
        <v>17</v>
      </c>
      <c r="I38">
        <v>18</v>
      </c>
    </row>
    <row r="39" spans="1:9">
      <c r="A39" t="s">
        <v>169</v>
      </c>
      <c r="B39" t="s">
        <v>170</v>
      </c>
      <c r="C39" t="str">
        <f t="shared" si="0"/>
        <v>Tomasch, Ed</v>
      </c>
      <c r="D39">
        <v>8.1</v>
      </c>
      <c r="E39" t="s">
        <v>95</v>
      </c>
      <c r="F39">
        <v>8.1</v>
      </c>
      <c r="G39">
        <v>9</v>
      </c>
      <c r="H39">
        <v>9</v>
      </c>
      <c r="I39">
        <v>9</v>
      </c>
    </row>
    <row r="40" spans="1:9">
      <c r="A40" t="s">
        <v>171</v>
      </c>
      <c r="B40" t="s">
        <v>172</v>
      </c>
      <c r="C40" t="str">
        <f t="shared" si="0"/>
        <v>Wasko, Doug</v>
      </c>
      <c r="D40" t="s">
        <v>173</v>
      </c>
      <c r="E40" t="s">
        <v>174</v>
      </c>
    </row>
    <row r="41" spans="1:9">
      <c r="A41" t="s">
        <v>175</v>
      </c>
      <c r="B41" t="s">
        <v>176</v>
      </c>
      <c r="C41" t="str">
        <f t="shared" si="0"/>
        <v>Wible, Marty</v>
      </c>
      <c r="D41">
        <v>20.3</v>
      </c>
      <c r="E41" t="s">
        <v>95</v>
      </c>
      <c r="F41">
        <v>20.3</v>
      </c>
      <c r="G41">
        <v>23</v>
      </c>
      <c r="H41">
        <v>23</v>
      </c>
      <c r="I41">
        <v>23</v>
      </c>
    </row>
    <row r="42" spans="1:9">
      <c r="A42" t="s">
        <v>177</v>
      </c>
      <c r="B42" t="s">
        <v>178</v>
      </c>
      <c r="C42" t="str">
        <f t="shared" si="0"/>
        <v>Zetterstrom, Kevin</v>
      </c>
      <c r="D42">
        <v>14.1</v>
      </c>
      <c r="E42" t="s">
        <v>95</v>
      </c>
      <c r="F42">
        <v>14.1</v>
      </c>
      <c r="G42">
        <v>16</v>
      </c>
      <c r="H42">
        <v>16</v>
      </c>
      <c r="I42">
        <v>16</v>
      </c>
    </row>
  </sheetData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32"/>
  <sheetViews>
    <sheetView workbookViewId="0">
      <selection activeCell="A3" sqref="A3:G32"/>
    </sheetView>
  </sheetViews>
  <sheetFormatPr baseColWidth="10" defaultColWidth="8.83203125" defaultRowHeight="12"/>
  <cols>
    <col min="1" max="1" width="17" bestFit="1" customWidth="1"/>
    <col min="2" max="2" width="11.5" bestFit="1" customWidth="1"/>
  </cols>
  <sheetData>
    <row r="1" spans="1:7">
      <c r="A1" t="s">
        <v>87</v>
      </c>
      <c r="B1" t="s">
        <v>88</v>
      </c>
      <c r="C1" t="s">
        <v>219</v>
      </c>
      <c r="D1" t="s">
        <v>219</v>
      </c>
      <c r="E1" t="s">
        <v>91</v>
      </c>
      <c r="F1" t="s">
        <v>93</v>
      </c>
      <c r="G1" t="s">
        <v>94</v>
      </c>
    </row>
    <row r="2" spans="1:7">
      <c r="B2" t="s">
        <v>89</v>
      </c>
      <c r="C2" t="s">
        <v>90</v>
      </c>
      <c r="D2" t="s">
        <v>89</v>
      </c>
      <c r="E2" t="s">
        <v>92</v>
      </c>
      <c r="F2" t="s">
        <v>92</v>
      </c>
      <c r="G2" t="s">
        <v>92</v>
      </c>
    </row>
    <row r="3" spans="1:7">
      <c r="A3" t="s">
        <v>179</v>
      </c>
      <c r="B3">
        <v>20.6</v>
      </c>
      <c r="C3" t="s">
        <v>95</v>
      </c>
      <c r="D3">
        <v>20.6</v>
      </c>
      <c r="E3">
        <v>23</v>
      </c>
      <c r="F3">
        <v>23</v>
      </c>
      <c r="G3">
        <v>23</v>
      </c>
    </row>
    <row r="4" spans="1:7">
      <c r="A4" t="s">
        <v>180</v>
      </c>
      <c r="B4">
        <v>5</v>
      </c>
      <c r="C4" t="s">
        <v>95</v>
      </c>
      <c r="D4">
        <v>5</v>
      </c>
      <c r="E4">
        <v>6</v>
      </c>
      <c r="F4">
        <v>6</v>
      </c>
      <c r="G4">
        <v>6</v>
      </c>
    </row>
    <row r="5" spans="1:7">
      <c r="A5" t="s">
        <v>96</v>
      </c>
      <c r="B5">
        <v>21.8</v>
      </c>
      <c r="C5" t="s">
        <v>95</v>
      </c>
      <c r="D5">
        <v>21.8</v>
      </c>
      <c r="E5">
        <v>25</v>
      </c>
      <c r="F5">
        <v>24</v>
      </c>
      <c r="G5">
        <v>25</v>
      </c>
    </row>
    <row r="6" spans="1:7">
      <c r="A6" t="s">
        <v>103</v>
      </c>
      <c r="B6">
        <v>12.7</v>
      </c>
      <c r="C6">
        <v>-1.5</v>
      </c>
      <c r="D6">
        <v>11.2</v>
      </c>
      <c r="E6">
        <v>13</v>
      </c>
      <c r="F6">
        <v>12</v>
      </c>
      <c r="G6">
        <v>13</v>
      </c>
    </row>
    <row r="7" spans="1:7">
      <c r="A7" t="s">
        <v>97</v>
      </c>
      <c r="B7">
        <v>3.8</v>
      </c>
      <c r="C7" t="s">
        <v>106</v>
      </c>
      <c r="D7">
        <v>3.8</v>
      </c>
      <c r="E7">
        <v>4</v>
      </c>
      <c r="F7">
        <v>4</v>
      </c>
      <c r="G7">
        <v>4</v>
      </c>
    </row>
    <row r="8" spans="1:7">
      <c r="A8" t="s">
        <v>98</v>
      </c>
      <c r="B8">
        <v>12.8</v>
      </c>
      <c r="C8" t="s">
        <v>95</v>
      </c>
      <c r="D8">
        <v>12.8</v>
      </c>
      <c r="E8">
        <v>15</v>
      </c>
      <c r="F8">
        <v>14</v>
      </c>
      <c r="G8">
        <v>13</v>
      </c>
    </row>
    <row r="9" spans="1:7">
      <c r="A9" t="s">
        <v>181</v>
      </c>
      <c r="B9">
        <v>6.1</v>
      </c>
      <c r="C9" t="s">
        <v>106</v>
      </c>
      <c r="D9">
        <v>6.1</v>
      </c>
      <c r="E9">
        <v>7</v>
      </c>
      <c r="F9">
        <v>7</v>
      </c>
      <c r="G9">
        <v>7</v>
      </c>
    </row>
    <row r="10" spans="1:7">
      <c r="A10" t="s">
        <v>195</v>
      </c>
      <c r="B10">
        <v>10.4</v>
      </c>
      <c r="C10">
        <v>-0.3</v>
      </c>
      <c r="D10">
        <v>10.1</v>
      </c>
      <c r="E10">
        <v>11</v>
      </c>
      <c r="F10">
        <v>11</v>
      </c>
      <c r="G10">
        <v>11</v>
      </c>
    </row>
    <row r="11" spans="1:7">
      <c r="A11" t="s">
        <v>182</v>
      </c>
      <c r="B11">
        <v>12.1</v>
      </c>
      <c r="C11" t="s">
        <v>95</v>
      </c>
      <c r="D11">
        <v>12.1</v>
      </c>
      <c r="E11">
        <v>14</v>
      </c>
      <c r="F11">
        <v>13</v>
      </c>
      <c r="G11">
        <v>14</v>
      </c>
    </row>
    <row r="12" spans="1:7">
      <c r="A12" t="s">
        <v>196</v>
      </c>
      <c r="B12">
        <v>6.4</v>
      </c>
      <c r="C12" t="s">
        <v>106</v>
      </c>
      <c r="D12">
        <v>6.4</v>
      </c>
      <c r="E12">
        <v>7</v>
      </c>
      <c r="F12">
        <v>7</v>
      </c>
      <c r="G12">
        <v>7</v>
      </c>
    </row>
    <row r="13" spans="1:7">
      <c r="A13" t="s">
        <v>99</v>
      </c>
      <c r="B13">
        <v>21.2</v>
      </c>
      <c r="C13">
        <v>-1.1000000000000001</v>
      </c>
      <c r="D13">
        <v>20.100000000000001</v>
      </c>
      <c r="E13">
        <v>23</v>
      </c>
      <c r="F13">
        <v>22</v>
      </c>
      <c r="G13">
        <v>23</v>
      </c>
    </row>
    <row r="14" spans="1:7">
      <c r="A14" t="s">
        <v>197</v>
      </c>
      <c r="B14">
        <v>14</v>
      </c>
      <c r="C14">
        <v>-1.9</v>
      </c>
      <c r="D14">
        <v>12.1</v>
      </c>
      <c r="E14">
        <v>14</v>
      </c>
      <c r="F14">
        <v>13</v>
      </c>
      <c r="G14">
        <v>14</v>
      </c>
    </row>
    <row r="15" spans="1:7">
      <c r="A15" t="s">
        <v>100</v>
      </c>
      <c r="B15">
        <v>6.7</v>
      </c>
      <c r="C15">
        <v>-0.3</v>
      </c>
      <c r="D15">
        <v>6.4</v>
      </c>
      <c r="E15">
        <v>7</v>
      </c>
      <c r="F15">
        <v>7</v>
      </c>
      <c r="G15">
        <v>7</v>
      </c>
    </row>
    <row r="16" spans="1:7">
      <c r="A16" t="s">
        <v>183</v>
      </c>
      <c r="B16">
        <v>9.3000000000000007</v>
      </c>
      <c r="C16">
        <v>0.3</v>
      </c>
      <c r="D16">
        <v>9.6</v>
      </c>
      <c r="E16">
        <v>11</v>
      </c>
      <c r="F16">
        <v>11</v>
      </c>
      <c r="G16">
        <v>11</v>
      </c>
    </row>
    <row r="17" spans="1:7">
      <c r="A17" t="s">
        <v>101</v>
      </c>
      <c r="B17">
        <v>11</v>
      </c>
      <c r="C17">
        <v>0.6</v>
      </c>
      <c r="D17">
        <v>11.6</v>
      </c>
      <c r="E17">
        <v>13</v>
      </c>
      <c r="F17">
        <v>13</v>
      </c>
      <c r="G17">
        <v>13</v>
      </c>
    </row>
    <row r="18" spans="1:7">
      <c r="A18" t="s">
        <v>184</v>
      </c>
      <c r="B18">
        <v>11.2</v>
      </c>
      <c r="C18" t="s">
        <v>106</v>
      </c>
      <c r="D18">
        <v>11.2</v>
      </c>
      <c r="E18">
        <v>13</v>
      </c>
      <c r="F18">
        <v>12</v>
      </c>
      <c r="G18">
        <v>13</v>
      </c>
    </row>
    <row r="19" spans="1:7">
      <c r="A19" t="s">
        <v>185</v>
      </c>
      <c r="B19" t="s">
        <v>198</v>
      </c>
    </row>
    <row r="20" spans="1:7">
      <c r="A20" t="s">
        <v>186</v>
      </c>
      <c r="B20">
        <v>2.4</v>
      </c>
      <c r="C20">
        <v>0.6</v>
      </c>
      <c r="D20">
        <v>3</v>
      </c>
      <c r="E20">
        <v>3</v>
      </c>
      <c r="F20">
        <v>3</v>
      </c>
      <c r="G20">
        <v>3</v>
      </c>
    </row>
    <row r="21" spans="1:7" ht="12.75" customHeight="1">
      <c r="A21" t="s">
        <v>102</v>
      </c>
      <c r="B21">
        <v>14.7</v>
      </c>
      <c r="C21">
        <v>0.6</v>
      </c>
      <c r="D21">
        <v>15.3</v>
      </c>
      <c r="E21">
        <v>17</v>
      </c>
      <c r="F21">
        <v>17</v>
      </c>
      <c r="G21">
        <v>17</v>
      </c>
    </row>
    <row r="22" spans="1:7">
      <c r="A22" t="s">
        <v>211</v>
      </c>
      <c r="B22">
        <v>7.6</v>
      </c>
      <c r="C22">
        <v>0.5</v>
      </c>
      <c r="D22">
        <v>8.1</v>
      </c>
      <c r="E22">
        <v>9</v>
      </c>
      <c r="F22">
        <v>9</v>
      </c>
      <c r="G22">
        <v>9</v>
      </c>
    </row>
    <row r="23" spans="1:7">
      <c r="A23" t="s">
        <v>212</v>
      </c>
      <c r="B23">
        <v>8.4</v>
      </c>
      <c r="C23">
        <v>-0.6</v>
      </c>
      <c r="D23">
        <v>7.8</v>
      </c>
      <c r="E23">
        <v>9</v>
      </c>
      <c r="F23">
        <v>9</v>
      </c>
      <c r="G23">
        <v>9</v>
      </c>
    </row>
    <row r="24" spans="1:7">
      <c r="A24" t="s">
        <v>187</v>
      </c>
      <c r="B24">
        <v>16.399999999999999</v>
      </c>
      <c r="C24" t="s">
        <v>106</v>
      </c>
      <c r="D24">
        <v>16.399999999999999</v>
      </c>
      <c r="E24">
        <v>19</v>
      </c>
      <c r="F24">
        <v>18</v>
      </c>
      <c r="G24">
        <v>19</v>
      </c>
    </row>
    <row r="25" spans="1:7">
      <c r="A25" t="s">
        <v>188</v>
      </c>
      <c r="B25">
        <v>8.4</v>
      </c>
      <c r="C25" t="s">
        <v>95</v>
      </c>
      <c r="D25">
        <v>8.4</v>
      </c>
      <c r="E25">
        <v>10</v>
      </c>
      <c r="F25">
        <v>9</v>
      </c>
      <c r="G25">
        <v>10</v>
      </c>
    </row>
    <row r="26" spans="1:7">
      <c r="A26" t="s">
        <v>189</v>
      </c>
      <c r="B26">
        <v>9</v>
      </c>
      <c r="C26" t="s">
        <v>95</v>
      </c>
      <c r="D26">
        <v>9</v>
      </c>
      <c r="E26">
        <v>10</v>
      </c>
      <c r="F26">
        <v>10</v>
      </c>
      <c r="G26">
        <v>10</v>
      </c>
    </row>
    <row r="27" spans="1:7">
      <c r="A27" t="s">
        <v>190</v>
      </c>
      <c r="B27">
        <v>17.600000000000001</v>
      </c>
      <c r="C27">
        <v>0.5</v>
      </c>
      <c r="D27">
        <v>18.100000000000001</v>
      </c>
      <c r="E27">
        <v>21</v>
      </c>
      <c r="F27">
        <v>20</v>
      </c>
      <c r="G27">
        <v>21</v>
      </c>
    </row>
    <row r="28" spans="1:7">
      <c r="A28" t="s">
        <v>191</v>
      </c>
      <c r="B28">
        <v>3.8</v>
      </c>
      <c r="C28" t="s">
        <v>95</v>
      </c>
      <c r="D28">
        <v>3.8</v>
      </c>
      <c r="E28">
        <v>4</v>
      </c>
      <c r="F28">
        <v>4</v>
      </c>
      <c r="G28">
        <v>4</v>
      </c>
    </row>
    <row r="29" spans="1:7">
      <c r="A29" t="s">
        <v>192</v>
      </c>
      <c r="B29">
        <v>9.8000000000000007</v>
      </c>
      <c r="C29" t="s">
        <v>106</v>
      </c>
      <c r="D29">
        <v>9.8000000000000007</v>
      </c>
      <c r="E29">
        <v>11</v>
      </c>
      <c r="F29">
        <v>11</v>
      </c>
      <c r="G29">
        <v>11</v>
      </c>
    </row>
    <row r="30" spans="1:7">
      <c r="A30" t="s">
        <v>193</v>
      </c>
      <c r="B30">
        <v>12.1</v>
      </c>
      <c r="C30" t="s">
        <v>106</v>
      </c>
      <c r="D30">
        <v>12.1</v>
      </c>
      <c r="E30">
        <v>14</v>
      </c>
      <c r="F30">
        <v>13</v>
      </c>
      <c r="G30">
        <v>14</v>
      </c>
    </row>
    <row r="31" spans="1:7">
      <c r="A31" t="s">
        <v>213</v>
      </c>
      <c r="B31">
        <v>9.8000000000000007</v>
      </c>
      <c r="C31" t="s">
        <v>95</v>
      </c>
      <c r="D31">
        <v>9.8000000000000007</v>
      </c>
      <c r="E31">
        <v>11</v>
      </c>
      <c r="F31">
        <v>11</v>
      </c>
      <c r="G31">
        <v>11</v>
      </c>
    </row>
    <row r="32" spans="1:7">
      <c r="A32" t="s">
        <v>194</v>
      </c>
      <c r="B32">
        <v>14.1</v>
      </c>
      <c r="C32" t="s">
        <v>95</v>
      </c>
      <c r="D32">
        <v>14.1</v>
      </c>
      <c r="E32">
        <v>16</v>
      </c>
      <c r="F32">
        <v>16</v>
      </c>
      <c r="G32">
        <v>16</v>
      </c>
    </row>
  </sheetData>
  <sheetCalcPr fullCalcOnLoad="1"/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H28"/>
  <sheetViews>
    <sheetView view="pageLayout" workbookViewId="0">
      <selection activeCell="A2" sqref="A2:H28"/>
    </sheetView>
  </sheetViews>
  <sheetFormatPr baseColWidth="10" defaultRowHeight="12"/>
  <cols>
    <col min="1" max="1" width="18.83203125" customWidth="1"/>
    <col min="2" max="2" width="3" bestFit="1" customWidth="1"/>
    <col min="3" max="3" width="7" customWidth="1"/>
  </cols>
  <sheetData>
    <row r="2" spans="1:8">
      <c r="A2" t="s">
        <v>180</v>
      </c>
      <c r="B2" t="s">
        <v>199</v>
      </c>
      <c r="C2">
        <v>4.5</v>
      </c>
      <c r="D2" t="s">
        <v>95</v>
      </c>
      <c r="E2">
        <v>4.5</v>
      </c>
      <c r="F2">
        <v>5</v>
      </c>
      <c r="G2">
        <v>5</v>
      </c>
      <c r="H2">
        <v>5</v>
      </c>
    </row>
    <row r="3" spans="1:8">
      <c r="A3" t="s">
        <v>103</v>
      </c>
      <c r="B3" t="s">
        <v>199</v>
      </c>
      <c r="C3">
        <v>9.4</v>
      </c>
      <c r="D3" t="s">
        <v>95</v>
      </c>
      <c r="E3">
        <v>9.4</v>
      </c>
      <c r="F3">
        <v>11</v>
      </c>
      <c r="G3">
        <v>11</v>
      </c>
      <c r="H3">
        <v>10</v>
      </c>
    </row>
    <row r="4" spans="1:8">
      <c r="A4" t="s">
        <v>97</v>
      </c>
      <c r="B4" t="s">
        <v>199</v>
      </c>
      <c r="C4">
        <v>4.2</v>
      </c>
      <c r="D4" t="s">
        <v>95</v>
      </c>
      <c r="E4">
        <v>4.2</v>
      </c>
      <c r="F4">
        <v>5</v>
      </c>
      <c r="G4">
        <v>5</v>
      </c>
      <c r="H4">
        <v>5</v>
      </c>
    </row>
    <row r="5" spans="1:8">
      <c r="A5" t="s">
        <v>181</v>
      </c>
      <c r="B5" t="s">
        <v>199</v>
      </c>
      <c r="C5">
        <v>3.7</v>
      </c>
      <c r="D5" t="s">
        <v>200</v>
      </c>
      <c r="E5">
        <v>3.7</v>
      </c>
      <c r="F5">
        <v>4</v>
      </c>
      <c r="G5">
        <v>4</v>
      </c>
      <c r="H5">
        <v>4</v>
      </c>
    </row>
    <row r="6" spans="1:8">
      <c r="A6" t="s">
        <v>195</v>
      </c>
      <c r="B6" t="s">
        <v>199</v>
      </c>
      <c r="C6">
        <v>12.7</v>
      </c>
      <c r="D6" t="s">
        <v>95</v>
      </c>
      <c r="E6">
        <v>12.7</v>
      </c>
      <c r="F6">
        <v>15</v>
      </c>
      <c r="G6">
        <v>14</v>
      </c>
      <c r="H6">
        <v>14</v>
      </c>
    </row>
    <row r="7" spans="1:8">
      <c r="A7" t="s">
        <v>201</v>
      </c>
      <c r="B7" t="s">
        <v>202</v>
      </c>
      <c r="C7">
        <v>19.2</v>
      </c>
      <c r="D7" t="s">
        <v>200</v>
      </c>
      <c r="E7">
        <v>19.2</v>
      </c>
      <c r="F7">
        <v>18</v>
      </c>
      <c r="G7">
        <v>17</v>
      </c>
      <c r="H7">
        <v>16</v>
      </c>
    </row>
    <row r="8" spans="1:8">
      <c r="A8" t="s">
        <v>196</v>
      </c>
      <c r="B8" t="s">
        <v>199</v>
      </c>
      <c r="C8">
        <v>8.1</v>
      </c>
      <c r="D8" t="s">
        <v>95</v>
      </c>
      <c r="E8">
        <v>8.1</v>
      </c>
      <c r="F8">
        <v>9</v>
      </c>
      <c r="G8">
        <v>9</v>
      </c>
      <c r="H8">
        <v>9</v>
      </c>
    </row>
    <row r="9" spans="1:8">
      <c r="A9" t="s">
        <v>99</v>
      </c>
      <c r="B9" t="s">
        <v>202</v>
      </c>
      <c r="C9">
        <v>27</v>
      </c>
      <c r="D9" t="s">
        <v>200</v>
      </c>
      <c r="E9">
        <v>27</v>
      </c>
      <c r="F9">
        <v>25</v>
      </c>
      <c r="G9">
        <v>25</v>
      </c>
      <c r="H9">
        <v>24</v>
      </c>
    </row>
    <row r="10" spans="1:8">
      <c r="A10" t="s">
        <v>197</v>
      </c>
      <c r="B10" t="s">
        <v>199</v>
      </c>
      <c r="C10">
        <v>14.4</v>
      </c>
      <c r="D10" t="s">
        <v>95</v>
      </c>
      <c r="E10">
        <v>14.4</v>
      </c>
      <c r="F10">
        <v>17</v>
      </c>
      <c r="G10">
        <v>16</v>
      </c>
      <c r="H10">
        <v>16</v>
      </c>
    </row>
    <row r="11" spans="1:8">
      <c r="A11" t="s">
        <v>100</v>
      </c>
      <c r="B11" t="s">
        <v>199</v>
      </c>
      <c r="C11">
        <v>7.6</v>
      </c>
      <c r="D11">
        <v>-1.4</v>
      </c>
      <c r="E11">
        <v>6.2</v>
      </c>
      <c r="F11">
        <v>7</v>
      </c>
      <c r="G11">
        <v>7</v>
      </c>
      <c r="H11">
        <v>7</v>
      </c>
    </row>
    <row r="12" spans="1:8">
      <c r="A12" t="s">
        <v>183</v>
      </c>
      <c r="B12" t="s">
        <v>199</v>
      </c>
      <c r="C12">
        <v>10.4</v>
      </c>
      <c r="D12" t="s">
        <v>95</v>
      </c>
      <c r="E12">
        <v>10.4</v>
      </c>
      <c r="F12">
        <v>12</v>
      </c>
      <c r="G12">
        <v>12</v>
      </c>
      <c r="H12">
        <v>12</v>
      </c>
    </row>
    <row r="13" spans="1:8">
      <c r="A13" t="s">
        <v>101</v>
      </c>
      <c r="B13" t="s">
        <v>199</v>
      </c>
      <c r="C13">
        <v>9.6</v>
      </c>
      <c r="D13">
        <v>0.3</v>
      </c>
      <c r="E13">
        <v>9.9</v>
      </c>
      <c r="F13">
        <v>11</v>
      </c>
      <c r="G13">
        <v>11</v>
      </c>
      <c r="H13">
        <v>11</v>
      </c>
    </row>
    <row r="14" spans="1:8">
      <c r="A14" t="s">
        <v>184</v>
      </c>
      <c r="B14" t="s">
        <v>199</v>
      </c>
      <c r="C14">
        <v>11.5</v>
      </c>
      <c r="D14" t="s">
        <v>95</v>
      </c>
      <c r="E14">
        <v>11.5</v>
      </c>
      <c r="F14">
        <v>13</v>
      </c>
      <c r="G14">
        <v>13</v>
      </c>
      <c r="H14">
        <v>13</v>
      </c>
    </row>
    <row r="15" spans="1:8">
      <c r="A15" t="s">
        <v>185</v>
      </c>
      <c r="B15" t="s">
        <v>202</v>
      </c>
      <c r="C15">
        <v>11.7</v>
      </c>
      <c r="D15" t="s">
        <v>95</v>
      </c>
      <c r="E15">
        <v>11.7</v>
      </c>
      <c r="F15">
        <v>10</v>
      </c>
      <c r="G15">
        <v>10</v>
      </c>
      <c r="H15">
        <v>9</v>
      </c>
    </row>
    <row r="16" spans="1:8">
      <c r="A16" t="s">
        <v>186</v>
      </c>
      <c r="B16" t="s">
        <v>199</v>
      </c>
      <c r="C16">
        <v>3.4</v>
      </c>
      <c r="D16" t="s">
        <v>200</v>
      </c>
      <c r="E16">
        <v>3.4</v>
      </c>
      <c r="F16">
        <v>4</v>
      </c>
      <c r="G16">
        <v>4</v>
      </c>
      <c r="H16">
        <v>4</v>
      </c>
    </row>
    <row r="17" spans="1:8">
      <c r="A17" t="s">
        <v>203</v>
      </c>
      <c r="B17" t="s">
        <v>199</v>
      </c>
      <c r="C17">
        <v>10.7</v>
      </c>
      <c r="D17" t="s">
        <v>95</v>
      </c>
      <c r="E17">
        <v>10.7</v>
      </c>
      <c r="F17">
        <v>12</v>
      </c>
      <c r="G17">
        <v>12</v>
      </c>
      <c r="H17">
        <v>12</v>
      </c>
    </row>
    <row r="18" spans="1:8">
      <c r="A18" t="s">
        <v>102</v>
      </c>
      <c r="B18" t="s">
        <v>202</v>
      </c>
      <c r="C18">
        <v>16.7</v>
      </c>
      <c r="D18">
        <v>-0.9</v>
      </c>
      <c r="E18">
        <v>15.8</v>
      </c>
      <c r="F18">
        <v>14</v>
      </c>
      <c r="G18">
        <v>14</v>
      </c>
      <c r="H18">
        <v>13</v>
      </c>
    </row>
    <row r="19" spans="1:8">
      <c r="A19" t="s">
        <v>204</v>
      </c>
      <c r="B19" t="s">
        <v>199</v>
      </c>
      <c r="C19">
        <v>16.7</v>
      </c>
      <c r="D19" t="s">
        <v>95</v>
      </c>
      <c r="E19">
        <v>16.7</v>
      </c>
      <c r="F19">
        <v>19</v>
      </c>
      <c r="G19">
        <v>19</v>
      </c>
      <c r="H19">
        <v>18</v>
      </c>
    </row>
    <row r="20" spans="1:8">
      <c r="A20" t="s">
        <v>211</v>
      </c>
      <c r="B20" t="s">
        <v>199</v>
      </c>
      <c r="C20">
        <v>8.1999999999999993</v>
      </c>
      <c r="D20" t="s">
        <v>200</v>
      </c>
      <c r="E20">
        <v>8.1999999999999993</v>
      </c>
      <c r="F20">
        <v>10</v>
      </c>
      <c r="G20">
        <v>9</v>
      </c>
      <c r="H20">
        <v>9</v>
      </c>
    </row>
    <row r="21" spans="1:8">
      <c r="A21" t="s">
        <v>212</v>
      </c>
      <c r="B21" t="s">
        <v>199</v>
      </c>
      <c r="C21">
        <v>11.6</v>
      </c>
      <c r="D21">
        <v>1.1000000000000001</v>
      </c>
      <c r="E21">
        <v>12.7</v>
      </c>
      <c r="F21">
        <v>15</v>
      </c>
      <c r="G21">
        <v>14</v>
      </c>
      <c r="H21">
        <v>14</v>
      </c>
    </row>
    <row r="22" spans="1:8">
      <c r="A22" t="s">
        <v>187</v>
      </c>
      <c r="B22" t="s">
        <v>202</v>
      </c>
      <c r="C22">
        <v>15</v>
      </c>
      <c r="D22" t="s">
        <v>200</v>
      </c>
      <c r="E22">
        <v>15</v>
      </c>
      <c r="F22">
        <v>13</v>
      </c>
      <c r="G22">
        <v>13</v>
      </c>
      <c r="H22">
        <v>12</v>
      </c>
    </row>
    <row r="23" spans="1:8">
      <c r="A23" t="s">
        <v>190</v>
      </c>
      <c r="B23" t="s">
        <v>199</v>
      </c>
      <c r="C23">
        <v>15.3</v>
      </c>
      <c r="D23">
        <v>1</v>
      </c>
      <c r="E23">
        <v>16.3</v>
      </c>
      <c r="F23">
        <v>19</v>
      </c>
      <c r="G23">
        <v>18</v>
      </c>
      <c r="H23">
        <v>18</v>
      </c>
    </row>
    <row r="24" spans="1:8">
      <c r="A24" t="s">
        <v>191</v>
      </c>
      <c r="B24" t="s">
        <v>199</v>
      </c>
      <c r="C24">
        <v>1.7</v>
      </c>
      <c r="D24">
        <v>-0.6</v>
      </c>
      <c r="E24">
        <v>1.1000000000000001</v>
      </c>
      <c r="F24">
        <v>1</v>
      </c>
      <c r="G24">
        <v>1</v>
      </c>
      <c r="H24">
        <v>1</v>
      </c>
    </row>
    <row r="25" spans="1:8">
      <c r="A25" t="s">
        <v>192</v>
      </c>
      <c r="B25" t="s">
        <v>202</v>
      </c>
      <c r="C25">
        <v>12.9</v>
      </c>
      <c r="D25" t="s">
        <v>95</v>
      </c>
      <c r="E25">
        <v>12.9</v>
      </c>
      <c r="F25">
        <v>11</v>
      </c>
      <c r="G25">
        <v>11</v>
      </c>
      <c r="H25">
        <v>10</v>
      </c>
    </row>
    <row r="26" spans="1:8">
      <c r="A26" t="s">
        <v>205</v>
      </c>
      <c r="B26" t="s">
        <v>199</v>
      </c>
      <c r="C26">
        <v>5.6</v>
      </c>
      <c r="D26" t="s">
        <v>95</v>
      </c>
      <c r="E26">
        <v>5.6</v>
      </c>
      <c r="F26">
        <v>6</v>
      </c>
      <c r="G26">
        <v>6</v>
      </c>
      <c r="H26">
        <v>6</v>
      </c>
    </row>
    <row r="27" spans="1:8">
      <c r="A27" t="s">
        <v>193</v>
      </c>
      <c r="B27" t="s">
        <v>202</v>
      </c>
      <c r="C27">
        <v>14</v>
      </c>
      <c r="D27" t="s">
        <v>95</v>
      </c>
      <c r="E27">
        <v>14</v>
      </c>
      <c r="F27">
        <v>12</v>
      </c>
      <c r="G27">
        <v>12</v>
      </c>
      <c r="H27">
        <v>11</v>
      </c>
    </row>
    <row r="28" spans="1:8">
      <c r="A28" t="s">
        <v>213</v>
      </c>
      <c r="B28" t="s">
        <v>199</v>
      </c>
      <c r="C28">
        <v>6.5</v>
      </c>
      <c r="D28" t="s">
        <v>200</v>
      </c>
      <c r="E28">
        <v>6.5</v>
      </c>
      <c r="F28">
        <v>8</v>
      </c>
      <c r="G28">
        <v>7</v>
      </c>
      <c r="H28">
        <v>7</v>
      </c>
    </row>
  </sheetData>
  <sheetCalcPr fullCalcOnLoad="1"/>
  <phoneticPr fontId="1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H23"/>
  <sheetViews>
    <sheetView view="pageLayout" workbookViewId="0">
      <selection activeCell="G11" sqref="G11:G23"/>
    </sheetView>
  </sheetViews>
  <sheetFormatPr baseColWidth="10" defaultRowHeight="12"/>
  <sheetData>
    <row r="2" spans="1:8">
      <c r="A2" t="s">
        <v>180</v>
      </c>
      <c r="B2" t="s">
        <v>199</v>
      </c>
      <c r="C2">
        <v>4.5</v>
      </c>
      <c r="D2" t="s">
        <v>95</v>
      </c>
      <c r="E2">
        <v>4.5</v>
      </c>
      <c r="F2">
        <v>5</v>
      </c>
      <c r="G2">
        <v>5</v>
      </c>
      <c r="H2">
        <v>5</v>
      </c>
    </row>
    <row r="3" spans="1:8">
      <c r="A3" t="s">
        <v>103</v>
      </c>
      <c r="B3" t="s">
        <v>199</v>
      </c>
      <c r="C3">
        <v>10.199999999999999</v>
      </c>
      <c r="D3" t="s">
        <v>200</v>
      </c>
      <c r="E3">
        <v>10.199999999999999</v>
      </c>
      <c r="F3">
        <v>12</v>
      </c>
      <c r="G3">
        <v>11</v>
      </c>
      <c r="H3">
        <v>11</v>
      </c>
    </row>
    <row r="4" spans="1:8">
      <c r="A4" t="s">
        <v>97</v>
      </c>
      <c r="B4" t="s">
        <v>199</v>
      </c>
      <c r="C4">
        <v>4.2</v>
      </c>
      <c r="D4" t="s">
        <v>95</v>
      </c>
      <c r="E4">
        <v>4.2</v>
      </c>
      <c r="F4">
        <v>5</v>
      </c>
      <c r="G4">
        <v>5</v>
      </c>
      <c r="H4">
        <v>5</v>
      </c>
    </row>
    <row r="5" spans="1:8">
      <c r="A5" t="s">
        <v>181</v>
      </c>
      <c r="B5" t="s">
        <v>199</v>
      </c>
      <c r="C5">
        <v>4.8</v>
      </c>
      <c r="D5">
        <v>0.3</v>
      </c>
      <c r="E5">
        <v>5.0999999999999996</v>
      </c>
      <c r="F5">
        <v>6</v>
      </c>
      <c r="G5">
        <v>6</v>
      </c>
      <c r="H5">
        <v>6</v>
      </c>
    </row>
    <row r="6" spans="1:8">
      <c r="A6" t="s">
        <v>201</v>
      </c>
      <c r="B6" t="s">
        <v>202</v>
      </c>
      <c r="C6">
        <v>19.399999999999999</v>
      </c>
      <c r="D6">
        <v>0.2</v>
      </c>
      <c r="E6">
        <v>19.600000000000001</v>
      </c>
      <c r="F6">
        <v>18</v>
      </c>
      <c r="G6">
        <v>17</v>
      </c>
      <c r="H6">
        <v>17</v>
      </c>
    </row>
    <row r="7" spans="1:8">
      <c r="A7" t="s">
        <v>99</v>
      </c>
      <c r="B7" t="s">
        <v>202</v>
      </c>
      <c r="C7">
        <v>23.4</v>
      </c>
      <c r="D7" t="s">
        <v>200</v>
      </c>
      <c r="E7">
        <v>23.4</v>
      </c>
      <c r="F7">
        <v>22</v>
      </c>
      <c r="G7">
        <v>21</v>
      </c>
      <c r="H7">
        <v>21</v>
      </c>
    </row>
    <row r="8" spans="1:8">
      <c r="A8" t="s">
        <v>100</v>
      </c>
      <c r="B8" t="s">
        <v>199</v>
      </c>
      <c r="C8">
        <v>6.2</v>
      </c>
      <c r="D8">
        <v>0.7</v>
      </c>
      <c r="E8">
        <v>6.9</v>
      </c>
      <c r="F8">
        <v>8</v>
      </c>
      <c r="G8">
        <v>8</v>
      </c>
      <c r="H8">
        <v>8</v>
      </c>
    </row>
    <row r="9" spans="1:8">
      <c r="A9" t="s">
        <v>101</v>
      </c>
      <c r="B9" t="s">
        <v>199</v>
      </c>
      <c r="C9">
        <v>8.1</v>
      </c>
      <c r="D9" t="s">
        <v>200</v>
      </c>
      <c r="E9">
        <v>8.1</v>
      </c>
      <c r="F9">
        <v>9</v>
      </c>
      <c r="G9">
        <v>9</v>
      </c>
      <c r="H9">
        <v>9</v>
      </c>
    </row>
    <row r="10" spans="1:8">
      <c r="A10" t="s">
        <v>184</v>
      </c>
      <c r="B10" t="s">
        <v>199</v>
      </c>
      <c r="C10">
        <v>11.5</v>
      </c>
      <c r="D10" t="s">
        <v>95</v>
      </c>
      <c r="E10">
        <v>11.5</v>
      </c>
      <c r="F10">
        <v>13</v>
      </c>
      <c r="G10">
        <v>13</v>
      </c>
      <c r="H10">
        <v>13</v>
      </c>
    </row>
    <row r="11" spans="1:8">
      <c r="A11" t="s">
        <v>185</v>
      </c>
      <c r="B11" t="s">
        <v>202</v>
      </c>
      <c r="C11">
        <v>11.7</v>
      </c>
      <c r="D11" t="s">
        <v>95</v>
      </c>
      <c r="E11">
        <v>11.7</v>
      </c>
      <c r="F11">
        <v>10</v>
      </c>
      <c r="G11">
        <v>10</v>
      </c>
      <c r="H11">
        <v>9</v>
      </c>
    </row>
    <row r="12" spans="1:8">
      <c r="A12" t="s">
        <v>186</v>
      </c>
      <c r="B12" t="s">
        <v>199</v>
      </c>
      <c r="C12">
        <v>3.1</v>
      </c>
      <c r="D12">
        <v>0.3</v>
      </c>
      <c r="E12">
        <v>3.4</v>
      </c>
      <c r="F12">
        <v>4</v>
      </c>
      <c r="G12">
        <v>4</v>
      </c>
      <c r="H12">
        <v>4</v>
      </c>
    </row>
    <row r="13" spans="1:8">
      <c r="A13" t="s">
        <v>203</v>
      </c>
      <c r="B13" t="s">
        <v>199</v>
      </c>
      <c r="C13">
        <v>9.3000000000000007</v>
      </c>
      <c r="D13" t="s">
        <v>95</v>
      </c>
      <c r="E13">
        <v>9.3000000000000007</v>
      </c>
      <c r="F13">
        <v>11</v>
      </c>
      <c r="G13">
        <v>10</v>
      </c>
      <c r="H13">
        <v>10</v>
      </c>
    </row>
    <row r="14" spans="1:8">
      <c r="A14" t="s">
        <v>102</v>
      </c>
      <c r="B14" t="s">
        <v>202</v>
      </c>
      <c r="C14">
        <v>15.8</v>
      </c>
      <c r="D14" t="s">
        <v>200</v>
      </c>
      <c r="E14">
        <v>15.8</v>
      </c>
      <c r="F14">
        <v>14</v>
      </c>
      <c r="G14">
        <v>14</v>
      </c>
      <c r="H14">
        <v>13</v>
      </c>
    </row>
    <row r="15" spans="1:8">
      <c r="A15" t="s">
        <v>211</v>
      </c>
      <c r="B15" t="s">
        <v>199</v>
      </c>
      <c r="C15">
        <v>9.3000000000000007</v>
      </c>
      <c r="D15">
        <v>0.4</v>
      </c>
      <c r="E15">
        <v>9.6999999999999993</v>
      </c>
      <c r="F15">
        <v>11</v>
      </c>
      <c r="G15">
        <v>11</v>
      </c>
      <c r="H15">
        <v>11</v>
      </c>
    </row>
    <row r="16" spans="1:8">
      <c r="A16" t="s">
        <v>212</v>
      </c>
      <c r="B16" t="s">
        <v>199</v>
      </c>
      <c r="C16">
        <v>7.6</v>
      </c>
      <c r="D16" t="s">
        <v>200</v>
      </c>
      <c r="E16">
        <v>7.6</v>
      </c>
      <c r="F16">
        <v>9</v>
      </c>
      <c r="G16">
        <v>9</v>
      </c>
      <c r="H16">
        <v>8</v>
      </c>
    </row>
    <row r="17" spans="1:8">
      <c r="A17" t="s">
        <v>187</v>
      </c>
      <c r="B17" t="s">
        <v>202</v>
      </c>
      <c r="C17">
        <v>18.899999999999999</v>
      </c>
      <c r="D17">
        <v>0.7</v>
      </c>
      <c r="E17">
        <v>19.600000000000001</v>
      </c>
      <c r="F17">
        <v>18</v>
      </c>
      <c r="G17">
        <v>17</v>
      </c>
      <c r="H17">
        <v>17</v>
      </c>
    </row>
    <row r="18" spans="1:8">
      <c r="A18" t="s">
        <v>190</v>
      </c>
      <c r="B18" t="s">
        <v>199</v>
      </c>
      <c r="C18">
        <v>15.8</v>
      </c>
      <c r="D18">
        <v>0.3</v>
      </c>
      <c r="E18">
        <v>16.100000000000001</v>
      </c>
      <c r="F18">
        <v>19</v>
      </c>
      <c r="G18">
        <v>18</v>
      </c>
      <c r="H18">
        <v>18</v>
      </c>
    </row>
    <row r="19" spans="1:8">
      <c r="A19" t="s">
        <v>191</v>
      </c>
      <c r="B19" t="s">
        <v>199</v>
      </c>
      <c r="C19">
        <v>1.2</v>
      </c>
      <c r="D19" t="s">
        <v>200</v>
      </c>
      <c r="E19">
        <v>1.2</v>
      </c>
      <c r="F19">
        <v>1</v>
      </c>
      <c r="G19">
        <v>1</v>
      </c>
      <c r="H19">
        <v>1</v>
      </c>
    </row>
    <row r="20" spans="1:8">
      <c r="A20" t="s">
        <v>192</v>
      </c>
      <c r="B20" t="s">
        <v>202</v>
      </c>
      <c r="C20">
        <v>12.9</v>
      </c>
      <c r="D20" t="s">
        <v>95</v>
      </c>
      <c r="E20">
        <v>12.9</v>
      </c>
      <c r="F20">
        <v>11</v>
      </c>
      <c r="G20">
        <v>11</v>
      </c>
      <c r="H20">
        <v>10</v>
      </c>
    </row>
    <row r="21" spans="1:8">
      <c r="A21" t="s">
        <v>205</v>
      </c>
      <c r="B21" t="s">
        <v>199</v>
      </c>
      <c r="C21">
        <v>3.9</v>
      </c>
      <c r="D21" t="s">
        <v>95</v>
      </c>
      <c r="E21">
        <v>3.9</v>
      </c>
      <c r="F21">
        <v>5</v>
      </c>
      <c r="G21">
        <v>4</v>
      </c>
      <c r="H21">
        <v>4</v>
      </c>
    </row>
    <row r="22" spans="1:8">
      <c r="A22" t="s">
        <v>193</v>
      </c>
      <c r="B22" t="s">
        <v>202</v>
      </c>
      <c r="C22">
        <v>14</v>
      </c>
      <c r="D22" t="s">
        <v>95</v>
      </c>
      <c r="E22">
        <v>14</v>
      </c>
      <c r="F22">
        <v>12</v>
      </c>
      <c r="G22">
        <v>12</v>
      </c>
      <c r="H22">
        <v>11</v>
      </c>
    </row>
    <row r="23" spans="1:8">
      <c r="A23" t="s">
        <v>213</v>
      </c>
      <c r="B23" t="s">
        <v>199</v>
      </c>
      <c r="C23">
        <v>6.2</v>
      </c>
      <c r="D23" t="s">
        <v>95</v>
      </c>
      <c r="E23">
        <v>6.2</v>
      </c>
      <c r="F23">
        <v>7</v>
      </c>
      <c r="G23">
        <v>7</v>
      </c>
      <c r="H23">
        <v>7</v>
      </c>
    </row>
  </sheetData>
  <sheetCalcPr fullCalcOnLoad="1"/>
  <phoneticPr fontId="1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30"/>
  <sheetViews>
    <sheetView view="pageLayout" topLeftCell="A3" workbookViewId="0">
      <selection activeCell="A8" sqref="A8:H28"/>
    </sheetView>
  </sheetViews>
  <sheetFormatPr baseColWidth="10" defaultRowHeight="12"/>
  <cols>
    <col min="1" max="1" width="25.83203125" customWidth="1"/>
  </cols>
  <sheetData>
    <row r="2" spans="1:12" ht="13" thickBot="1"/>
    <row r="3" spans="1:12" ht="25" thickTop="1">
      <c r="A3" s="52" t="s">
        <v>36</v>
      </c>
      <c r="B3" s="52" t="s">
        <v>37</v>
      </c>
      <c r="C3" s="52" t="s">
        <v>38</v>
      </c>
      <c r="D3" s="52" t="s">
        <v>39</v>
      </c>
      <c r="E3" s="52" t="s">
        <v>40</v>
      </c>
      <c r="F3" s="52" t="s">
        <v>41</v>
      </c>
      <c r="G3" s="52" t="s">
        <v>174</v>
      </c>
      <c r="H3" s="53" t="s">
        <v>42</v>
      </c>
    </row>
    <row r="5" spans="1:12" ht="72">
      <c r="A5" s="64" t="s">
        <v>87</v>
      </c>
      <c r="B5" s="64" t="s">
        <v>43</v>
      </c>
      <c r="C5" s="54" t="s">
        <v>88</v>
      </c>
      <c r="D5" s="54" t="s">
        <v>219</v>
      </c>
      <c r="E5" s="54" t="s">
        <v>219</v>
      </c>
      <c r="F5" s="55" t="s">
        <v>91</v>
      </c>
      <c r="G5" s="55" t="s">
        <v>93</v>
      </c>
      <c r="H5" s="55" t="s">
        <v>94</v>
      </c>
    </row>
    <row r="6" spans="1:12" ht="72">
      <c r="A6" s="64"/>
      <c r="B6" s="64"/>
      <c r="C6" s="54" t="s">
        <v>89</v>
      </c>
      <c r="D6" s="54" t="s">
        <v>90</v>
      </c>
      <c r="E6" s="54" t="s">
        <v>89</v>
      </c>
      <c r="F6" s="55" t="s">
        <v>92</v>
      </c>
      <c r="G6" s="55" t="s">
        <v>92</v>
      </c>
      <c r="H6" s="55" t="s">
        <v>92</v>
      </c>
    </row>
    <row r="7" spans="1:12">
      <c r="A7" s="65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</row>
    <row r="8" spans="1:12">
      <c r="A8" s="56" t="s">
        <v>180</v>
      </c>
      <c r="B8" s="57" t="s">
        <v>199</v>
      </c>
      <c r="C8" s="58" t="s">
        <v>44</v>
      </c>
      <c r="D8" s="59" t="s">
        <v>95</v>
      </c>
      <c r="E8" s="57">
        <v>6.2</v>
      </c>
      <c r="F8" s="58" t="s">
        <v>45</v>
      </c>
      <c r="G8" s="58" t="s">
        <v>45</v>
      </c>
      <c r="H8" s="58" t="s">
        <v>45</v>
      </c>
    </row>
    <row r="9" spans="1:12">
      <c r="A9" s="60" t="s">
        <v>103</v>
      </c>
      <c r="B9" s="61" t="s">
        <v>199</v>
      </c>
      <c r="C9" s="62" t="s">
        <v>46</v>
      </c>
      <c r="D9" s="63" t="s">
        <v>95</v>
      </c>
      <c r="E9" s="61">
        <v>7.9</v>
      </c>
      <c r="F9" s="62" t="s">
        <v>47</v>
      </c>
      <c r="G9" s="62" t="s">
        <v>47</v>
      </c>
      <c r="H9" s="62" t="s">
        <v>47</v>
      </c>
    </row>
    <row r="10" spans="1:12">
      <c r="A10" s="56" t="s">
        <v>97</v>
      </c>
      <c r="B10" s="57" t="s">
        <v>199</v>
      </c>
      <c r="C10" s="58" t="s">
        <v>48</v>
      </c>
      <c r="D10" s="59" t="s">
        <v>95</v>
      </c>
      <c r="E10" s="57">
        <v>5.6</v>
      </c>
      <c r="F10" s="58" t="s">
        <v>49</v>
      </c>
      <c r="G10" s="58" t="s">
        <v>49</v>
      </c>
      <c r="H10" s="58" t="s">
        <v>49</v>
      </c>
    </row>
    <row r="11" spans="1:12">
      <c r="A11" s="60" t="s">
        <v>181</v>
      </c>
      <c r="B11" s="61" t="s">
        <v>199</v>
      </c>
      <c r="C11" s="62" t="s">
        <v>50</v>
      </c>
      <c r="D11" s="62">
        <v>-0.9</v>
      </c>
      <c r="E11" s="61">
        <v>2.2999999999999998</v>
      </c>
      <c r="F11" s="62" t="s">
        <v>51</v>
      </c>
      <c r="G11" s="62" t="s">
        <v>51</v>
      </c>
      <c r="H11" s="62" t="s">
        <v>51</v>
      </c>
    </row>
    <row r="12" spans="1:12">
      <c r="A12" s="56" t="s">
        <v>201</v>
      </c>
      <c r="B12" s="57" t="s">
        <v>202</v>
      </c>
      <c r="C12" s="58" t="s">
        <v>52</v>
      </c>
      <c r="D12" s="58">
        <v>0.3</v>
      </c>
      <c r="E12" s="57">
        <v>16.8</v>
      </c>
      <c r="F12" s="58" t="s">
        <v>53</v>
      </c>
      <c r="G12" s="58" t="s">
        <v>53</v>
      </c>
      <c r="H12" s="58" t="s">
        <v>54</v>
      </c>
    </row>
    <row r="13" spans="1:12">
      <c r="A13" s="60" t="s">
        <v>99</v>
      </c>
      <c r="B13" s="61" t="s">
        <v>202</v>
      </c>
      <c r="C13" s="62" t="s">
        <v>55</v>
      </c>
      <c r="D13" s="63" t="s">
        <v>56</v>
      </c>
      <c r="E13" s="61">
        <v>22</v>
      </c>
      <c r="F13" s="62" t="s">
        <v>57</v>
      </c>
      <c r="G13" s="62" t="s">
        <v>57</v>
      </c>
      <c r="H13" s="62" t="s">
        <v>58</v>
      </c>
    </row>
    <row r="14" spans="1:12">
      <c r="A14" s="56" t="s">
        <v>100</v>
      </c>
      <c r="B14" s="57" t="s">
        <v>199</v>
      </c>
      <c r="C14" s="58" t="s">
        <v>0</v>
      </c>
      <c r="D14" s="59" t="s">
        <v>56</v>
      </c>
      <c r="E14" s="57">
        <v>8</v>
      </c>
      <c r="F14" s="58" t="s">
        <v>47</v>
      </c>
      <c r="G14" s="58" t="s">
        <v>47</v>
      </c>
      <c r="H14" s="58" t="s">
        <v>47</v>
      </c>
    </row>
    <row r="15" spans="1:12">
      <c r="A15" s="60" t="s">
        <v>101</v>
      </c>
      <c r="B15" s="61" t="s">
        <v>199</v>
      </c>
      <c r="C15" s="62" t="s">
        <v>1</v>
      </c>
      <c r="D15" s="62">
        <v>-1</v>
      </c>
      <c r="E15" s="61">
        <v>6.4</v>
      </c>
      <c r="F15" s="62" t="s">
        <v>45</v>
      </c>
      <c r="G15" s="62" t="s">
        <v>45</v>
      </c>
      <c r="H15" s="62" t="s">
        <v>45</v>
      </c>
    </row>
    <row r="16" spans="1:12">
      <c r="A16" s="56" t="s">
        <v>184</v>
      </c>
      <c r="B16" s="57" t="s">
        <v>199</v>
      </c>
      <c r="C16" s="58" t="s">
        <v>2</v>
      </c>
      <c r="D16" s="59" t="s">
        <v>95</v>
      </c>
      <c r="E16" s="57">
        <v>11.5</v>
      </c>
      <c r="F16" s="58" t="s">
        <v>3</v>
      </c>
      <c r="G16" s="58" t="s">
        <v>3</v>
      </c>
      <c r="H16" s="58" t="s">
        <v>3</v>
      </c>
    </row>
    <row r="17" spans="1:8">
      <c r="A17" s="60" t="s">
        <v>4</v>
      </c>
      <c r="B17" s="61" t="s">
        <v>199</v>
      </c>
      <c r="C17" s="62" t="s">
        <v>5</v>
      </c>
      <c r="D17" s="62">
        <v>-0.3</v>
      </c>
      <c r="E17" s="61">
        <v>6.6</v>
      </c>
      <c r="F17" s="62" t="s">
        <v>6</v>
      </c>
      <c r="G17" s="62" t="s">
        <v>45</v>
      </c>
      <c r="H17" s="62" t="s">
        <v>45</v>
      </c>
    </row>
    <row r="18" spans="1:8">
      <c r="A18" s="56" t="s">
        <v>186</v>
      </c>
      <c r="B18" s="57" t="s">
        <v>199</v>
      </c>
      <c r="C18" s="58" t="s">
        <v>7</v>
      </c>
      <c r="D18" s="58">
        <v>-0.6</v>
      </c>
      <c r="E18" s="57">
        <v>4.2</v>
      </c>
      <c r="F18" s="58" t="s">
        <v>8</v>
      </c>
      <c r="G18" s="58" t="s">
        <v>8</v>
      </c>
      <c r="H18" s="58" t="s">
        <v>8</v>
      </c>
    </row>
    <row r="19" spans="1:8">
      <c r="A19" s="60" t="s">
        <v>203</v>
      </c>
      <c r="B19" s="61" t="s">
        <v>199</v>
      </c>
      <c r="C19" s="62" t="s">
        <v>9</v>
      </c>
      <c r="D19" s="63" t="s">
        <v>95</v>
      </c>
      <c r="E19" s="61">
        <v>12</v>
      </c>
      <c r="F19" s="62" t="s">
        <v>54</v>
      </c>
      <c r="G19" s="62" t="s">
        <v>3</v>
      </c>
      <c r="H19" s="62" t="s">
        <v>3</v>
      </c>
    </row>
    <row r="20" spans="1:8">
      <c r="A20" s="56" t="s">
        <v>102</v>
      </c>
      <c r="B20" s="57" t="s">
        <v>202</v>
      </c>
      <c r="C20" s="58" t="s">
        <v>10</v>
      </c>
      <c r="D20" s="59" t="s">
        <v>95</v>
      </c>
      <c r="E20" s="57">
        <v>16.899999999999999</v>
      </c>
      <c r="F20" s="58" t="s">
        <v>53</v>
      </c>
      <c r="G20" s="58" t="s">
        <v>53</v>
      </c>
      <c r="H20" s="58" t="s">
        <v>54</v>
      </c>
    </row>
    <row r="21" spans="1:8">
      <c r="A21" s="60" t="s">
        <v>211</v>
      </c>
      <c r="B21" s="61" t="s">
        <v>199</v>
      </c>
      <c r="C21" s="62" t="s">
        <v>11</v>
      </c>
      <c r="D21" s="63" t="s">
        <v>56</v>
      </c>
      <c r="E21" s="61">
        <v>7.7</v>
      </c>
      <c r="F21" s="62" t="s">
        <v>47</v>
      </c>
      <c r="G21" s="62" t="s">
        <v>47</v>
      </c>
      <c r="H21" s="62" t="s">
        <v>47</v>
      </c>
    </row>
    <row r="22" spans="1:8">
      <c r="A22" s="56" t="s">
        <v>212</v>
      </c>
      <c r="B22" s="57" t="s">
        <v>199</v>
      </c>
      <c r="C22" s="58" t="s">
        <v>12</v>
      </c>
      <c r="D22" s="58">
        <v>-0.4</v>
      </c>
      <c r="E22" s="57">
        <v>8.9</v>
      </c>
      <c r="F22" s="58" t="s">
        <v>13</v>
      </c>
      <c r="G22" s="58" t="s">
        <v>13</v>
      </c>
      <c r="H22" s="58" t="s">
        <v>13</v>
      </c>
    </row>
    <row r="23" spans="1:8">
      <c r="A23" s="60" t="s">
        <v>187</v>
      </c>
      <c r="B23" s="61" t="s">
        <v>202</v>
      </c>
      <c r="C23" s="62" t="s">
        <v>14</v>
      </c>
      <c r="D23" s="63" t="s">
        <v>56</v>
      </c>
      <c r="E23" s="61">
        <v>20.6</v>
      </c>
      <c r="F23" s="62" t="s">
        <v>58</v>
      </c>
      <c r="G23" s="62" t="s">
        <v>15</v>
      </c>
      <c r="H23" s="62" t="s">
        <v>15</v>
      </c>
    </row>
    <row r="24" spans="1:8">
      <c r="A24" s="56" t="s">
        <v>190</v>
      </c>
      <c r="B24" s="57" t="s">
        <v>199</v>
      </c>
      <c r="C24" s="58" t="s">
        <v>16</v>
      </c>
      <c r="D24" s="58">
        <v>-0.6</v>
      </c>
      <c r="E24" s="57">
        <v>17.8</v>
      </c>
      <c r="F24" s="58" t="s">
        <v>17</v>
      </c>
      <c r="G24" s="58" t="s">
        <v>57</v>
      </c>
      <c r="H24" s="58" t="s">
        <v>57</v>
      </c>
    </row>
    <row r="25" spans="1:8">
      <c r="A25" s="60" t="s">
        <v>191</v>
      </c>
      <c r="B25" s="61" t="s">
        <v>199</v>
      </c>
      <c r="C25" s="62" t="s">
        <v>18</v>
      </c>
      <c r="D25" s="62">
        <v>0.5</v>
      </c>
      <c r="E25" s="61">
        <v>2.6</v>
      </c>
      <c r="F25" s="62" t="s">
        <v>51</v>
      </c>
      <c r="G25" s="62" t="s">
        <v>51</v>
      </c>
      <c r="H25" s="62" t="s">
        <v>51</v>
      </c>
    </row>
    <row r="26" spans="1:8">
      <c r="A26" s="56" t="s">
        <v>205</v>
      </c>
      <c r="B26" s="57" t="s">
        <v>199</v>
      </c>
      <c r="C26" s="58" t="s">
        <v>5</v>
      </c>
      <c r="D26" s="58">
        <v>-0.7</v>
      </c>
      <c r="E26" s="57">
        <v>6.2</v>
      </c>
      <c r="F26" s="58" t="s">
        <v>45</v>
      </c>
      <c r="G26" s="58" t="s">
        <v>45</v>
      </c>
      <c r="H26" s="58" t="s">
        <v>45</v>
      </c>
    </row>
    <row r="27" spans="1:8">
      <c r="A27" s="60" t="s">
        <v>193</v>
      </c>
      <c r="B27" s="61" t="s">
        <v>202</v>
      </c>
      <c r="C27" s="62" t="s">
        <v>19</v>
      </c>
      <c r="D27" s="63" t="s">
        <v>95</v>
      </c>
      <c r="E27" s="61">
        <v>14</v>
      </c>
      <c r="F27" s="62" t="s">
        <v>20</v>
      </c>
      <c r="G27" s="62" t="s">
        <v>20</v>
      </c>
      <c r="H27" s="62" t="s">
        <v>21</v>
      </c>
    </row>
    <row r="28" spans="1:8">
      <c r="A28" s="56" t="s">
        <v>213</v>
      </c>
      <c r="B28" s="57" t="s">
        <v>199</v>
      </c>
      <c r="C28" s="58" t="s">
        <v>22</v>
      </c>
      <c r="D28" s="58">
        <v>-2.1</v>
      </c>
      <c r="E28" s="57">
        <v>8.5</v>
      </c>
      <c r="F28" s="58" t="s">
        <v>13</v>
      </c>
      <c r="G28" s="58" t="s">
        <v>13</v>
      </c>
      <c r="H28" s="58" t="s">
        <v>47</v>
      </c>
    </row>
    <row r="29" spans="1:8" ht="13" thickBot="1"/>
    <row r="30" spans="1:8" ht="25" thickTop="1">
      <c r="A30" s="52" t="s">
        <v>36</v>
      </c>
      <c r="B30" s="52" t="s">
        <v>37</v>
      </c>
      <c r="C30" s="52" t="s">
        <v>38</v>
      </c>
      <c r="D30" s="52" t="s">
        <v>39</v>
      </c>
      <c r="E30" s="52" t="s">
        <v>40</v>
      </c>
      <c r="F30" s="52" t="s">
        <v>41</v>
      </c>
      <c r="G30" s="52" t="s">
        <v>174</v>
      </c>
      <c r="H30" s="53" t="s">
        <v>42</v>
      </c>
    </row>
  </sheetData>
  <sheetCalcPr fullCalcOnLoad="1"/>
  <mergeCells count="3">
    <mergeCell ref="A5:A6"/>
    <mergeCell ref="B5:B6"/>
    <mergeCell ref="A7:L7"/>
  </mergeCells>
  <phoneticPr fontId="13" type="noConversion"/>
  <hyperlinks>
    <hyperlink ref="A3" r:id="rId1"/>
    <hyperlink ref="B3" r:id="rId2"/>
    <hyperlink ref="C3" r:id="rId3"/>
    <hyperlink ref="D3" r:id="rId4"/>
    <hyperlink ref="E3" r:id="rId5"/>
    <hyperlink ref="F3" r:id="rId6"/>
    <hyperlink ref="G3" r:id="rId7"/>
    <hyperlink ref="A30" r:id="rId8"/>
    <hyperlink ref="B30" r:id="rId9"/>
    <hyperlink ref="C30" r:id="rId10"/>
    <hyperlink ref="D30" r:id="rId11"/>
    <hyperlink ref="E30" r:id="rId12"/>
    <hyperlink ref="F30" r:id="rId13"/>
    <hyperlink ref="G30" r:id="rId14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Results</vt:lpstr>
      <vt:lpstr>Golfers</vt:lpstr>
      <vt:lpstr>Sheet3</vt:lpstr>
      <vt:lpstr>Sheet1 (2)</vt:lpstr>
      <vt:lpstr>Sheet2</vt:lpstr>
      <vt:lpstr>Sheet1</vt:lpstr>
      <vt:lpstr>Sheet4</vt:lpstr>
      <vt:lpstr>Sheet5</vt:lpstr>
      <vt:lpstr>Sheet6</vt:lpstr>
    </vt:vector>
  </TitlesOfParts>
  <Company>Triton Data Services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CSCGL17 Fun Nite 2 Results</dc:title>
  <dc:creator>George A. Piotrowski Jr.</dc:creator>
  <cp:keywords/>
  <cp:lastModifiedBy>George Piotrowski</cp:lastModifiedBy>
  <dcterms:created xsi:type="dcterms:W3CDTF">2002-09-17T01:32:11Z</dcterms:created>
  <dcterms:modified xsi:type="dcterms:W3CDTF">2018-09-25T15:43:06Z</dcterms:modified>
</cp:coreProperties>
</file>