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dissertation\SITK\data\"/>
    </mc:Choice>
  </mc:AlternateContent>
  <xr:revisionPtr revIDLastSave="0" documentId="13_ncr:1_{B9B29426-2DD4-4BDB-8301-6A706841E255}" xr6:coauthVersionLast="47" xr6:coauthVersionMax="47" xr10:uidLastSave="{00000000-0000-0000-0000-000000000000}"/>
  <bookViews>
    <workbookView xWindow="-120" yWindow="-120" windowWidth="29040" windowHeight="15840" activeTab="4" xr2:uid="{28766EB7-7A80-4306-B235-966A57E0829F}"/>
  </bookViews>
  <sheets>
    <sheet name="ADFG_strayrates" sheetId="1" r:id="rId1"/>
    <sheet name="cleaned" sheetId="2" r:id="rId2"/>
    <sheet name="statweek v. stray%" sheetId="3" r:id="rId3"/>
    <sheet name="annual" sheetId="4" r:id="rId4"/>
    <sheet name="timing" sheetId="6" r:id="rId5"/>
    <sheet name="indian river returns" sheetId="5" r:id="rId6"/>
  </sheets>
  <definedNames>
    <definedName name="_xlnm._FilterDatabase" localSheetId="3" hidden="1">annual!$A$1:$P$42</definedName>
    <definedName name="_xlnm._FilterDatabase" localSheetId="2" hidden="1">'statweek v. stray%'!$A$1:$P$42</definedName>
    <definedName name="_xlchart.v1.0" hidden="1">timing!$H$5</definedName>
    <definedName name="_xlchart.v1.1" hidden="1">timing!$C$4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5" l="1"/>
  <c r="H16" i="5"/>
  <c r="E16" i="5"/>
  <c r="D16" i="5"/>
  <c r="I15" i="5"/>
  <c r="H15" i="5"/>
  <c r="E15" i="5"/>
  <c r="D15" i="5"/>
  <c r="I14" i="5"/>
  <c r="H14" i="5"/>
  <c r="E14" i="5"/>
  <c r="D14" i="5"/>
  <c r="I13" i="5"/>
  <c r="H13" i="5"/>
  <c r="E13" i="5"/>
  <c r="D13" i="5"/>
  <c r="I12" i="5"/>
  <c r="H12" i="5"/>
  <c r="E12" i="5"/>
  <c r="D12" i="5"/>
  <c r="I11" i="5"/>
  <c r="H11" i="5"/>
  <c r="E11" i="5"/>
  <c r="D11" i="5"/>
  <c r="I10" i="5"/>
  <c r="H10" i="5"/>
  <c r="E10" i="5"/>
  <c r="D10" i="5"/>
  <c r="S9" i="5"/>
  <c r="R9" i="5"/>
  <c r="O9" i="5"/>
  <c r="N9" i="5"/>
  <c r="I9" i="5"/>
  <c r="H9" i="5"/>
  <c r="S8" i="5"/>
  <c r="R8" i="5"/>
  <c r="O8" i="5"/>
  <c r="N8" i="5"/>
  <c r="E8" i="5"/>
  <c r="D8" i="5"/>
  <c r="S7" i="5"/>
  <c r="R7" i="5"/>
  <c r="O7" i="5"/>
  <c r="N7" i="5"/>
  <c r="E7" i="5"/>
  <c r="D7" i="5"/>
  <c r="S6" i="5"/>
  <c r="R6" i="5"/>
  <c r="O6" i="5"/>
  <c r="N6" i="5"/>
  <c r="I6" i="5"/>
  <c r="H6" i="5"/>
  <c r="E6" i="5"/>
  <c r="D6" i="5"/>
  <c r="S5" i="5"/>
  <c r="R5" i="5"/>
  <c r="O5" i="5"/>
  <c r="N5" i="5"/>
  <c r="S4" i="5"/>
  <c r="R4" i="5"/>
  <c r="O4" i="5"/>
  <c r="N4" i="5"/>
  <c r="I4" i="5"/>
  <c r="H4" i="5"/>
  <c r="S3" i="5"/>
  <c r="R3" i="5"/>
  <c r="O3" i="5"/>
  <c r="N3" i="5"/>
  <c r="I3" i="5"/>
  <c r="H3" i="5"/>
  <c r="E3" i="5"/>
  <c r="D3" i="5"/>
  <c r="AH101" i="4"/>
  <c r="AG101" i="4"/>
  <c r="AD101" i="4"/>
  <c r="AC101" i="4"/>
  <c r="AH100" i="4"/>
  <c r="AG100" i="4"/>
  <c r="AD100" i="4"/>
  <c r="AC100" i="4"/>
  <c r="AH99" i="4"/>
  <c r="AG99" i="4"/>
  <c r="AD99" i="4"/>
  <c r="AC99" i="4"/>
  <c r="AH98" i="4"/>
  <c r="AG98" i="4"/>
  <c r="AD98" i="4"/>
  <c r="AC98" i="4"/>
  <c r="AH97" i="4"/>
  <c r="AG97" i="4"/>
  <c r="AD97" i="4"/>
  <c r="AC97" i="4"/>
  <c r="AH96" i="4"/>
  <c r="AG96" i="4"/>
  <c r="AD96" i="4"/>
  <c r="AC96" i="4"/>
  <c r="AH95" i="4"/>
  <c r="AG95" i="4"/>
  <c r="AD95" i="4"/>
  <c r="AC95" i="4"/>
  <c r="S108" i="4"/>
  <c r="S107" i="4"/>
  <c r="S106" i="4"/>
  <c r="S105" i="4"/>
  <c r="S104" i="4"/>
  <c r="S103" i="4"/>
  <c r="S102" i="4"/>
  <c r="S100" i="4"/>
  <c r="S99" i="4"/>
  <c r="S98" i="4"/>
  <c r="S95" i="4"/>
  <c r="W108" i="4"/>
  <c r="W107" i="4"/>
  <c r="W106" i="4"/>
  <c r="W105" i="4"/>
  <c r="W104" i="4"/>
  <c r="W103" i="4"/>
  <c r="W102" i="4"/>
  <c r="W101" i="4"/>
  <c r="W98" i="4"/>
  <c r="W96" i="4"/>
  <c r="W95" i="4"/>
  <c r="X101" i="4"/>
  <c r="X98" i="4"/>
  <c r="X96" i="4"/>
  <c r="X95" i="4"/>
  <c r="T100" i="4"/>
  <c r="T99" i="4"/>
  <c r="T98" i="4"/>
  <c r="T95" i="4"/>
  <c r="X108" i="4"/>
  <c r="X107" i="4"/>
  <c r="X106" i="4"/>
  <c r="X105" i="4"/>
  <c r="X104" i="4"/>
  <c r="X103" i="4"/>
  <c r="X102" i="4"/>
  <c r="T108" i="4"/>
  <c r="T107" i="4"/>
  <c r="T106" i="4"/>
  <c r="T105" i="4"/>
  <c r="T104" i="4"/>
  <c r="T103" i="4"/>
  <c r="T102" i="4"/>
  <c r="Z77" i="4"/>
  <c r="Z68" i="4"/>
  <c r="Z67" i="4"/>
  <c r="Y77" i="4"/>
  <c r="Y74" i="4"/>
  <c r="Z74" i="4" s="1"/>
  <c r="Y70" i="4"/>
  <c r="Z70" i="4" s="1"/>
  <c r="Y69" i="4"/>
  <c r="Z69" i="4" s="1"/>
  <c r="Y68" i="4"/>
  <c r="Y67" i="4"/>
  <c r="X76" i="4"/>
  <c r="Z76" i="4" s="1"/>
  <c r="X75" i="4"/>
  <c r="X74" i="4"/>
  <c r="X73" i="4"/>
  <c r="X72" i="4"/>
  <c r="Z72" i="4" s="1"/>
  <c r="X71" i="4"/>
  <c r="X70" i="4"/>
  <c r="X69" i="4"/>
  <c r="W76" i="4"/>
  <c r="Y76" i="4" s="1"/>
  <c r="W75" i="4"/>
  <c r="Y75" i="4" s="1"/>
  <c r="Z75" i="4" s="1"/>
  <c r="W74" i="4"/>
  <c r="W73" i="4"/>
  <c r="W72" i="4"/>
  <c r="Y72" i="4" s="1"/>
  <c r="W71" i="4"/>
  <c r="Y71" i="4" s="1"/>
  <c r="Z71" i="4" s="1"/>
  <c r="W70" i="4"/>
  <c r="W69" i="4"/>
  <c r="Z56" i="4"/>
  <c r="Z55" i="4"/>
  <c r="Z52" i="4"/>
  <c r="Z50" i="4"/>
  <c r="Y52" i="4"/>
  <c r="AA52" i="4" s="1"/>
  <c r="X52" i="4"/>
  <c r="Y51" i="4"/>
  <c r="Z51" i="4" s="1"/>
  <c r="X51" i="4"/>
  <c r="Y50" i="4"/>
  <c r="AA50" i="4" s="1"/>
  <c r="X50" i="4"/>
  <c r="Y49" i="4"/>
  <c r="AA49" i="4" s="1"/>
  <c r="X49" i="4"/>
  <c r="Z49" i="4" s="1"/>
  <c r="Y57" i="4"/>
  <c r="X57" i="4"/>
  <c r="Z57" i="4" s="1"/>
  <c r="AA57" i="4" s="1"/>
  <c r="Y56" i="4"/>
  <c r="AA56" i="4" s="1"/>
  <c r="X56" i="4"/>
  <c r="Y55" i="4"/>
  <c r="AA55" i="4" s="1"/>
  <c r="X55" i="4"/>
  <c r="Y54" i="4"/>
  <c r="Z54" i="4" s="1"/>
  <c r="AA54" i="4" s="1"/>
  <c r="X54" i="4"/>
  <c r="Y53" i="4"/>
  <c r="X53" i="4"/>
  <c r="Z53" i="4" s="1"/>
  <c r="AA53" i="4" s="1"/>
  <c r="W57" i="4"/>
  <c r="W56" i="4"/>
  <c r="W55" i="4"/>
  <c r="W54" i="4"/>
  <c r="W53" i="4"/>
  <c r="Y47" i="4"/>
  <c r="X47" i="4"/>
  <c r="Z47" i="4" s="1"/>
  <c r="Y48" i="4"/>
  <c r="X48" i="4"/>
  <c r="Z48" i="4" s="1"/>
  <c r="AA48" i="4" s="1"/>
  <c r="P42" i="4" a="1"/>
  <c r="P42" i="4" s="1"/>
  <c r="P41" i="4" a="1"/>
  <c r="P41" i="4" s="1"/>
  <c r="P40" i="4" a="1"/>
  <c r="P40" i="4" s="1"/>
  <c r="P39" i="4" a="1"/>
  <c r="P39" i="4" s="1"/>
  <c r="P38" i="4" a="1"/>
  <c r="P38" i="4" s="1"/>
  <c r="P37" i="4" a="1"/>
  <c r="P37" i="4" s="1"/>
  <c r="P36" i="4" a="1"/>
  <c r="P36" i="4" s="1"/>
  <c r="P35" i="4" a="1"/>
  <c r="P35" i="4" s="1"/>
  <c r="P34" i="4" a="1"/>
  <c r="P34" i="4" s="1"/>
  <c r="P33" i="4" a="1"/>
  <c r="P33" i="4" s="1"/>
  <c r="P32" i="4" a="1"/>
  <c r="P32" i="4" s="1"/>
  <c r="P31" i="4" a="1"/>
  <c r="P31" i="4" s="1"/>
  <c r="P30" i="4" a="1"/>
  <c r="P30" i="4" s="1"/>
  <c r="P29" i="4" a="1"/>
  <c r="P29" i="4" s="1"/>
  <c r="P28" i="4" a="1"/>
  <c r="P28" i="4" s="1"/>
  <c r="P27" i="4" a="1"/>
  <c r="P27" i="4" s="1"/>
  <c r="P26" i="4" a="1"/>
  <c r="P26" i="4" s="1"/>
  <c r="P25" i="4" a="1"/>
  <c r="P25" i="4" s="1"/>
  <c r="P24" i="4" a="1"/>
  <c r="P24" i="4" s="1"/>
  <c r="P23" i="4" a="1"/>
  <c r="P23" i="4" s="1"/>
  <c r="P22" i="4" a="1"/>
  <c r="P22" i="4" s="1"/>
  <c r="P21" i="4" a="1"/>
  <c r="P21" i="4" s="1"/>
  <c r="P20" i="4" a="1"/>
  <c r="P20" i="4" s="1"/>
  <c r="P19" i="4" a="1"/>
  <c r="P19" i="4" s="1"/>
  <c r="P18" i="4" a="1"/>
  <c r="P18" i="4" s="1"/>
  <c r="P17" i="4" a="1"/>
  <c r="P17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8" i="4" a="1"/>
  <c r="P8" i="4" s="1"/>
  <c r="P7" i="4" a="1"/>
  <c r="P7" i="4" s="1"/>
  <c r="P6" i="4" a="1"/>
  <c r="P6" i="4" s="1"/>
  <c r="P5" i="4" a="1"/>
  <c r="P5" i="4" s="1"/>
  <c r="P4" i="4" a="1"/>
  <c r="P4" i="4" s="1"/>
  <c r="P3" i="4" a="1"/>
  <c r="P3" i="4" s="1"/>
  <c r="P2" i="4" a="1"/>
  <c r="P2" i="4" s="1"/>
  <c r="W74" i="3"/>
  <c r="T90" i="3"/>
  <c r="U90" i="3" s="1"/>
  <c r="W90" i="3" s="1"/>
  <c r="T89" i="3"/>
  <c r="U89" i="3" s="1"/>
  <c r="W89" i="3" s="1"/>
  <c r="T88" i="3"/>
  <c r="U88" i="3" s="1"/>
  <c r="W88" i="3" s="1"/>
  <c r="T87" i="3"/>
  <c r="U87" i="3" s="1"/>
  <c r="W87" i="3" s="1"/>
  <c r="T86" i="3"/>
  <c r="U86" i="3" s="1"/>
  <c r="W86" i="3" s="1"/>
  <c r="T85" i="3"/>
  <c r="U85" i="3" s="1"/>
  <c r="W85" i="3" s="1"/>
  <c r="T84" i="3"/>
  <c r="U84" i="3" s="1"/>
  <c r="W84" i="3" s="1"/>
  <c r="T83" i="3"/>
  <c r="U83" i="3" s="1"/>
  <c r="W83" i="3" s="1"/>
  <c r="T82" i="3"/>
  <c r="U82" i="3" s="1"/>
  <c r="W82" i="3" s="1"/>
  <c r="T81" i="3"/>
  <c r="U81" i="3" s="1"/>
  <c r="W81" i="3" s="1"/>
  <c r="T80" i="3"/>
  <c r="U80" i="3" s="1"/>
  <c r="W80" i="3" s="1"/>
  <c r="T79" i="3"/>
  <c r="U79" i="3" s="1"/>
  <c r="W79" i="3" s="1"/>
  <c r="T78" i="3"/>
  <c r="U78" i="3" s="1"/>
  <c r="W78" i="3" s="1"/>
  <c r="T77" i="3"/>
  <c r="U77" i="3" s="1"/>
  <c r="W77" i="3" s="1"/>
  <c r="T76" i="3"/>
  <c r="U76" i="3" s="1"/>
  <c r="W76" i="3" s="1"/>
  <c r="T75" i="3"/>
  <c r="U75" i="3" s="1"/>
  <c r="W75" i="3" s="1"/>
  <c r="W46" i="3"/>
  <c r="U60" i="3"/>
  <c r="W60" i="3" s="1"/>
  <c r="U59" i="3"/>
  <c r="W59" i="3" s="1"/>
  <c r="U55" i="3"/>
  <c r="W55" i="3" s="1"/>
  <c r="U54" i="3"/>
  <c r="W54" i="3" s="1"/>
  <c r="T70" i="3"/>
  <c r="U70" i="3" s="1"/>
  <c r="W70" i="3" s="1"/>
  <c r="T69" i="3"/>
  <c r="U69" i="3" s="1"/>
  <c r="W69" i="3" s="1"/>
  <c r="T68" i="3"/>
  <c r="U68" i="3" s="1"/>
  <c r="W68" i="3" s="1"/>
  <c r="T67" i="3"/>
  <c r="U67" i="3" s="1"/>
  <c r="W67" i="3" s="1"/>
  <c r="T66" i="3"/>
  <c r="U66" i="3" s="1"/>
  <c r="W66" i="3" s="1"/>
  <c r="T65" i="3"/>
  <c r="U65" i="3" s="1"/>
  <c r="W65" i="3" s="1"/>
  <c r="T64" i="3"/>
  <c r="U64" i="3" s="1"/>
  <c r="W64" i="3" s="1"/>
  <c r="T63" i="3"/>
  <c r="U63" i="3" s="1"/>
  <c r="W63" i="3" s="1"/>
  <c r="T62" i="3"/>
  <c r="U62" i="3" s="1"/>
  <c r="W62" i="3" s="1"/>
  <c r="T61" i="3"/>
  <c r="U61" i="3" s="1"/>
  <c r="W61" i="3" s="1"/>
  <c r="T60" i="3"/>
  <c r="T59" i="3"/>
  <c r="T58" i="3"/>
  <c r="U58" i="3" s="1"/>
  <c r="W58" i="3" s="1"/>
  <c r="T57" i="3"/>
  <c r="U57" i="3" s="1"/>
  <c r="W57" i="3" s="1"/>
  <c r="T56" i="3"/>
  <c r="U56" i="3" s="1"/>
  <c r="W56" i="3" s="1"/>
  <c r="T55" i="3"/>
  <c r="T54" i="3"/>
  <c r="T53" i="3"/>
  <c r="U53" i="3" s="1"/>
  <c r="W53" i="3" s="1"/>
  <c r="T52" i="3"/>
  <c r="U52" i="3" s="1"/>
  <c r="W52" i="3" s="1"/>
  <c r="T51" i="3"/>
  <c r="U51" i="3" s="1"/>
  <c r="W51" i="3" s="1"/>
  <c r="T50" i="3"/>
  <c r="U50" i="3" s="1"/>
  <c r="W50" i="3" s="1"/>
  <c r="T49" i="3"/>
  <c r="U49" i="3" s="1"/>
  <c r="W49" i="3" s="1"/>
  <c r="T48" i="3"/>
  <c r="U48" i="3" s="1"/>
  <c r="W48" i="3" s="1"/>
  <c r="T47" i="3"/>
  <c r="U47" i="3" s="1"/>
  <c r="W47" i="3" s="1"/>
  <c r="P42" i="3" a="1"/>
  <c r="P42" i="3" s="1"/>
  <c r="P41" i="3" a="1"/>
  <c r="P41" i="3" s="1"/>
  <c r="P40" i="3" a="1"/>
  <c r="P40" i="3" s="1"/>
  <c r="P39" i="3" a="1"/>
  <c r="P39" i="3" s="1"/>
  <c r="P38" i="3" a="1"/>
  <c r="P38" i="3" s="1"/>
  <c r="P37" i="3" a="1"/>
  <c r="P37" i="3" s="1"/>
  <c r="P36" i="3" a="1"/>
  <c r="P36" i="3" s="1"/>
  <c r="P35" i="3" a="1"/>
  <c r="P35" i="3" s="1"/>
  <c r="P34" i="3" a="1"/>
  <c r="P34" i="3" s="1"/>
  <c r="P33" i="3" a="1"/>
  <c r="P33" i="3" s="1"/>
  <c r="P32" i="3" a="1"/>
  <c r="P32" i="3" s="1"/>
  <c r="P31" i="3" a="1"/>
  <c r="P31" i="3" s="1"/>
  <c r="P30" i="3" a="1"/>
  <c r="P30" i="3" s="1"/>
  <c r="P29" i="3" a="1"/>
  <c r="P29" i="3" s="1"/>
  <c r="P28" i="3" a="1"/>
  <c r="P28" i="3" s="1"/>
  <c r="P27" i="3" a="1"/>
  <c r="P27" i="3" s="1"/>
  <c r="P26" i="3" a="1"/>
  <c r="P26" i="3" s="1"/>
  <c r="P25" i="3" a="1"/>
  <c r="P25" i="3" s="1"/>
  <c r="P24" i="3" a="1"/>
  <c r="P24" i="3" s="1"/>
  <c r="P23" i="3" a="1"/>
  <c r="P23" i="3" s="1"/>
  <c r="P22" i="3" a="1"/>
  <c r="P22" i="3" s="1"/>
  <c r="P21" i="3" a="1"/>
  <c r="P21" i="3" s="1"/>
  <c r="P20" i="3" a="1"/>
  <c r="P20" i="3" s="1"/>
  <c r="P19" i="3" a="1"/>
  <c r="P19" i="3" s="1"/>
  <c r="P18" i="3" a="1"/>
  <c r="P18" i="3" s="1"/>
  <c r="P17" i="3" a="1"/>
  <c r="P17" i="3" s="1"/>
  <c r="P16" i="3" a="1"/>
  <c r="P16" i="3" s="1"/>
  <c r="P15" i="3" a="1"/>
  <c r="P15" i="3" s="1"/>
  <c r="P14" i="3" a="1"/>
  <c r="P14" i="3" s="1"/>
  <c r="P13" i="3" a="1"/>
  <c r="P13" i="3" s="1"/>
  <c r="P12" i="3" a="1"/>
  <c r="P12" i="3" s="1"/>
  <c r="P11" i="3" a="1"/>
  <c r="P11" i="3" s="1"/>
  <c r="P10" i="3" a="1"/>
  <c r="P10" i="3" s="1"/>
  <c r="P9" i="3" a="1"/>
  <c r="P9" i="3" s="1"/>
  <c r="P8" i="3" a="1"/>
  <c r="P8" i="3" s="1"/>
  <c r="P7" i="3" a="1"/>
  <c r="P7" i="3" s="1"/>
  <c r="P6" i="3" a="1"/>
  <c r="P6" i="3" s="1"/>
  <c r="P5" i="3" a="1"/>
  <c r="P5" i="3" s="1"/>
  <c r="P4" i="3" a="1"/>
  <c r="P4" i="3" s="1"/>
  <c r="P3" i="3" a="1"/>
  <c r="P3" i="3" s="1"/>
  <c r="P2" i="3" a="1"/>
  <c r="P2" i="3" s="1"/>
  <c r="AA47" i="4" l="1"/>
  <c r="Y73" i="4"/>
  <c r="Z73" i="4" s="1"/>
  <c r="AA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<sst xmlns="http://schemas.openxmlformats.org/spreadsheetml/2006/main" count="1633" uniqueCount="105">
  <si>
    <t>Year</t>
  </si>
  <si>
    <t>Agency</t>
  </si>
  <si>
    <t>Fishery Name</t>
  </si>
  <si>
    <t>Species</t>
  </si>
  <si>
    <t>Source</t>
  </si>
  <si>
    <t>Stat Week</t>
  </si>
  <si>
    <t>Stat Area</t>
  </si>
  <si>
    <t>AStream / Watershed Code</t>
  </si>
  <si>
    <t>Harvest</t>
  </si>
  <si>
    <t>Sample Date</t>
  </si>
  <si>
    <t>Gear</t>
  </si>
  <si>
    <t>Survey Site</t>
  </si>
  <si>
    <t>#Rcvd</t>
  </si>
  <si>
    <t>#Preps</t>
  </si>
  <si>
    <t>Not Marked</t>
  </si>
  <si>
    <t>Marked</t>
  </si>
  <si>
    <t>%Marked</t>
  </si>
  <si>
    <t>PORTARMSTRONG11</t>
  </si>
  <si>
    <t>PORTARMSTRONG12</t>
  </si>
  <si>
    <t>PORTARMSTRONG13</t>
  </si>
  <si>
    <t>PORTARMSTRONG15</t>
  </si>
  <si>
    <t>PORTARMSTRONG15A</t>
  </si>
  <si>
    <t>PORTARMSTRONG15B</t>
  </si>
  <si>
    <t>PORTARMSTRONG18</t>
  </si>
  <si>
    <t>PORTARMSTRONG19</t>
  </si>
  <si>
    <t>PORTARMSTRONG22</t>
  </si>
  <si>
    <t>SJ09PINK</t>
  </si>
  <si>
    <t>SJ10PINK</t>
  </si>
  <si>
    <t>SJ11PINK</t>
  </si>
  <si>
    <t>SJ12PINK</t>
  </si>
  <si>
    <t>SJ13PINK</t>
  </si>
  <si>
    <t>SJ14PINK</t>
  </si>
  <si>
    <t>SJ15PINK</t>
  </si>
  <si>
    <t>SJ16PINK</t>
  </si>
  <si>
    <t>SJ17PINK</t>
  </si>
  <si>
    <t>SJ18PINK</t>
  </si>
  <si>
    <t>SJ19PINK</t>
  </si>
  <si>
    <t>SJ21PINK</t>
  </si>
  <si>
    <t>SJ22PINK</t>
  </si>
  <si>
    <t>ADFG</t>
  </si>
  <si>
    <t>Silver Bay Cost Rec.</t>
  </si>
  <si>
    <t>PINK</t>
  </si>
  <si>
    <t>COST RECOVERY</t>
  </si>
  <si>
    <t>PNP FISH</t>
  </si>
  <si>
    <t>PURSE SEINE</t>
  </si>
  <si>
    <t>SITKA</t>
  </si>
  <si>
    <t>2024 ADFG Silver Bay Cost Rec. PINK Total</t>
  </si>
  <si>
    <t>ESCAPEMENT SURVEY</t>
  </si>
  <si>
    <t>113-41-10190</t>
  </si>
  <si>
    <t>NOT REQUIRED</t>
  </si>
  <si>
    <t>2024 ADFG ESCAPEMENT SURVEY PINK Total</t>
  </si>
  <si>
    <t>109-10-10230</t>
  </si>
  <si>
    <t>2023 ADFG ESCAPEMENT SURVEY PINK Total</t>
  </si>
  <si>
    <t>2021 ADFG ESCAPEMENT SURVEY PINK Total</t>
  </si>
  <si>
    <t>RACK RETURN</t>
  </si>
  <si>
    <t>SHELDON JACKSON HATCHERY</t>
  </si>
  <si>
    <t>2021 ADFG RACK RETURN PINK Total</t>
  </si>
  <si>
    <t>2020 ADFG Silver Bay Cost Rec. PINK Total</t>
  </si>
  <si>
    <t>2019 ADFG Silver Bay Cost Rec. PINK Total</t>
  </si>
  <si>
    <t>2018 ADFG ESCAPEMENT SURVEY PINK Total</t>
  </si>
  <si>
    <t>2017 ADFG Silver Bay Cost Rec. PINK Total</t>
  </si>
  <si>
    <t>2017 ADFG ESCAPEMENT SURVEY PINK Total</t>
  </si>
  <si>
    <t>2017 ADFG RACK RETURN PINK Total</t>
  </si>
  <si>
    <t>2016 ADFG Silver Bay Cost Rec. PINK Total</t>
  </si>
  <si>
    <t>2016 ADFG ESCAPEMENT SURVEY PINK Total</t>
  </si>
  <si>
    <t>2016 ADFG RACK RETURN PINK Total</t>
  </si>
  <si>
    <t>2015 ADFG ESCAPEMENT SURVEY PINK Total</t>
  </si>
  <si>
    <t>2015 ADFG RACK RETURN PINK Total</t>
  </si>
  <si>
    <t>2014 ADFG ESCAPEMENT SURVEY PINK Total</t>
  </si>
  <si>
    <t>2014 ADFG RACK RETURN PINK Total</t>
  </si>
  <si>
    <t>2013 ADFG ESCAPEMENT SURVEY PINK Total</t>
  </si>
  <si>
    <t>2013 ADFG RACK RETURN PINK Total</t>
  </si>
  <si>
    <t>2012 ADFG ESCAPEMENT SURVEY PINK Total</t>
  </si>
  <si>
    <t>2012 ADFG RACK RETURN PINK Total</t>
  </si>
  <si>
    <t>2011 ADFG ESCAPEMENT SURVEY PINK Total</t>
  </si>
  <si>
    <t>2011 ADFG RACK RETURN PINK Total</t>
  </si>
  <si>
    <t>Grand Total</t>
  </si>
  <si>
    <t>IR/SJH</t>
  </si>
  <si>
    <t>Just IR</t>
  </si>
  <si>
    <t>IR</t>
  </si>
  <si>
    <t>SJH</t>
  </si>
  <si>
    <t>Only SJH</t>
  </si>
  <si>
    <t>Only IR (dropped weird streamID)</t>
  </si>
  <si>
    <t>Total</t>
  </si>
  <si>
    <t>Mark%</t>
  </si>
  <si>
    <t>Just SJH</t>
  </si>
  <si>
    <t>IR sums by year</t>
  </si>
  <si>
    <t>SJH sums by year</t>
  </si>
  <si>
    <t>SJH_NoMark</t>
  </si>
  <si>
    <t>SJH_Mark</t>
  </si>
  <si>
    <t>SJH_%Mark</t>
  </si>
  <si>
    <t>IR_NoMark</t>
  </si>
  <si>
    <t>IR_Mark</t>
  </si>
  <si>
    <t>IR_%Mark</t>
  </si>
  <si>
    <t>n/a</t>
  </si>
  <si>
    <t>SJH_Total</t>
  </si>
  <si>
    <t>IR_Total</t>
  </si>
  <si>
    <t>StatWeek</t>
  </si>
  <si>
    <t>Site</t>
  </si>
  <si>
    <t>Month</t>
  </si>
  <si>
    <t>August</t>
  </si>
  <si>
    <t>September</t>
  </si>
  <si>
    <t>October</t>
  </si>
  <si>
    <t>July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</si>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</sst>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33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4" borderId="0" xfId="0" applyFill="1"/>
    <xf numFmtId="0" fontId="0" fillId="0" borderId="14" xfId="0" applyBorder="1"/>
    <xf numFmtId="0" fontId="0" fillId="0" borderId="0" xfId="0" quotePrefix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Indian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'statweek v. stray%'!$W$46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stray%'!$V$47:$V$70</c:f>
              <c:numCache>
                <c:formatCode>General</c:formatCode>
                <c:ptCount val="24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37</c:v>
                </c:pt>
                <c:pt idx="4">
                  <c:v>39</c:v>
                </c:pt>
                <c:pt idx="5">
                  <c:v>40</c:v>
                </c:pt>
                <c:pt idx="6">
                  <c:v>35</c:v>
                </c:pt>
                <c:pt idx="7">
                  <c:v>41</c:v>
                </c:pt>
                <c:pt idx="8">
                  <c:v>46</c:v>
                </c:pt>
                <c:pt idx="9">
                  <c:v>35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36</c:v>
                </c:pt>
                <c:pt idx="14">
                  <c:v>38</c:v>
                </c:pt>
                <c:pt idx="15">
                  <c:v>39</c:v>
                </c:pt>
                <c:pt idx="16">
                  <c:v>41</c:v>
                </c:pt>
                <c:pt idx="17">
                  <c:v>35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</c:numCache>
            </c:numRef>
          </c:xVal>
          <c:yVal>
            <c:numRef>
              <c:f>'statweek v. stray%'!$W$47:$W$70</c:f>
              <c:numCache>
                <c:formatCode>General</c:formatCode>
                <c:ptCount val="24"/>
                <c:pt idx="0">
                  <c:v>0</c:v>
                </c:pt>
                <c:pt idx="1">
                  <c:v>0.17204301075268819</c:v>
                </c:pt>
                <c:pt idx="2">
                  <c:v>0.11208791208791209</c:v>
                </c:pt>
                <c:pt idx="3">
                  <c:v>0.34693877551020408</c:v>
                </c:pt>
                <c:pt idx="4">
                  <c:v>0.11764705882352941</c:v>
                </c:pt>
                <c:pt idx="5">
                  <c:v>0</c:v>
                </c:pt>
                <c:pt idx="6">
                  <c:v>0.80208333333333337</c:v>
                </c:pt>
                <c:pt idx="7">
                  <c:v>2.1276595744680851E-2</c:v>
                </c:pt>
                <c:pt idx="8">
                  <c:v>0.85</c:v>
                </c:pt>
                <c:pt idx="9">
                  <c:v>0.61</c:v>
                </c:pt>
                <c:pt idx="10">
                  <c:v>0.35051546391752575</c:v>
                </c:pt>
                <c:pt idx="11">
                  <c:v>0.24342105263157895</c:v>
                </c:pt>
                <c:pt idx="12">
                  <c:v>4.1666666666666664E-2</c:v>
                </c:pt>
                <c:pt idx="13">
                  <c:v>0.22448979591836735</c:v>
                </c:pt>
                <c:pt idx="14">
                  <c:v>0.26</c:v>
                </c:pt>
                <c:pt idx="15">
                  <c:v>8.5106382978723402E-2</c:v>
                </c:pt>
                <c:pt idx="16">
                  <c:v>0.13541666666666666</c:v>
                </c:pt>
                <c:pt idx="17">
                  <c:v>0.12222222222222222</c:v>
                </c:pt>
                <c:pt idx="18">
                  <c:v>0.16129032258064516</c:v>
                </c:pt>
                <c:pt idx="19">
                  <c:v>0.14736842105263157</c:v>
                </c:pt>
                <c:pt idx="20">
                  <c:v>7.0707070707070704E-2</c:v>
                </c:pt>
                <c:pt idx="21">
                  <c:v>3.2258064516129031E-2</c:v>
                </c:pt>
                <c:pt idx="22">
                  <c:v>7.8431372549019607E-2</c:v>
                </c:pt>
                <c:pt idx="23">
                  <c:v>2.4691358024691357E-2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A-464B-9429-7C69384BB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789120"/>
        <c:axId val="1152790080"/>
      </c:scatterChart>
      <c:valAx>
        <c:axId val="1152789120"/>
        <c:scaling>
          <c:orientation val="minMax"/>
          <c:max val="47"/>
          <c:min val="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90080"/>
        <c:crosses val="autoZero"/>
        <c:crossBetween val="midCat"/>
      </c:valAx>
      <c:valAx>
        <c:axId val="11527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78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SJH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9486111111111112"/>
          <c:w val="0.8838912948381452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'statweek v. stray%'!$W$74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stray%'!$V$75:$V$90</c:f>
              <c:numCache>
                <c:formatCode>General</c:formatCode>
                <c:ptCount val="16"/>
                <c:pt idx="0">
                  <c:v>32</c:v>
                </c:pt>
                <c:pt idx="1">
                  <c:v>33</c:v>
                </c:pt>
                <c:pt idx="2">
                  <c:v>36</c:v>
                </c:pt>
                <c:pt idx="3">
                  <c:v>36</c:v>
                </c:pt>
                <c:pt idx="4">
                  <c:v>33</c:v>
                </c:pt>
                <c:pt idx="5">
                  <c:v>34</c:v>
                </c:pt>
                <c:pt idx="6">
                  <c:v>30</c:v>
                </c:pt>
                <c:pt idx="7">
                  <c:v>37</c:v>
                </c:pt>
                <c:pt idx="8">
                  <c:v>38</c:v>
                </c:pt>
                <c:pt idx="9">
                  <c:v>34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</c:numCache>
            </c:numRef>
          </c:xVal>
          <c:yVal>
            <c:numRef>
              <c:f>'statweek v. stray%'!$W$75:$W$90</c:f>
              <c:numCache>
                <c:formatCode>General</c:formatCode>
                <c:ptCount val="16"/>
                <c:pt idx="0">
                  <c:v>0.65693430656934304</c:v>
                </c:pt>
                <c:pt idx="1">
                  <c:v>0.6</c:v>
                </c:pt>
                <c:pt idx="2">
                  <c:v>0</c:v>
                </c:pt>
                <c:pt idx="3">
                  <c:v>0.90625</c:v>
                </c:pt>
                <c:pt idx="4">
                  <c:v>0.77272727272727271</c:v>
                </c:pt>
                <c:pt idx="5">
                  <c:v>0.88659793814432986</c:v>
                </c:pt>
                <c:pt idx="6">
                  <c:v>0.95121951219512191</c:v>
                </c:pt>
                <c:pt idx="7">
                  <c:v>0.5714285714285714</c:v>
                </c:pt>
                <c:pt idx="8">
                  <c:v>0.46376811594202899</c:v>
                </c:pt>
                <c:pt idx="9">
                  <c:v>0.92</c:v>
                </c:pt>
                <c:pt idx="10">
                  <c:v>0.92</c:v>
                </c:pt>
                <c:pt idx="11">
                  <c:v>0.25</c:v>
                </c:pt>
                <c:pt idx="12">
                  <c:v>0.57608695652173914</c:v>
                </c:pt>
                <c:pt idx="13">
                  <c:v>0.23404255319148937</c:v>
                </c:pt>
                <c:pt idx="14">
                  <c:v>0.18085106382978725</c:v>
                </c:pt>
                <c:pt idx="15">
                  <c:v>8.5106382978723402E-2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0-4B84-AC66-05B0E44A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57264"/>
        <c:axId val="1162930960"/>
      </c:scatterChart>
      <c:valAx>
        <c:axId val="991157264"/>
        <c:scaling>
          <c:orientation val="minMax"/>
          <c:min val="2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30960"/>
        <c:crosses val="autoZero"/>
        <c:crossBetween val="midCat"/>
      </c:valAx>
      <c:valAx>
        <c:axId val="11629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5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Mark% - Indian River (excluding Nov</a:t>
            </a:r>
            <a:r>
              <a:rPr lang="en-US" baseline="0"/>
              <a:t> ob)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'statweek v. stray%'!$AG$46</c:f>
              <c:strCache>
                <c:ptCount val="1"/>
                <c:pt idx="0">
                  <c:v>Mark%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'statweek v. stray%'!$AF$47:$AF$69</c:f>
              <c:numCache>
                <c:formatCode>General</c:formatCode>
                <c:ptCount val="23"/>
                <c:pt idx="0">
                  <c:v>38</c:v>
                </c:pt>
                <c:pt idx="1">
                  <c:v>38</c:v>
                </c:pt>
                <c:pt idx="2">
                  <c:v>40</c:v>
                </c:pt>
                <c:pt idx="3">
                  <c:v>37</c:v>
                </c:pt>
                <c:pt idx="4">
                  <c:v>39</c:v>
                </c:pt>
                <c:pt idx="5">
                  <c:v>40</c:v>
                </c:pt>
                <c:pt idx="6">
                  <c:v>35</c:v>
                </c:pt>
                <c:pt idx="7">
                  <c:v>41</c:v>
                </c:pt>
                <c:pt idx="8">
                  <c:v>35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36</c:v>
                </c:pt>
                <c:pt idx="13">
                  <c:v>38</c:v>
                </c:pt>
                <c:pt idx="14">
                  <c:v>39</c:v>
                </c:pt>
                <c:pt idx="15">
                  <c:v>41</c:v>
                </c:pt>
                <c:pt idx="16">
                  <c:v>35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</c:numCache>
            </c:numRef>
          </c:xVal>
          <c:yVal>
            <c:numRef>
              <c:f>'statweek v. stray%'!$AG$47:$AG$69</c:f>
              <c:numCache>
                <c:formatCode>General</c:formatCode>
                <c:ptCount val="23"/>
                <c:pt idx="0">
                  <c:v>0</c:v>
                </c:pt>
                <c:pt idx="1">
                  <c:v>0.17204301075268819</c:v>
                </c:pt>
                <c:pt idx="2">
                  <c:v>0.11208791208791209</c:v>
                </c:pt>
                <c:pt idx="3">
                  <c:v>0.34693877551020408</c:v>
                </c:pt>
                <c:pt idx="4">
                  <c:v>0.11764705882352941</c:v>
                </c:pt>
                <c:pt idx="5">
                  <c:v>0</c:v>
                </c:pt>
                <c:pt idx="6">
                  <c:v>0.80208333333333337</c:v>
                </c:pt>
                <c:pt idx="7">
                  <c:v>2.1276595744680851E-2</c:v>
                </c:pt>
                <c:pt idx="8">
                  <c:v>0.61</c:v>
                </c:pt>
                <c:pt idx="9">
                  <c:v>0.35051546391752575</c:v>
                </c:pt>
                <c:pt idx="10">
                  <c:v>0.24342105263157895</c:v>
                </c:pt>
                <c:pt idx="11">
                  <c:v>4.1666666666666664E-2</c:v>
                </c:pt>
                <c:pt idx="12">
                  <c:v>0.22448979591836735</c:v>
                </c:pt>
                <c:pt idx="13">
                  <c:v>0.26</c:v>
                </c:pt>
                <c:pt idx="14">
                  <c:v>8.5106382978723402E-2</c:v>
                </c:pt>
                <c:pt idx="15">
                  <c:v>0.13541666666666666</c:v>
                </c:pt>
                <c:pt idx="16">
                  <c:v>0.12222222222222222</c:v>
                </c:pt>
                <c:pt idx="17">
                  <c:v>0.16129032258064516</c:v>
                </c:pt>
                <c:pt idx="18">
                  <c:v>0.14736842105263157</c:v>
                </c:pt>
                <c:pt idx="19">
                  <c:v>7.0707070707070704E-2</c:v>
                </c:pt>
                <c:pt idx="20">
                  <c:v>3.2258064516129031E-2</c:v>
                </c:pt>
                <c:pt idx="21">
                  <c:v>7.8431372549019607E-2</c:v>
                </c:pt>
                <c:pt idx="22">
                  <c:v>2.4691358024691357E-2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D-4EAC-8A5B-1AF8AE25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288208"/>
        <c:axId val="1845285808"/>
      </c:scatterChart>
      <c:valAx>
        <c:axId val="18452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85808"/>
        <c:crosses val="autoZero"/>
        <c:crossBetween val="midCat"/>
      </c:valAx>
      <c:valAx>
        <c:axId val="18452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238125</xdr:colOff>
      <xdr:row>46</xdr:row>
      <xdr:rowOff>176212</xdr:rowOff>
    </xdr:from>
    <xdr:to>
      <xdr:col>30</xdr:col>
      <xdr:colOff>542925</xdr:colOff>
      <xdr:row>67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D885A-98D7-F560-36FD-2E86DDF84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247650</xdr:colOff>
      <xdr:row>73</xdr:row>
      <xdr:rowOff>71436</xdr:rowOff>
    </xdr:from>
    <xdr:to>
      <xdr:col>30</xdr:col>
      <xdr:colOff>552450</xdr:colOff>
      <xdr:row>89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4CCC03-1028-0447-46F9-C9AB52FE8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219075</xdr:colOff>
      <xdr:row>46</xdr:row>
      <xdr:rowOff>176212</xdr:rowOff>
    </xdr:from>
    <xdr:to>
      <xdr:col>40</xdr:col>
      <xdr:colOff>523875</xdr:colOff>
      <xdr:row>67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2373C0-F87B-C9A3-1ABB-F9A119C26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A8CE-CDF8-43DD-A2CF-D20182EA35F1}">
  <dimension ref="A1:AM67"/>
  <sheetViews>
    <sheetView workbookViewId="0">
      <selection sqref="A1:AM6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2024</v>
      </c>
      <c r="B2" t="s">
        <v>39</v>
      </c>
      <c r="C2" t="s">
        <v>40</v>
      </c>
      <c r="D2" t="s">
        <v>41</v>
      </c>
      <c r="E2" t="s">
        <v>42</v>
      </c>
      <c r="F2">
        <v>32</v>
      </c>
      <c r="G2">
        <v>11341</v>
      </c>
      <c r="I2" t="s">
        <v>43</v>
      </c>
      <c r="J2" s="1">
        <v>45514</v>
      </c>
      <c r="K2" t="s">
        <v>44</v>
      </c>
      <c r="L2" t="s">
        <v>45</v>
      </c>
      <c r="M2">
        <v>143</v>
      </c>
      <c r="N2">
        <v>137</v>
      </c>
      <c r="O2">
        <v>47</v>
      </c>
      <c r="P2">
        <v>90</v>
      </c>
      <c r="Q2">
        <v>66</v>
      </c>
      <c r="Z2">
        <v>1</v>
      </c>
      <c r="AM2">
        <v>89</v>
      </c>
    </row>
    <row r="3" spans="1:39" x14ac:dyDescent="0.25">
      <c r="A3">
        <v>2024</v>
      </c>
      <c r="B3" t="s">
        <v>39</v>
      </c>
      <c r="C3" t="s">
        <v>40</v>
      </c>
      <c r="D3" t="s">
        <v>41</v>
      </c>
      <c r="E3" t="s">
        <v>42</v>
      </c>
      <c r="F3">
        <v>33</v>
      </c>
      <c r="G3">
        <v>11341</v>
      </c>
      <c r="I3" t="s">
        <v>43</v>
      </c>
      <c r="J3" s="1">
        <v>45519</v>
      </c>
      <c r="K3" t="s">
        <v>44</v>
      </c>
      <c r="L3" t="s">
        <v>45</v>
      </c>
      <c r="M3">
        <v>142</v>
      </c>
      <c r="N3">
        <v>135</v>
      </c>
      <c r="O3">
        <v>54</v>
      </c>
      <c r="P3">
        <v>81</v>
      </c>
      <c r="Q3">
        <v>60</v>
      </c>
      <c r="AM3">
        <v>81</v>
      </c>
    </row>
    <row r="4" spans="1:39" x14ac:dyDescent="0.25">
      <c r="A4" t="s">
        <v>46</v>
      </c>
      <c r="M4">
        <v>285</v>
      </c>
      <c r="N4">
        <v>272</v>
      </c>
      <c r="O4">
        <v>101</v>
      </c>
      <c r="P4">
        <v>171</v>
      </c>
      <c r="Q4" s="2">
        <v>0.62870000000000004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170</v>
      </c>
    </row>
    <row r="5" spans="1:39" x14ac:dyDescent="0.25">
      <c r="A5">
        <v>2024</v>
      </c>
      <c r="B5" t="s">
        <v>39</v>
      </c>
      <c r="D5" t="s">
        <v>41</v>
      </c>
      <c r="E5" t="s">
        <v>47</v>
      </c>
      <c r="F5">
        <v>38</v>
      </c>
      <c r="G5">
        <v>11341</v>
      </c>
      <c r="H5" t="s">
        <v>48</v>
      </c>
      <c r="J5" s="1">
        <v>45554</v>
      </c>
      <c r="K5" t="s">
        <v>49</v>
      </c>
      <c r="L5" t="s">
        <v>45</v>
      </c>
      <c r="M5">
        <v>11</v>
      </c>
      <c r="N5">
        <v>10</v>
      </c>
      <c r="O5">
        <v>10</v>
      </c>
      <c r="P5">
        <v>0</v>
      </c>
      <c r="Q5">
        <v>0</v>
      </c>
    </row>
    <row r="6" spans="1:39" x14ac:dyDescent="0.25">
      <c r="A6" t="s">
        <v>50</v>
      </c>
      <c r="M6">
        <v>11</v>
      </c>
      <c r="N6">
        <v>10</v>
      </c>
      <c r="O6">
        <v>10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2023</v>
      </c>
      <c r="B7" t="s">
        <v>39</v>
      </c>
      <c r="D7" t="s">
        <v>41</v>
      </c>
      <c r="E7" t="s">
        <v>47</v>
      </c>
      <c r="F7">
        <v>36</v>
      </c>
      <c r="G7">
        <v>10910</v>
      </c>
      <c r="H7" t="s">
        <v>51</v>
      </c>
      <c r="J7" s="1">
        <v>45175</v>
      </c>
      <c r="K7" t="s">
        <v>49</v>
      </c>
      <c r="L7" t="s">
        <v>45</v>
      </c>
      <c r="M7">
        <v>96</v>
      </c>
      <c r="N7">
        <v>95</v>
      </c>
      <c r="O7">
        <v>94</v>
      </c>
      <c r="P7">
        <v>1</v>
      </c>
      <c r="Q7">
        <v>1</v>
      </c>
      <c r="AL7">
        <v>1</v>
      </c>
    </row>
    <row r="8" spans="1:39" x14ac:dyDescent="0.25">
      <c r="A8" t="s">
        <v>52</v>
      </c>
      <c r="M8">
        <v>96</v>
      </c>
      <c r="N8">
        <v>95</v>
      </c>
      <c r="O8">
        <v>94</v>
      </c>
      <c r="P8">
        <v>1</v>
      </c>
      <c r="Q8" s="2">
        <v>1.0500000000000001E-2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 x14ac:dyDescent="0.25">
      <c r="A9">
        <v>2021</v>
      </c>
      <c r="B9" t="s">
        <v>39</v>
      </c>
      <c r="D9" t="s">
        <v>41</v>
      </c>
      <c r="E9" t="s">
        <v>47</v>
      </c>
      <c r="F9">
        <v>38</v>
      </c>
      <c r="G9">
        <v>11341</v>
      </c>
      <c r="H9" t="s">
        <v>48</v>
      </c>
      <c r="J9" s="1">
        <v>44454</v>
      </c>
      <c r="K9" t="s">
        <v>49</v>
      </c>
      <c r="L9" t="s">
        <v>45</v>
      </c>
      <c r="M9">
        <v>96</v>
      </c>
      <c r="N9">
        <v>93</v>
      </c>
      <c r="O9">
        <v>77</v>
      </c>
      <c r="P9">
        <v>16</v>
      </c>
      <c r="Q9">
        <v>17</v>
      </c>
      <c r="Y9">
        <v>1</v>
      </c>
      <c r="AK9">
        <v>15</v>
      </c>
    </row>
    <row r="10" spans="1:39" x14ac:dyDescent="0.25">
      <c r="A10">
        <v>2021</v>
      </c>
      <c r="B10" t="s">
        <v>39</v>
      </c>
      <c r="D10" t="s">
        <v>41</v>
      </c>
      <c r="E10" t="s">
        <v>47</v>
      </c>
      <c r="F10">
        <v>40</v>
      </c>
      <c r="G10">
        <v>11341</v>
      </c>
      <c r="H10" t="s">
        <v>48</v>
      </c>
      <c r="J10" s="1">
        <v>44466</v>
      </c>
      <c r="K10" t="s">
        <v>49</v>
      </c>
      <c r="L10" t="s">
        <v>45</v>
      </c>
      <c r="M10">
        <v>478</v>
      </c>
      <c r="N10">
        <v>455</v>
      </c>
      <c r="O10">
        <v>404</v>
      </c>
      <c r="P10">
        <v>51</v>
      </c>
      <c r="Q10">
        <v>11</v>
      </c>
      <c r="Y10">
        <v>10</v>
      </c>
      <c r="AK10">
        <v>41</v>
      </c>
    </row>
    <row r="11" spans="1:39" x14ac:dyDescent="0.25">
      <c r="A11" t="s">
        <v>53</v>
      </c>
      <c r="M11">
        <v>574</v>
      </c>
      <c r="N11">
        <v>548</v>
      </c>
      <c r="O11">
        <v>481</v>
      </c>
      <c r="P11">
        <v>67</v>
      </c>
      <c r="Q11" s="2">
        <v>0.12230000000000001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</v>
      </c>
      <c r="AL11">
        <v>0</v>
      </c>
      <c r="AM11">
        <v>0</v>
      </c>
    </row>
    <row r="12" spans="1:39" x14ac:dyDescent="0.25">
      <c r="A12">
        <v>2021</v>
      </c>
      <c r="B12" t="s">
        <v>39</v>
      </c>
      <c r="D12" t="s">
        <v>41</v>
      </c>
      <c r="E12" t="s">
        <v>54</v>
      </c>
      <c r="F12">
        <v>36</v>
      </c>
      <c r="G12">
        <v>11341</v>
      </c>
      <c r="J12" s="1">
        <v>44442</v>
      </c>
      <c r="K12" t="s">
        <v>49</v>
      </c>
      <c r="L12" t="s">
        <v>55</v>
      </c>
      <c r="M12">
        <v>32</v>
      </c>
      <c r="N12">
        <v>31</v>
      </c>
      <c r="O12">
        <v>31</v>
      </c>
      <c r="P12">
        <v>0</v>
      </c>
      <c r="Q12">
        <v>0</v>
      </c>
    </row>
    <row r="13" spans="1:39" x14ac:dyDescent="0.25">
      <c r="A13">
        <v>2021</v>
      </c>
      <c r="B13" t="s">
        <v>39</v>
      </c>
      <c r="D13" t="s">
        <v>41</v>
      </c>
      <c r="E13" t="s">
        <v>54</v>
      </c>
      <c r="F13">
        <v>36</v>
      </c>
      <c r="G13">
        <v>11341</v>
      </c>
      <c r="J13" s="1">
        <v>44439</v>
      </c>
      <c r="K13" t="s">
        <v>49</v>
      </c>
      <c r="L13" t="s">
        <v>55</v>
      </c>
      <c r="M13">
        <v>35</v>
      </c>
      <c r="N13">
        <v>32</v>
      </c>
      <c r="O13">
        <v>3</v>
      </c>
      <c r="P13">
        <v>29</v>
      </c>
      <c r="Q13">
        <v>91</v>
      </c>
      <c r="AK13">
        <v>29</v>
      </c>
    </row>
    <row r="14" spans="1:39" x14ac:dyDescent="0.25">
      <c r="A14" t="s">
        <v>56</v>
      </c>
      <c r="M14">
        <v>67</v>
      </c>
      <c r="N14">
        <v>63</v>
      </c>
      <c r="O14">
        <v>34</v>
      </c>
      <c r="P14">
        <v>29</v>
      </c>
      <c r="Q14" s="2">
        <v>0.46029999999999999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29</v>
      </c>
      <c r="AL14">
        <v>0</v>
      </c>
      <c r="AM14">
        <v>0</v>
      </c>
    </row>
    <row r="15" spans="1:39" x14ac:dyDescent="0.25">
      <c r="A15">
        <v>2020</v>
      </c>
      <c r="B15" t="s">
        <v>39</v>
      </c>
      <c r="C15" t="s">
        <v>40</v>
      </c>
      <c r="D15" t="s">
        <v>41</v>
      </c>
      <c r="E15" t="s">
        <v>42</v>
      </c>
      <c r="F15">
        <v>33</v>
      </c>
      <c r="G15">
        <v>11341</v>
      </c>
      <c r="I15" t="s">
        <v>43</v>
      </c>
      <c r="J15" s="1">
        <v>44054</v>
      </c>
      <c r="K15" t="s">
        <v>44</v>
      </c>
      <c r="L15" t="s">
        <v>45</v>
      </c>
      <c r="M15">
        <v>96</v>
      </c>
      <c r="N15">
        <v>66</v>
      </c>
      <c r="O15">
        <v>15</v>
      </c>
      <c r="P15">
        <v>51</v>
      </c>
      <c r="Q15">
        <v>77</v>
      </c>
      <c r="X15">
        <v>1</v>
      </c>
      <c r="AJ15">
        <v>50</v>
      </c>
    </row>
    <row r="16" spans="1:39" x14ac:dyDescent="0.25">
      <c r="A16" t="s">
        <v>57</v>
      </c>
      <c r="M16">
        <v>96</v>
      </c>
      <c r="N16">
        <v>66</v>
      </c>
      <c r="O16">
        <v>15</v>
      </c>
      <c r="P16">
        <v>51</v>
      </c>
      <c r="Q16" s="2">
        <v>0.77270000000000005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0</v>
      </c>
      <c r="AM16">
        <v>0</v>
      </c>
    </row>
    <row r="17" spans="1:39" x14ac:dyDescent="0.25">
      <c r="A17">
        <v>2019</v>
      </c>
      <c r="B17" t="s">
        <v>39</v>
      </c>
      <c r="C17" t="s">
        <v>40</v>
      </c>
      <c r="D17" t="s">
        <v>41</v>
      </c>
      <c r="E17" t="s">
        <v>42</v>
      </c>
      <c r="F17">
        <v>34</v>
      </c>
      <c r="G17">
        <v>11341</v>
      </c>
      <c r="I17" t="s">
        <v>43</v>
      </c>
      <c r="J17" s="1">
        <v>43699</v>
      </c>
      <c r="K17" t="s">
        <v>44</v>
      </c>
      <c r="L17" t="s">
        <v>45</v>
      </c>
      <c r="M17">
        <v>99</v>
      </c>
      <c r="N17">
        <v>97</v>
      </c>
      <c r="O17">
        <v>11</v>
      </c>
      <c r="P17">
        <v>86</v>
      </c>
      <c r="Q17">
        <v>89</v>
      </c>
      <c r="AI17">
        <v>86</v>
      </c>
    </row>
    <row r="18" spans="1:39" x14ac:dyDescent="0.25">
      <c r="A18" t="s">
        <v>58</v>
      </c>
      <c r="M18">
        <v>99</v>
      </c>
      <c r="N18">
        <v>97</v>
      </c>
      <c r="O18">
        <v>11</v>
      </c>
      <c r="P18">
        <v>86</v>
      </c>
      <c r="Q18" s="2">
        <v>0.88660000000000005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86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2018</v>
      </c>
      <c r="B19" t="s">
        <v>39</v>
      </c>
      <c r="D19" t="s">
        <v>41</v>
      </c>
      <c r="E19" t="s">
        <v>47</v>
      </c>
      <c r="F19">
        <v>37</v>
      </c>
      <c r="G19">
        <v>11341</v>
      </c>
      <c r="H19" t="s">
        <v>48</v>
      </c>
      <c r="J19" s="1">
        <v>43357</v>
      </c>
      <c r="K19" t="s">
        <v>49</v>
      </c>
      <c r="L19" t="s">
        <v>45</v>
      </c>
      <c r="M19">
        <v>100</v>
      </c>
      <c r="N19">
        <v>98</v>
      </c>
      <c r="O19">
        <v>64</v>
      </c>
      <c r="P19">
        <v>34</v>
      </c>
      <c r="Q19">
        <v>35</v>
      </c>
      <c r="AH19">
        <v>34</v>
      </c>
    </row>
    <row r="20" spans="1:39" x14ac:dyDescent="0.25">
      <c r="A20">
        <v>2018</v>
      </c>
      <c r="B20" t="s">
        <v>39</v>
      </c>
      <c r="D20" t="s">
        <v>41</v>
      </c>
      <c r="E20" t="s">
        <v>47</v>
      </c>
      <c r="F20">
        <v>39</v>
      </c>
      <c r="G20">
        <v>11341</v>
      </c>
      <c r="H20" t="s">
        <v>48</v>
      </c>
      <c r="J20" s="1">
        <v>43369</v>
      </c>
      <c r="K20" t="s">
        <v>49</v>
      </c>
      <c r="L20" t="s">
        <v>45</v>
      </c>
      <c r="M20">
        <v>53</v>
      </c>
      <c r="N20">
        <v>51</v>
      </c>
      <c r="O20">
        <v>45</v>
      </c>
      <c r="P20">
        <v>6</v>
      </c>
      <c r="Q20">
        <v>12</v>
      </c>
      <c r="AH20">
        <v>6</v>
      </c>
    </row>
    <row r="21" spans="1:39" x14ac:dyDescent="0.25">
      <c r="A21">
        <v>2018</v>
      </c>
      <c r="B21" t="s">
        <v>39</v>
      </c>
      <c r="D21" t="s">
        <v>41</v>
      </c>
      <c r="E21" t="s">
        <v>47</v>
      </c>
      <c r="F21">
        <v>40</v>
      </c>
      <c r="G21">
        <v>11341</v>
      </c>
      <c r="H21" t="s">
        <v>48</v>
      </c>
      <c r="J21" s="1">
        <v>43375</v>
      </c>
      <c r="K21" t="s">
        <v>49</v>
      </c>
      <c r="L21" t="s">
        <v>45</v>
      </c>
      <c r="M21">
        <v>47</v>
      </c>
      <c r="N21">
        <v>47</v>
      </c>
      <c r="O21">
        <v>47</v>
      </c>
      <c r="P21">
        <v>0</v>
      </c>
      <c r="Q21">
        <v>0</v>
      </c>
    </row>
    <row r="22" spans="1:39" x14ac:dyDescent="0.25">
      <c r="A22" t="s">
        <v>59</v>
      </c>
      <c r="M22">
        <v>200</v>
      </c>
      <c r="N22">
        <v>196</v>
      </c>
      <c r="O22">
        <v>156</v>
      </c>
      <c r="P22">
        <v>40</v>
      </c>
      <c r="Q22" s="2">
        <v>0.2041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2017</v>
      </c>
      <c r="B23" t="s">
        <v>39</v>
      </c>
      <c r="C23" t="s">
        <v>40</v>
      </c>
      <c r="D23" t="s">
        <v>41</v>
      </c>
      <c r="E23" t="s">
        <v>42</v>
      </c>
      <c r="F23">
        <v>30</v>
      </c>
      <c r="G23">
        <v>11341</v>
      </c>
      <c r="I23" t="s">
        <v>43</v>
      </c>
      <c r="J23" s="1">
        <v>42941</v>
      </c>
      <c r="K23" t="s">
        <v>44</v>
      </c>
      <c r="L23" t="s">
        <v>45</v>
      </c>
      <c r="M23">
        <v>86</v>
      </c>
      <c r="N23">
        <v>82</v>
      </c>
      <c r="O23">
        <v>4</v>
      </c>
      <c r="P23">
        <v>78</v>
      </c>
      <c r="Q23">
        <v>95</v>
      </c>
      <c r="AG23">
        <v>78</v>
      </c>
    </row>
    <row r="24" spans="1:39" x14ac:dyDescent="0.25">
      <c r="A24" t="s">
        <v>60</v>
      </c>
      <c r="M24">
        <v>86</v>
      </c>
      <c r="N24">
        <v>82</v>
      </c>
      <c r="O24">
        <v>4</v>
      </c>
      <c r="P24">
        <v>78</v>
      </c>
      <c r="Q24" s="2">
        <v>0.95120000000000005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>
        <v>2017</v>
      </c>
      <c r="B25" t="s">
        <v>39</v>
      </c>
      <c r="D25" t="s">
        <v>41</v>
      </c>
      <c r="E25" t="s">
        <v>47</v>
      </c>
      <c r="F25">
        <v>35</v>
      </c>
      <c r="G25">
        <v>11341</v>
      </c>
      <c r="H25" t="s">
        <v>48</v>
      </c>
      <c r="J25" s="1">
        <v>42978</v>
      </c>
      <c r="K25" t="s">
        <v>49</v>
      </c>
      <c r="L25" t="s">
        <v>45</v>
      </c>
      <c r="M25">
        <v>100</v>
      </c>
      <c r="N25">
        <v>96</v>
      </c>
      <c r="O25">
        <v>19</v>
      </c>
      <c r="P25">
        <v>77</v>
      </c>
      <c r="Q25">
        <v>80</v>
      </c>
      <c r="AG25">
        <v>77</v>
      </c>
    </row>
    <row r="26" spans="1:39" x14ac:dyDescent="0.25">
      <c r="A26">
        <v>2017</v>
      </c>
      <c r="B26" t="s">
        <v>39</v>
      </c>
      <c r="D26" t="s">
        <v>41</v>
      </c>
      <c r="E26" t="s">
        <v>47</v>
      </c>
      <c r="F26">
        <v>41</v>
      </c>
      <c r="G26">
        <v>11341</v>
      </c>
      <c r="H26" t="s">
        <v>48</v>
      </c>
      <c r="J26" s="1">
        <v>43019</v>
      </c>
      <c r="K26" t="s">
        <v>49</v>
      </c>
      <c r="L26" t="s">
        <v>45</v>
      </c>
      <c r="M26">
        <v>48</v>
      </c>
      <c r="N26">
        <v>47</v>
      </c>
      <c r="O26">
        <v>46</v>
      </c>
      <c r="P26">
        <v>1</v>
      </c>
      <c r="Q26">
        <v>2</v>
      </c>
      <c r="U26">
        <v>1</v>
      </c>
    </row>
    <row r="27" spans="1:39" x14ac:dyDescent="0.25">
      <c r="A27" t="s">
        <v>61</v>
      </c>
      <c r="M27">
        <v>148</v>
      </c>
      <c r="N27">
        <v>143</v>
      </c>
      <c r="O27">
        <v>65</v>
      </c>
      <c r="P27">
        <v>78</v>
      </c>
      <c r="Q27" s="2">
        <v>0.54549999999999998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>
        <v>2017</v>
      </c>
      <c r="B28" t="s">
        <v>39</v>
      </c>
      <c r="D28" t="s">
        <v>41</v>
      </c>
      <c r="E28" t="s">
        <v>54</v>
      </c>
      <c r="F28">
        <v>37</v>
      </c>
      <c r="G28">
        <v>11341</v>
      </c>
      <c r="J28" s="1">
        <v>42993</v>
      </c>
      <c r="K28" t="s">
        <v>49</v>
      </c>
      <c r="L28" t="s">
        <v>55</v>
      </c>
      <c r="M28">
        <v>17</v>
      </c>
      <c r="N28">
        <v>14</v>
      </c>
      <c r="O28">
        <v>6</v>
      </c>
      <c r="P28">
        <v>8</v>
      </c>
      <c r="Q28">
        <v>57</v>
      </c>
      <c r="AG28">
        <v>8</v>
      </c>
    </row>
    <row r="29" spans="1:39" x14ac:dyDescent="0.25">
      <c r="A29">
        <v>2017</v>
      </c>
      <c r="B29" t="s">
        <v>39</v>
      </c>
      <c r="D29" t="s">
        <v>41</v>
      </c>
      <c r="E29" t="s">
        <v>54</v>
      </c>
      <c r="F29">
        <v>38</v>
      </c>
      <c r="G29">
        <v>11341</v>
      </c>
      <c r="J29" s="1">
        <v>42997</v>
      </c>
      <c r="K29" t="s">
        <v>49</v>
      </c>
      <c r="L29" t="s">
        <v>55</v>
      </c>
      <c r="M29">
        <v>82</v>
      </c>
      <c r="N29">
        <v>69</v>
      </c>
      <c r="O29">
        <v>37</v>
      </c>
      <c r="P29">
        <v>32</v>
      </c>
      <c r="Q29">
        <v>46</v>
      </c>
      <c r="U29">
        <v>4</v>
      </c>
      <c r="V29">
        <v>5</v>
      </c>
      <c r="W29">
        <v>1</v>
      </c>
      <c r="AG29">
        <v>22</v>
      </c>
    </row>
    <row r="30" spans="1:39" x14ac:dyDescent="0.25">
      <c r="A30" t="s">
        <v>62</v>
      </c>
      <c r="M30">
        <v>99</v>
      </c>
      <c r="N30">
        <v>83</v>
      </c>
      <c r="O30">
        <v>43</v>
      </c>
      <c r="P30">
        <v>40</v>
      </c>
      <c r="Q30" s="2">
        <v>0.4819</v>
      </c>
      <c r="R30">
        <v>0</v>
      </c>
      <c r="S30">
        <v>0</v>
      </c>
      <c r="T30">
        <v>0</v>
      </c>
      <c r="U30">
        <v>4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2016</v>
      </c>
      <c r="B31" t="s">
        <v>39</v>
      </c>
      <c r="C31" t="s">
        <v>40</v>
      </c>
      <c r="D31" t="s">
        <v>41</v>
      </c>
      <c r="E31" t="s">
        <v>42</v>
      </c>
      <c r="F31">
        <v>34</v>
      </c>
      <c r="G31">
        <v>11341</v>
      </c>
      <c r="I31" t="s">
        <v>43</v>
      </c>
      <c r="J31" s="1">
        <v>42596</v>
      </c>
      <c r="K31" t="s">
        <v>44</v>
      </c>
      <c r="L31" t="s">
        <v>45</v>
      </c>
      <c r="M31">
        <v>50</v>
      </c>
      <c r="N31">
        <v>50</v>
      </c>
      <c r="O31">
        <v>4</v>
      </c>
      <c r="P31">
        <v>46</v>
      </c>
      <c r="Q31">
        <v>92</v>
      </c>
      <c r="AF31">
        <v>46</v>
      </c>
    </row>
    <row r="32" spans="1:39" x14ac:dyDescent="0.25">
      <c r="A32" t="s">
        <v>63</v>
      </c>
      <c r="M32">
        <v>50</v>
      </c>
      <c r="N32">
        <v>50</v>
      </c>
      <c r="O32">
        <v>4</v>
      </c>
      <c r="P32">
        <v>46</v>
      </c>
      <c r="Q32" s="2">
        <v>0.92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2016</v>
      </c>
      <c r="B33" t="s">
        <v>39</v>
      </c>
      <c r="D33" t="s">
        <v>41</v>
      </c>
      <c r="E33" t="s">
        <v>47</v>
      </c>
      <c r="F33">
        <v>46</v>
      </c>
      <c r="G33">
        <v>11341</v>
      </c>
      <c r="H33" t="s">
        <v>48</v>
      </c>
      <c r="J33" s="1">
        <v>42684</v>
      </c>
      <c r="K33" t="s">
        <v>49</v>
      </c>
      <c r="L33" t="s">
        <v>45</v>
      </c>
      <c r="M33">
        <v>20</v>
      </c>
      <c r="N33">
        <v>20</v>
      </c>
      <c r="O33">
        <v>3</v>
      </c>
      <c r="P33">
        <v>17</v>
      </c>
      <c r="Q33">
        <v>85</v>
      </c>
      <c r="AF33">
        <v>17</v>
      </c>
    </row>
    <row r="34" spans="1:39" x14ac:dyDescent="0.25">
      <c r="A34" t="s">
        <v>64</v>
      </c>
      <c r="M34">
        <v>20</v>
      </c>
      <c r="N34">
        <v>20</v>
      </c>
      <c r="O34">
        <v>3</v>
      </c>
      <c r="P34">
        <v>17</v>
      </c>
      <c r="Q34" s="2">
        <v>0.85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2016</v>
      </c>
      <c r="B35" t="s">
        <v>39</v>
      </c>
      <c r="D35" t="s">
        <v>41</v>
      </c>
      <c r="E35" t="s">
        <v>54</v>
      </c>
      <c r="F35">
        <v>36</v>
      </c>
      <c r="G35">
        <v>11341</v>
      </c>
      <c r="H35" t="s">
        <v>48</v>
      </c>
      <c r="J35" s="1">
        <v>42613</v>
      </c>
      <c r="K35" t="s">
        <v>49</v>
      </c>
      <c r="L35" t="s">
        <v>55</v>
      </c>
      <c r="M35">
        <v>50</v>
      </c>
      <c r="N35">
        <v>50</v>
      </c>
      <c r="O35">
        <v>4</v>
      </c>
      <c r="P35">
        <v>46</v>
      </c>
      <c r="Q35">
        <v>92</v>
      </c>
      <c r="AF35">
        <v>46</v>
      </c>
    </row>
    <row r="36" spans="1:39" x14ac:dyDescent="0.25">
      <c r="A36" t="s">
        <v>65</v>
      </c>
      <c r="M36">
        <v>50</v>
      </c>
      <c r="N36">
        <v>50</v>
      </c>
      <c r="O36">
        <v>4</v>
      </c>
      <c r="P36">
        <v>46</v>
      </c>
      <c r="Q36" s="2">
        <v>0.92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2015</v>
      </c>
      <c r="B37" t="s">
        <v>39</v>
      </c>
      <c r="D37" t="s">
        <v>41</v>
      </c>
      <c r="E37" t="s">
        <v>47</v>
      </c>
      <c r="F37">
        <v>35</v>
      </c>
      <c r="G37">
        <v>11341</v>
      </c>
      <c r="H37" t="s">
        <v>48</v>
      </c>
      <c r="J37" s="1">
        <v>42242</v>
      </c>
      <c r="K37" t="s">
        <v>49</v>
      </c>
      <c r="L37" t="s">
        <v>45</v>
      </c>
      <c r="M37">
        <v>100</v>
      </c>
      <c r="N37">
        <v>100</v>
      </c>
      <c r="O37">
        <v>39</v>
      </c>
      <c r="P37">
        <v>61</v>
      </c>
      <c r="Q37">
        <v>61</v>
      </c>
      <c r="AE37">
        <v>61</v>
      </c>
    </row>
    <row r="38" spans="1:39" x14ac:dyDescent="0.25">
      <c r="A38">
        <v>2015</v>
      </c>
      <c r="B38" t="s">
        <v>39</v>
      </c>
      <c r="D38" t="s">
        <v>41</v>
      </c>
      <c r="E38" t="s">
        <v>47</v>
      </c>
      <c r="F38">
        <v>38</v>
      </c>
      <c r="G38">
        <v>11372</v>
      </c>
      <c r="H38" t="s">
        <v>48</v>
      </c>
      <c r="J38" s="1">
        <v>42263</v>
      </c>
      <c r="K38" t="s">
        <v>49</v>
      </c>
      <c r="L38" t="s">
        <v>45</v>
      </c>
      <c r="M38">
        <v>100</v>
      </c>
      <c r="N38">
        <v>97</v>
      </c>
      <c r="O38">
        <v>63</v>
      </c>
      <c r="P38">
        <v>34</v>
      </c>
      <c r="Q38">
        <v>35</v>
      </c>
      <c r="T38">
        <v>1</v>
      </c>
      <c r="AE38">
        <v>33</v>
      </c>
    </row>
    <row r="39" spans="1:39" x14ac:dyDescent="0.25">
      <c r="A39">
        <v>2015</v>
      </c>
      <c r="B39" t="s">
        <v>39</v>
      </c>
      <c r="D39" t="s">
        <v>41</v>
      </c>
      <c r="E39" t="s">
        <v>47</v>
      </c>
      <c r="F39">
        <v>39</v>
      </c>
      <c r="G39">
        <v>11341</v>
      </c>
      <c r="H39" t="s">
        <v>48</v>
      </c>
      <c r="J39" s="1">
        <v>42267</v>
      </c>
      <c r="K39" t="s">
        <v>49</v>
      </c>
      <c r="L39" t="s">
        <v>45</v>
      </c>
      <c r="M39">
        <v>164</v>
      </c>
      <c r="N39">
        <v>152</v>
      </c>
      <c r="O39">
        <v>115</v>
      </c>
      <c r="P39">
        <v>37</v>
      </c>
      <c r="Q39">
        <v>24</v>
      </c>
      <c r="AE39">
        <v>37</v>
      </c>
    </row>
    <row r="40" spans="1:39" x14ac:dyDescent="0.25">
      <c r="A40">
        <v>2015</v>
      </c>
      <c r="B40" t="s">
        <v>39</v>
      </c>
      <c r="D40" t="s">
        <v>41</v>
      </c>
      <c r="E40" t="s">
        <v>47</v>
      </c>
      <c r="F40">
        <v>40</v>
      </c>
      <c r="G40">
        <v>11341</v>
      </c>
      <c r="H40" t="s">
        <v>48</v>
      </c>
      <c r="J40" s="1">
        <v>42275</v>
      </c>
      <c r="K40" t="s">
        <v>49</v>
      </c>
      <c r="L40" t="s">
        <v>45</v>
      </c>
      <c r="M40">
        <v>100</v>
      </c>
      <c r="N40">
        <v>96</v>
      </c>
      <c r="O40">
        <v>92</v>
      </c>
      <c r="P40">
        <v>4</v>
      </c>
      <c r="Q40">
        <v>4</v>
      </c>
      <c r="T40">
        <v>1</v>
      </c>
      <c r="AE40">
        <v>3</v>
      </c>
    </row>
    <row r="41" spans="1:39" x14ac:dyDescent="0.25">
      <c r="A41" t="s">
        <v>66</v>
      </c>
      <c r="M41">
        <v>464</v>
      </c>
      <c r="N41">
        <v>445</v>
      </c>
      <c r="O41">
        <v>309</v>
      </c>
      <c r="P41">
        <v>136</v>
      </c>
      <c r="Q41" s="2">
        <v>0.30559999999999998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2015</v>
      </c>
      <c r="B42" t="s">
        <v>39</v>
      </c>
      <c r="D42" t="s">
        <v>41</v>
      </c>
      <c r="E42" t="s">
        <v>54</v>
      </c>
      <c r="F42">
        <v>36</v>
      </c>
      <c r="G42">
        <v>11341</v>
      </c>
      <c r="J42" s="1">
        <v>42252</v>
      </c>
      <c r="K42" t="s">
        <v>49</v>
      </c>
      <c r="L42" t="s">
        <v>55</v>
      </c>
      <c r="M42">
        <v>96</v>
      </c>
      <c r="N42">
        <v>88</v>
      </c>
      <c r="O42">
        <v>66</v>
      </c>
      <c r="P42">
        <v>22</v>
      </c>
      <c r="Q42">
        <v>25</v>
      </c>
      <c r="AE42">
        <v>22</v>
      </c>
    </row>
    <row r="43" spans="1:39" x14ac:dyDescent="0.25">
      <c r="A43" t="s">
        <v>67</v>
      </c>
      <c r="M43">
        <v>96</v>
      </c>
      <c r="N43">
        <v>88</v>
      </c>
      <c r="O43">
        <v>66</v>
      </c>
      <c r="P43">
        <v>22</v>
      </c>
      <c r="Q43" s="2">
        <v>0.25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2014</v>
      </c>
      <c r="B44" t="s">
        <v>39</v>
      </c>
      <c r="D44" t="s">
        <v>41</v>
      </c>
      <c r="E44" t="s">
        <v>47</v>
      </c>
      <c r="F44">
        <v>36</v>
      </c>
      <c r="G44">
        <v>11341</v>
      </c>
      <c r="H44" t="s">
        <v>48</v>
      </c>
      <c r="J44" s="1">
        <v>41884</v>
      </c>
      <c r="K44" t="s">
        <v>49</v>
      </c>
      <c r="L44" t="s">
        <v>45</v>
      </c>
      <c r="M44">
        <v>100</v>
      </c>
      <c r="N44">
        <v>98</v>
      </c>
      <c r="O44">
        <v>76</v>
      </c>
      <c r="P44">
        <v>22</v>
      </c>
      <c r="Q44">
        <v>22</v>
      </c>
      <c r="AD44">
        <v>22</v>
      </c>
    </row>
    <row r="45" spans="1:39" x14ac:dyDescent="0.25">
      <c r="A45">
        <v>2014</v>
      </c>
      <c r="B45" t="s">
        <v>39</v>
      </c>
      <c r="D45" t="s">
        <v>41</v>
      </c>
      <c r="E45" t="s">
        <v>47</v>
      </c>
      <c r="F45">
        <v>38</v>
      </c>
      <c r="G45">
        <v>11341</v>
      </c>
      <c r="H45" t="s">
        <v>48</v>
      </c>
      <c r="J45" s="1">
        <v>41898</v>
      </c>
      <c r="K45" t="s">
        <v>49</v>
      </c>
      <c r="L45" t="s">
        <v>45</v>
      </c>
      <c r="M45">
        <v>100</v>
      </c>
      <c r="N45">
        <v>100</v>
      </c>
      <c r="O45">
        <v>74</v>
      </c>
      <c r="P45">
        <v>26</v>
      </c>
      <c r="Q45">
        <v>26</v>
      </c>
      <c r="AD45">
        <v>26</v>
      </c>
    </row>
    <row r="46" spans="1:39" x14ac:dyDescent="0.25">
      <c r="A46">
        <v>2014</v>
      </c>
      <c r="B46" t="s">
        <v>39</v>
      </c>
      <c r="D46" t="s">
        <v>41</v>
      </c>
      <c r="E46" t="s">
        <v>47</v>
      </c>
      <c r="F46">
        <v>39</v>
      </c>
      <c r="G46">
        <v>11341</v>
      </c>
      <c r="H46" t="s">
        <v>48</v>
      </c>
      <c r="J46" s="1">
        <v>41906</v>
      </c>
      <c r="K46" t="s">
        <v>49</v>
      </c>
      <c r="L46" t="s">
        <v>45</v>
      </c>
      <c r="M46">
        <v>96</v>
      </c>
      <c r="N46">
        <v>94</v>
      </c>
      <c r="O46">
        <v>86</v>
      </c>
      <c r="P46">
        <v>8</v>
      </c>
      <c r="Q46">
        <v>9</v>
      </c>
      <c r="AD46">
        <v>8</v>
      </c>
    </row>
    <row r="47" spans="1:39" x14ac:dyDescent="0.25">
      <c r="A47">
        <v>2014</v>
      </c>
      <c r="B47" t="s">
        <v>39</v>
      </c>
      <c r="D47" t="s">
        <v>41</v>
      </c>
      <c r="E47" t="s">
        <v>47</v>
      </c>
      <c r="F47">
        <v>41</v>
      </c>
      <c r="G47">
        <v>11341</v>
      </c>
      <c r="H47" t="s">
        <v>48</v>
      </c>
      <c r="J47" s="1">
        <v>41920</v>
      </c>
      <c r="K47" t="s">
        <v>49</v>
      </c>
      <c r="L47" t="s">
        <v>45</v>
      </c>
      <c r="M47">
        <v>96</v>
      </c>
      <c r="N47">
        <v>96</v>
      </c>
      <c r="O47">
        <v>83</v>
      </c>
      <c r="P47">
        <v>13</v>
      </c>
      <c r="Q47">
        <v>14</v>
      </c>
      <c r="S47">
        <v>1</v>
      </c>
      <c r="AD47">
        <v>12</v>
      </c>
    </row>
    <row r="48" spans="1:39" x14ac:dyDescent="0.25">
      <c r="A48" t="s">
        <v>68</v>
      </c>
      <c r="M48">
        <v>392</v>
      </c>
      <c r="N48">
        <v>388</v>
      </c>
      <c r="O48">
        <v>319</v>
      </c>
      <c r="P48">
        <v>69</v>
      </c>
      <c r="Q48" s="2">
        <v>0.17780000000000001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2014</v>
      </c>
      <c r="B49" t="s">
        <v>39</v>
      </c>
      <c r="D49" t="s">
        <v>41</v>
      </c>
      <c r="E49" t="s">
        <v>54</v>
      </c>
      <c r="F49">
        <v>36</v>
      </c>
      <c r="G49">
        <v>11341</v>
      </c>
      <c r="J49" s="1">
        <v>41884</v>
      </c>
      <c r="K49" t="s">
        <v>49</v>
      </c>
      <c r="L49" t="s">
        <v>55</v>
      </c>
      <c r="M49">
        <v>96</v>
      </c>
      <c r="N49">
        <v>92</v>
      </c>
      <c r="O49">
        <v>39</v>
      </c>
      <c r="P49">
        <v>53</v>
      </c>
      <c r="Q49">
        <v>58</v>
      </c>
      <c r="AD49">
        <v>53</v>
      </c>
    </row>
    <row r="50" spans="1:39" x14ac:dyDescent="0.25">
      <c r="A50" t="s">
        <v>69</v>
      </c>
      <c r="M50">
        <v>96</v>
      </c>
      <c r="N50">
        <v>92</v>
      </c>
      <c r="O50">
        <v>39</v>
      </c>
      <c r="P50">
        <v>53</v>
      </c>
      <c r="Q50" s="2">
        <v>0.57609999999999995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>
        <v>2013</v>
      </c>
      <c r="B51" t="s">
        <v>39</v>
      </c>
      <c r="D51" t="s">
        <v>41</v>
      </c>
      <c r="E51" t="s">
        <v>47</v>
      </c>
      <c r="F51">
        <v>35</v>
      </c>
      <c r="G51">
        <v>11341</v>
      </c>
      <c r="H51" t="s">
        <v>48</v>
      </c>
      <c r="J51" s="1">
        <v>41516</v>
      </c>
      <c r="K51" t="s">
        <v>49</v>
      </c>
      <c r="L51" t="s">
        <v>45</v>
      </c>
      <c r="M51">
        <v>96</v>
      </c>
      <c r="N51">
        <v>90</v>
      </c>
      <c r="O51">
        <v>79</v>
      </c>
      <c r="P51">
        <v>11</v>
      </c>
      <c r="Q51">
        <v>12</v>
      </c>
      <c r="AC51">
        <v>11</v>
      </c>
    </row>
    <row r="52" spans="1:39" x14ac:dyDescent="0.25">
      <c r="A52">
        <v>2013</v>
      </c>
      <c r="B52" t="s">
        <v>39</v>
      </c>
      <c r="D52" t="s">
        <v>41</v>
      </c>
      <c r="E52" t="s">
        <v>47</v>
      </c>
      <c r="F52">
        <v>35</v>
      </c>
      <c r="G52">
        <v>11341</v>
      </c>
      <c r="H52" t="s">
        <v>48</v>
      </c>
      <c r="J52" s="1">
        <v>41516</v>
      </c>
      <c r="K52" t="s">
        <v>49</v>
      </c>
      <c r="L52" t="s">
        <v>45</v>
      </c>
      <c r="M52">
        <v>100</v>
      </c>
      <c r="N52">
        <v>93</v>
      </c>
      <c r="O52">
        <v>78</v>
      </c>
      <c r="P52">
        <v>15</v>
      </c>
      <c r="Q52">
        <v>16</v>
      </c>
      <c r="AC52">
        <v>15</v>
      </c>
    </row>
    <row r="53" spans="1:39" x14ac:dyDescent="0.25">
      <c r="A53">
        <v>2013</v>
      </c>
      <c r="B53" t="s">
        <v>39</v>
      </c>
      <c r="D53" t="s">
        <v>41</v>
      </c>
      <c r="E53" t="s">
        <v>47</v>
      </c>
      <c r="F53">
        <v>37</v>
      </c>
      <c r="G53">
        <v>11341</v>
      </c>
      <c r="H53" t="s">
        <v>48</v>
      </c>
      <c r="J53" s="1">
        <v>41526</v>
      </c>
      <c r="K53" t="s">
        <v>49</v>
      </c>
      <c r="L53" t="s">
        <v>45</v>
      </c>
      <c r="M53">
        <v>96</v>
      </c>
      <c r="N53">
        <v>95</v>
      </c>
      <c r="O53">
        <v>81</v>
      </c>
      <c r="P53">
        <v>14</v>
      </c>
      <c r="Q53">
        <v>15</v>
      </c>
      <c r="R53">
        <v>4</v>
      </c>
      <c r="AC53">
        <v>10</v>
      </c>
    </row>
    <row r="54" spans="1:39" x14ac:dyDescent="0.25">
      <c r="A54">
        <v>2013</v>
      </c>
      <c r="B54" t="s">
        <v>39</v>
      </c>
      <c r="D54" t="s">
        <v>41</v>
      </c>
      <c r="E54" t="s">
        <v>47</v>
      </c>
      <c r="F54">
        <v>39</v>
      </c>
      <c r="G54">
        <v>11341</v>
      </c>
      <c r="H54" t="s">
        <v>48</v>
      </c>
      <c r="J54" s="1">
        <v>41544</v>
      </c>
      <c r="K54" t="s">
        <v>49</v>
      </c>
      <c r="L54" t="s">
        <v>45</v>
      </c>
      <c r="M54">
        <v>100</v>
      </c>
      <c r="N54">
        <v>99</v>
      </c>
      <c r="O54">
        <v>92</v>
      </c>
      <c r="P54">
        <v>7</v>
      </c>
      <c r="Q54">
        <v>7</v>
      </c>
      <c r="R54">
        <v>3</v>
      </c>
      <c r="AC54">
        <v>4</v>
      </c>
    </row>
    <row r="55" spans="1:39" x14ac:dyDescent="0.25">
      <c r="A55" t="s">
        <v>70</v>
      </c>
      <c r="M55">
        <v>392</v>
      </c>
      <c r="N55">
        <v>377</v>
      </c>
      <c r="O55">
        <v>330</v>
      </c>
      <c r="P55">
        <v>47</v>
      </c>
      <c r="Q55" s="2">
        <v>0.12470000000000001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>
        <v>2013</v>
      </c>
      <c r="B56" t="s">
        <v>39</v>
      </c>
      <c r="D56" t="s">
        <v>41</v>
      </c>
      <c r="E56" t="s">
        <v>54</v>
      </c>
      <c r="F56">
        <v>36</v>
      </c>
      <c r="G56">
        <v>11341</v>
      </c>
      <c r="J56" s="1">
        <v>41519</v>
      </c>
      <c r="K56" t="s">
        <v>49</v>
      </c>
      <c r="L56" t="s">
        <v>55</v>
      </c>
      <c r="M56">
        <v>96</v>
      </c>
      <c r="N56">
        <v>94</v>
      </c>
      <c r="O56">
        <v>72</v>
      </c>
      <c r="P56">
        <v>22</v>
      </c>
      <c r="Q56">
        <v>23</v>
      </c>
      <c r="R56">
        <v>3</v>
      </c>
      <c r="AC56">
        <v>19</v>
      </c>
    </row>
    <row r="57" spans="1:39" x14ac:dyDescent="0.25">
      <c r="A57" t="s">
        <v>71</v>
      </c>
      <c r="M57">
        <v>96</v>
      </c>
      <c r="N57">
        <v>94</v>
      </c>
      <c r="O57">
        <v>72</v>
      </c>
      <c r="P57">
        <v>22</v>
      </c>
      <c r="Q57" s="2">
        <v>0.23400000000000001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>
        <v>2012</v>
      </c>
      <c r="B58" t="s">
        <v>39</v>
      </c>
      <c r="D58" t="s">
        <v>41</v>
      </c>
      <c r="E58" t="s">
        <v>47</v>
      </c>
      <c r="F58">
        <v>39</v>
      </c>
      <c r="G58">
        <v>11341</v>
      </c>
      <c r="H58" t="s">
        <v>48</v>
      </c>
      <c r="J58" s="1">
        <v>41177</v>
      </c>
      <c r="K58" t="s">
        <v>49</v>
      </c>
      <c r="L58" t="s">
        <v>45</v>
      </c>
      <c r="M58">
        <v>96</v>
      </c>
      <c r="N58">
        <v>93</v>
      </c>
      <c r="O58">
        <v>90</v>
      </c>
      <c r="P58">
        <v>3</v>
      </c>
      <c r="Q58">
        <v>3</v>
      </c>
      <c r="AB58">
        <v>3</v>
      </c>
    </row>
    <row r="59" spans="1:39" x14ac:dyDescent="0.25">
      <c r="A59">
        <v>2012</v>
      </c>
      <c r="B59" t="s">
        <v>39</v>
      </c>
      <c r="D59" t="s">
        <v>41</v>
      </c>
      <c r="E59" t="s">
        <v>47</v>
      </c>
      <c r="F59">
        <v>40</v>
      </c>
      <c r="G59">
        <v>11341</v>
      </c>
      <c r="H59" t="s">
        <v>48</v>
      </c>
      <c r="J59" s="1">
        <v>41186</v>
      </c>
      <c r="K59" t="s">
        <v>49</v>
      </c>
      <c r="L59" t="s">
        <v>45</v>
      </c>
      <c r="M59">
        <v>54</v>
      </c>
      <c r="N59">
        <v>51</v>
      </c>
      <c r="O59">
        <v>47</v>
      </c>
      <c r="P59">
        <v>4</v>
      </c>
      <c r="Q59">
        <v>8</v>
      </c>
      <c r="AB59">
        <v>4</v>
      </c>
    </row>
    <row r="60" spans="1:39" x14ac:dyDescent="0.25">
      <c r="A60" t="s">
        <v>72</v>
      </c>
      <c r="M60">
        <v>150</v>
      </c>
      <c r="N60">
        <v>144</v>
      </c>
      <c r="O60">
        <v>137</v>
      </c>
      <c r="P60">
        <v>7</v>
      </c>
      <c r="Q60" s="2">
        <v>4.8599999999999997E-2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2012</v>
      </c>
      <c r="B61" t="s">
        <v>39</v>
      </c>
      <c r="D61" t="s">
        <v>41</v>
      </c>
      <c r="E61" t="s">
        <v>54</v>
      </c>
      <c r="F61">
        <v>37</v>
      </c>
      <c r="G61">
        <v>11336</v>
      </c>
      <c r="J61" s="1">
        <v>41167</v>
      </c>
      <c r="K61" t="s">
        <v>49</v>
      </c>
      <c r="L61" t="s">
        <v>55</v>
      </c>
      <c r="M61">
        <v>96</v>
      </c>
      <c r="N61">
        <v>94</v>
      </c>
      <c r="O61">
        <v>77</v>
      </c>
      <c r="P61">
        <v>17</v>
      </c>
      <c r="Q61">
        <v>18</v>
      </c>
      <c r="AB61">
        <v>17</v>
      </c>
    </row>
    <row r="62" spans="1:39" x14ac:dyDescent="0.25">
      <c r="A62" t="s">
        <v>73</v>
      </c>
      <c r="M62">
        <v>96</v>
      </c>
      <c r="N62">
        <v>94</v>
      </c>
      <c r="O62">
        <v>77</v>
      </c>
      <c r="P62">
        <v>17</v>
      </c>
      <c r="Q62" s="2">
        <v>0.18090000000000001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>
        <v>2011</v>
      </c>
      <c r="B63" t="s">
        <v>39</v>
      </c>
      <c r="D63" t="s">
        <v>41</v>
      </c>
      <c r="E63" t="s">
        <v>47</v>
      </c>
      <c r="F63">
        <v>41</v>
      </c>
      <c r="G63">
        <v>11341</v>
      </c>
      <c r="H63" t="s">
        <v>48</v>
      </c>
      <c r="J63" s="1">
        <v>40821</v>
      </c>
      <c r="K63" t="s">
        <v>49</v>
      </c>
      <c r="L63" t="s">
        <v>45</v>
      </c>
      <c r="M63">
        <v>96</v>
      </c>
      <c r="N63">
        <v>81</v>
      </c>
      <c r="O63">
        <v>79</v>
      </c>
      <c r="P63">
        <v>2</v>
      </c>
      <c r="Q63">
        <v>2</v>
      </c>
      <c r="AA63">
        <v>2</v>
      </c>
    </row>
    <row r="64" spans="1:39" x14ac:dyDescent="0.25">
      <c r="A64" t="s">
        <v>74</v>
      </c>
      <c r="M64">
        <v>96</v>
      </c>
      <c r="N64">
        <v>81</v>
      </c>
      <c r="O64">
        <v>79</v>
      </c>
      <c r="P64">
        <v>2</v>
      </c>
      <c r="Q64" s="2">
        <v>2.47E-2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>
        <v>2011</v>
      </c>
      <c r="B65" t="s">
        <v>39</v>
      </c>
      <c r="D65" t="s">
        <v>41</v>
      </c>
      <c r="E65" t="s">
        <v>54</v>
      </c>
      <c r="F65">
        <v>38</v>
      </c>
      <c r="G65">
        <v>11336</v>
      </c>
      <c r="J65" s="1">
        <v>40800</v>
      </c>
      <c r="K65" t="s">
        <v>49</v>
      </c>
      <c r="L65" t="s">
        <v>55</v>
      </c>
      <c r="M65">
        <v>96</v>
      </c>
      <c r="N65">
        <v>94</v>
      </c>
      <c r="O65">
        <v>86</v>
      </c>
      <c r="P65">
        <v>8</v>
      </c>
      <c r="Q65">
        <v>9</v>
      </c>
      <c r="AA65">
        <v>8</v>
      </c>
    </row>
    <row r="66" spans="1:39" x14ac:dyDescent="0.25">
      <c r="A66" t="s">
        <v>75</v>
      </c>
      <c r="M66">
        <v>96</v>
      </c>
      <c r="N66">
        <v>94</v>
      </c>
      <c r="O66">
        <v>86</v>
      </c>
      <c r="P66">
        <v>8</v>
      </c>
      <c r="Q66" s="2">
        <v>8.5099999999999995E-2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76</v>
      </c>
      <c r="M67">
        <v>3855</v>
      </c>
      <c r="N67">
        <v>3672</v>
      </c>
      <c r="O67">
        <v>2539</v>
      </c>
      <c r="P67">
        <v>1133</v>
      </c>
      <c r="Q67" s="2">
        <v>0.30859999999999999</v>
      </c>
      <c r="R67">
        <v>10</v>
      </c>
      <c r="S67">
        <v>1</v>
      </c>
      <c r="T67">
        <v>2</v>
      </c>
      <c r="U67">
        <v>5</v>
      </c>
      <c r="V67">
        <v>5</v>
      </c>
      <c r="W67">
        <v>1</v>
      </c>
      <c r="X67">
        <v>1</v>
      </c>
      <c r="Y67">
        <v>11</v>
      </c>
      <c r="Z67">
        <v>1</v>
      </c>
      <c r="AA67">
        <v>10</v>
      </c>
      <c r="AB67">
        <v>24</v>
      </c>
      <c r="AC67">
        <v>59</v>
      </c>
      <c r="AD67">
        <v>121</v>
      </c>
      <c r="AE67">
        <v>156</v>
      </c>
      <c r="AF67">
        <v>109</v>
      </c>
      <c r="AG67">
        <v>185</v>
      </c>
      <c r="AH67">
        <v>40</v>
      </c>
      <c r="AI67">
        <v>86</v>
      </c>
      <c r="AJ67">
        <v>50</v>
      </c>
      <c r="AK67">
        <v>85</v>
      </c>
      <c r="AL67">
        <v>1</v>
      </c>
      <c r="AM6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277-5B2B-4D10-A2CF-84B48DF31F18}">
  <dimension ref="A1:AM42"/>
  <sheetViews>
    <sheetView topLeftCell="A16" workbookViewId="0">
      <selection activeCell="A5" sqref="A5"/>
    </sheetView>
  </sheetViews>
  <sheetFormatPr defaultRowHeight="15" x14ac:dyDescent="0.25"/>
  <cols>
    <col min="5" max="5" width="20.140625" bestFit="1" customWidth="1"/>
    <col min="10" max="10" width="12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2024</v>
      </c>
      <c r="B2" t="s">
        <v>39</v>
      </c>
      <c r="C2" t="s">
        <v>40</v>
      </c>
      <c r="D2" t="s">
        <v>41</v>
      </c>
      <c r="E2" t="s">
        <v>42</v>
      </c>
      <c r="F2">
        <v>32</v>
      </c>
      <c r="G2">
        <v>11341</v>
      </c>
      <c r="I2" t="s">
        <v>43</v>
      </c>
      <c r="J2" s="1">
        <v>45514</v>
      </c>
      <c r="K2" t="s">
        <v>44</v>
      </c>
      <c r="L2" t="s">
        <v>45</v>
      </c>
      <c r="M2">
        <v>143</v>
      </c>
      <c r="N2">
        <v>137</v>
      </c>
      <c r="O2">
        <v>47</v>
      </c>
      <c r="P2">
        <v>90</v>
      </c>
      <c r="Q2">
        <v>66</v>
      </c>
      <c r="Z2">
        <v>1</v>
      </c>
      <c r="AM2">
        <v>89</v>
      </c>
    </row>
    <row r="3" spans="1:39" x14ac:dyDescent="0.25">
      <c r="A3">
        <v>2024</v>
      </c>
      <c r="B3" t="s">
        <v>39</v>
      </c>
      <c r="C3" t="s">
        <v>40</v>
      </c>
      <c r="D3" t="s">
        <v>41</v>
      </c>
      <c r="E3" t="s">
        <v>42</v>
      </c>
      <c r="F3">
        <v>33</v>
      </c>
      <c r="G3">
        <v>11341</v>
      </c>
      <c r="I3" t="s">
        <v>43</v>
      </c>
      <c r="J3" s="1">
        <v>45519</v>
      </c>
      <c r="K3" t="s">
        <v>44</v>
      </c>
      <c r="L3" t="s">
        <v>45</v>
      </c>
      <c r="M3">
        <v>142</v>
      </c>
      <c r="N3">
        <v>135</v>
      </c>
      <c r="O3">
        <v>54</v>
      </c>
      <c r="P3">
        <v>81</v>
      </c>
      <c r="Q3">
        <v>60</v>
      </c>
      <c r="AM3">
        <v>81</v>
      </c>
    </row>
    <row r="4" spans="1:39" x14ac:dyDescent="0.25">
      <c r="A4">
        <v>2024</v>
      </c>
      <c r="B4" t="s">
        <v>39</v>
      </c>
      <c r="D4" t="s">
        <v>41</v>
      </c>
      <c r="E4" t="s">
        <v>47</v>
      </c>
      <c r="F4">
        <v>38</v>
      </c>
      <c r="G4">
        <v>11341</v>
      </c>
      <c r="H4" t="s">
        <v>48</v>
      </c>
      <c r="J4" s="1">
        <v>45554</v>
      </c>
      <c r="K4" t="s">
        <v>49</v>
      </c>
      <c r="L4" t="s">
        <v>45</v>
      </c>
      <c r="M4">
        <v>11</v>
      </c>
      <c r="N4">
        <v>10</v>
      </c>
      <c r="O4">
        <v>10</v>
      </c>
      <c r="P4">
        <v>0</v>
      </c>
      <c r="Q4">
        <v>0</v>
      </c>
    </row>
    <row r="5" spans="1:39" x14ac:dyDescent="0.25">
      <c r="A5">
        <v>2023</v>
      </c>
      <c r="B5" t="s">
        <v>39</v>
      </c>
      <c r="D5" t="s">
        <v>41</v>
      </c>
      <c r="E5" t="s">
        <v>47</v>
      </c>
      <c r="F5">
        <v>36</v>
      </c>
      <c r="G5" s="3">
        <v>10910</v>
      </c>
      <c r="H5" s="3" t="s">
        <v>51</v>
      </c>
      <c r="J5" s="1">
        <v>45175</v>
      </c>
      <c r="K5" t="s">
        <v>49</v>
      </c>
      <c r="L5" t="s">
        <v>45</v>
      </c>
      <c r="M5">
        <v>96</v>
      </c>
      <c r="N5">
        <v>95</v>
      </c>
      <c r="O5">
        <v>94</v>
      </c>
      <c r="P5">
        <v>1</v>
      </c>
      <c r="Q5">
        <v>1</v>
      </c>
      <c r="AL5">
        <v>1</v>
      </c>
    </row>
    <row r="6" spans="1:39" x14ac:dyDescent="0.25">
      <c r="A6">
        <v>2021</v>
      </c>
      <c r="B6" t="s">
        <v>39</v>
      </c>
      <c r="D6" t="s">
        <v>41</v>
      </c>
      <c r="E6" t="s">
        <v>47</v>
      </c>
      <c r="F6">
        <v>38</v>
      </c>
      <c r="G6">
        <v>11341</v>
      </c>
      <c r="H6" t="s">
        <v>48</v>
      </c>
      <c r="J6" s="1">
        <v>44454</v>
      </c>
      <c r="K6" t="s">
        <v>49</v>
      </c>
      <c r="L6" t="s">
        <v>45</v>
      </c>
      <c r="M6">
        <v>96</v>
      </c>
      <c r="N6">
        <v>93</v>
      </c>
      <c r="O6">
        <v>77</v>
      </c>
      <c r="P6">
        <v>16</v>
      </c>
      <c r="Q6">
        <v>17</v>
      </c>
      <c r="Y6">
        <v>1</v>
      </c>
      <c r="AK6">
        <v>15</v>
      </c>
    </row>
    <row r="7" spans="1:39" x14ac:dyDescent="0.25">
      <c r="A7">
        <v>2021</v>
      </c>
      <c r="B7" t="s">
        <v>39</v>
      </c>
      <c r="D7" t="s">
        <v>41</v>
      </c>
      <c r="E7" t="s">
        <v>47</v>
      </c>
      <c r="F7">
        <v>40</v>
      </c>
      <c r="G7">
        <v>11341</v>
      </c>
      <c r="H7" t="s">
        <v>48</v>
      </c>
      <c r="J7" s="1">
        <v>44466</v>
      </c>
      <c r="K7" t="s">
        <v>49</v>
      </c>
      <c r="L7" t="s">
        <v>45</v>
      </c>
      <c r="M7">
        <v>478</v>
      </c>
      <c r="N7">
        <v>455</v>
      </c>
      <c r="O7">
        <v>404</v>
      </c>
      <c r="P7">
        <v>51</v>
      </c>
      <c r="Q7">
        <v>11</v>
      </c>
      <c r="Y7">
        <v>10</v>
      </c>
      <c r="AK7">
        <v>41</v>
      </c>
    </row>
    <row r="8" spans="1:39" x14ac:dyDescent="0.25">
      <c r="A8">
        <v>2021</v>
      </c>
      <c r="B8" t="s">
        <v>39</v>
      </c>
      <c r="D8" t="s">
        <v>41</v>
      </c>
      <c r="E8" t="s">
        <v>54</v>
      </c>
      <c r="F8">
        <v>36</v>
      </c>
      <c r="G8">
        <v>11341</v>
      </c>
      <c r="J8" s="1">
        <v>44442</v>
      </c>
      <c r="K8" t="s">
        <v>49</v>
      </c>
      <c r="L8" t="s">
        <v>55</v>
      </c>
      <c r="M8">
        <v>32</v>
      </c>
      <c r="N8">
        <v>31</v>
      </c>
      <c r="O8">
        <v>31</v>
      </c>
      <c r="P8">
        <v>0</v>
      </c>
      <c r="Q8">
        <v>0</v>
      </c>
    </row>
    <row r="9" spans="1:39" x14ac:dyDescent="0.25">
      <c r="A9">
        <v>2021</v>
      </c>
      <c r="B9" t="s">
        <v>39</v>
      </c>
      <c r="D9" t="s">
        <v>41</v>
      </c>
      <c r="E9" t="s">
        <v>54</v>
      </c>
      <c r="F9">
        <v>36</v>
      </c>
      <c r="G9">
        <v>11341</v>
      </c>
      <c r="J9" s="1">
        <v>44439</v>
      </c>
      <c r="K9" t="s">
        <v>49</v>
      </c>
      <c r="L9" t="s">
        <v>55</v>
      </c>
      <c r="M9">
        <v>35</v>
      </c>
      <c r="N9">
        <v>32</v>
      </c>
      <c r="O9">
        <v>3</v>
      </c>
      <c r="P9">
        <v>29</v>
      </c>
      <c r="Q9">
        <v>91</v>
      </c>
      <c r="AK9">
        <v>29</v>
      </c>
    </row>
    <row r="10" spans="1:39" x14ac:dyDescent="0.25">
      <c r="A10">
        <v>2020</v>
      </c>
      <c r="B10" t="s">
        <v>39</v>
      </c>
      <c r="C10" t="s">
        <v>40</v>
      </c>
      <c r="D10" t="s">
        <v>41</v>
      </c>
      <c r="E10" t="s">
        <v>42</v>
      </c>
      <c r="F10">
        <v>33</v>
      </c>
      <c r="G10">
        <v>11341</v>
      </c>
      <c r="I10" t="s">
        <v>43</v>
      </c>
      <c r="J10" s="1">
        <v>44054</v>
      </c>
      <c r="K10" t="s">
        <v>44</v>
      </c>
      <c r="L10" t="s">
        <v>45</v>
      </c>
      <c r="M10">
        <v>96</v>
      </c>
      <c r="N10">
        <v>66</v>
      </c>
      <c r="O10">
        <v>15</v>
      </c>
      <c r="P10">
        <v>51</v>
      </c>
      <c r="Q10">
        <v>77</v>
      </c>
      <c r="X10">
        <v>1</v>
      </c>
      <c r="AJ10">
        <v>50</v>
      </c>
    </row>
    <row r="11" spans="1:39" x14ac:dyDescent="0.25">
      <c r="A11">
        <v>2019</v>
      </c>
      <c r="B11" t="s">
        <v>39</v>
      </c>
      <c r="C11" t="s">
        <v>40</v>
      </c>
      <c r="D11" t="s">
        <v>41</v>
      </c>
      <c r="E11" t="s">
        <v>42</v>
      </c>
      <c r="F11">
        <v>34</v>
      </c>
      <c r="G11">
        <v>11341</v>
      </c>
      <c r="I11" t="s">
        <v>43</v>
      </c>
      <c r="J11" s="1">
        <v>43699</v>
      </c>
      <c r="K11" t="s">
        <v>44</v>
      </c>
      <c r="L11" t="s">
        <v>45</v>
      </c>
      <c r="M11">
        <v>99</v>
      </c>
      <c r="N11">
        <v>97</v>
      </c>
      <c r="O11">
        <v>11</v>
      </c>
      <c r="P11">
        <v>86</v>
      </c>
      <c r="Q11">
        <v>89</v>
      </c>
      <c r="AI11">
        <v>86</v>
      </c>
    </row>
    <row r="12" spans="1:39" x14ac:dyDescent="0.25">
      <c r="A12">
        <v>2018</v>
      </c>
      <c r="B12" t="s">
        <v>39</v>
      </c>
      <c r="D12" t="s">
        <v>41</v>
      </c>
      <c r="E12" t="s">
        <v>47</v>
      </c>
      <c r="F12">
        <v>37</v>
      </c>
      <c r="G12">
        <v>11341</v>
      </c>
      <c r="H12" t="s">
        <v>48</v>
      </c>
      <c r="J12" s="1">
        <v>43357</v>
      </c>
      <c r="K12" t="s">
        <v>49</v>
      </c>
      <c r="L12" t="s">
        <v>45</v>
      </c>
      <c r="M12">
        <v>100</v>
      </c>
      <c r="N12">
        <v>98</v>
      </c>
      <c r="O12">
        <v>64</v>
      </c>
      <c r="P12">
        <v>34</v>
      </c>
      <c r="Q12">
        <v>35</v>
      </c>
      <c r="AH12">
        <v>34</v>
      </c>
    </row>
    <row r="13" spans="1:39" x14ac:dyDescent="0.25">
      <c r="A13">
        <v>2018</v>
      </c>
      <c r="B13" t="s">
        <v>39</v>
      </c>
      <c r="D13" t="s">
        <v>41</v>
      </c>
      <c r="E13" t="s">
        <v>47</v>
      </c>
      <c r="F13">
        <v>39</v>
      </c>
      <c r="G13">
        <v>11341</v>
      </c>
      <c r="H13" t="s">
        <v>48</v>
      </c>
      <c r="J13" s="1">
        <v>43369</v>
      </c>
      <c r="K13" t="s">
        <v>49</v>
      </c>
      <c r="L13" t="s">
        <v>45</v>
      </c>
      <c r="M13">
        <v>53</v>
      </c>
      <c r="N13">
        <v>51</v>
      </c>
      <c r="O13">
        <v>45</v>
      </c>
      <c r="P13">
        <v>6</v>
      </c>
      <c r="Q13">
        <v>12</v>
      </c>
      <c r="AH13">
        <v>6</v>
      </c>
    </row>
    <row r="14" spans="1:39" x14ac:dyDescent="0.25">
      <c r="A14">
        <v>2018</v>
      </c>
      <c r="B14" t="s">
        <v>39</v>
      </c>
      <c r="D14" t="s">
        <v>41</v>
      </c>
      <c r="E14" t="s">
        <v>47</v>
      </c>
      <c r="F14">
        <v>40</v>
      </c>
      <c r="G14">
        <v>11341</v>
      </c>
      <c r="H14" t="s">
        <v>48</v>
      </c>
      <c r="J14" s="1">
        <v>43375</v>
      </c>
      <c r="K14" t="s">
        <v>49</v>
      </c>
      <c r="L14" t="s">
        <v>45</v>
      </c>
      <c r="M14">
        <v>47</v>
      </c>
      <c r="N14">
        <v>47</v>
      </c>
      <c r="O14">
        <v>47</v>
      </c>
      <c r="P14">
        <v>0</v>
      </c>
      <c r="Q14">
        <v>0</v>
      </c>
    </row>
    <row r="15" spans="1:39" x14ac:dyDescent="0.25">
      <c r="A15">
        <v>2017</v>
      </c>
      <c r="B15" t="s">
        <v>39</v>
      </c>
      <c r="C15" t="s">
        <v>40</v>
      </c>
      <c r="D15" t="s">
        <v>41</v>
      </c>
      <c r="E15" t="s">
        <v>42</v>
      </c>
      <c r="F15">
        <v>30</v>
      </c>
      <c r="G15">
        <v>11341</v>
      </c>
      <c r="I15" t="s">
        <v>43</v>
      </c>
      <c r="J15" s="1">
        <v>42941</v>
      </c>
      <c r="K15" t="s">
        <v>44</v>
      </c>
      <c r="L15" t="s">
        <v>45</v>
      </c>
      <c r="M15">
        <v>86</v>
      </c>
      <c r="N15">
        <v>82</v>
      </c>
      <c r="O15">
        <v>4</v>
      </c>
      <c r="P15">
        <v>78</v>
      </c>
      <c r="Q15">
        <v>95</v>
      </c>
      <c r="AG15">
        <v>78</v>
      </c>
    </row>
    <row r="16" spans="1:39" x14ac:dyDescent="0.25">
      <c r="A16">
        <v>2017</v>
      </c>
      <c r="B16" t="s">
        <v>39</v>
      </c>
      <c r="D16" t="s">
        <v>41</v>
      </c>
      <c r="E16" t="s">
        <v>47</v>
      </c>
      <c r="F16">
        <v>35</v>
      </c>
      <c r="G16">
        <v>11341</v>
      </c>
      <c r="H16" t="s">
        <v>48</v>
      </c>
      <c r="J16" s="1">
        <v>42978</v>
      </c>
      <c r="K16" t="s">
        <v>49</v>
      </c>
      <c r="L16" t="s">
        <v>45</v>
      </c>
      <c r="M16">
        <v>100</v>
      </c>
      <c r="N16">
        <v>96</v>
      </c>
      <c r="O16">
        <v>19</v>
      </c>
      <c r="P16">
        <v>77</v>
      </c>
      <c r="Q16">
        <v>80</v>
      </c>
      <c r="AG16">
        <v>77</v>
      </c>
    </row>
    <row r="17" spans="1:33" x14ac:dyDescent="0.25">
      <c r="A17">
        <v>2017</v>
      </c>
      <c r="B17" t="s">
        <v>39</v>
      </c>
      <c r="D17" t="s">
        <v>41</v>
      </c>
      <c r="E17" t="s">
        <v>47</v>
      </c>
      <c r="F17">
        <v>41</v>
      </c>
      <c r="G17">
        <v>11341</v>
      </c>
      <c r="H17" t="s">
        <v>48</v>
      </c>
      <c r="J17" s="1">
        <v>43019</v>
      </c>
      <c r="K17" t="s">
        <v>49</v>
      </c>
      <c r="L17" t="s">
        <v>45</v>
      </c>
      <c r="M17">
        <v>48</v>
      </c>
      <c r="N17">
        <v>47</v>
      </c>
      <c r="O17">
        <v>46</v>
      </c>
      <c r="P17">
        <v>1</v>
      </c>
      <c r="Q17">
        <v>2</v>
      </c>
      <c r="U17">
        <v>1</v>
      </c>
    </row>
    <row r="18" spans="1:33" x14ac:dyDescent="0.25">
      <c r="A18">
        <v>2017</v>
      </c>
      <c r="B18" t="s">
        <v>39</v>
      </c>
      <c r="D18" t="s">
        <v>41</v>
      </c>
      <c r="E18" t="s">
        <v>54</v>
      </c>
      <c r="F18">
        <v>37</v>
      </c>
      <c r="G18">
        <v>11341</v>
      </c>
      <c r="J18" s="1">
        <v>42993</v>
      </c>
      <c r="K18" t="s">
        <v>49</v>
      </c>
      <c r="L18" t="s">
        <v>55</v>
      </c>
      <c r="M18">
        <v>17</v>
      </c>
      <c r="N18">
        <v>14</v>
      </c>
      <c r="O18">
        <v>6</v>
      </c>
      <c r="P18">
        <v>8</v>
      </c>
      <c r="Q18">
        <v>57</v>
      </c>
      <c r="AG18">
        <v>8</v>
      </c>
    </row>
    <row r="19" spans="1:33" x14ac:dyDescent="0.25">
      <c r="A19">
        <v>2017</v>
      </c>
      <c r="B19" t="s">
        <v>39</v>
      </c>
      <c r="D19" t="s">
        <v>41</v>
      </c>
      <c r="E19" t="s">
        <v>54</v>
      </c>
      <c r="F19">
        <v>38</v>
      </c>
      <c r="G19">
        <v>11341</v>
      </c>
      <c r="J19" s="1">
        <v>42997</v>
      </c>
      <c r="K19" t="s">
        <v>49</v>
      </c>
      <c r="L19" t="s">
        <v>55</v>
      </c>
      <c r="M19">
        <v>82</v>
      </c>
      <c r="N19">
        <v>69</v>
      </c>
      <c r="O19">
        <v>37</v>
      </c>
      <c r="P19">
        <v>32</v>
      </c>
      <c r="Q19">
        <v>46</v>
      </c>
      <c r="U19">
        <v>4</v>
      </c>
      <c r="V19">
        <v>5</v>
      </c>
      <c r="W19">
        <v>1</v>
      </c>
      <c r="AG19">
        <v>22</v>
      </c>
    </row>
    <row r="20" spans="1:33" x14ac:dyDescent="0.25">
      <c r="A20">
        <v>2016</v>
      </c>
      <c r="B20" t="s">
        <v>39</v>
      </c>
      <c r="C20" t="s">
        <v>40</v>
      </c>
      <c r="D20" t="s">
        <v>41</v>
      </c>
      <c r="E20" t="s">
        <v>42</v>
      </c>
      <c r="F20">
        <v>34</v>
      </c>
      <c r="G20">
        <v>11341</v>
      </c>
      <c r="I20" t="s">
        <v>43</v>
      </c>
      <c r="J20" s="1">
        <v>42596</v>
      </c>
      <c r="K20" t="s">
        <v>44</v>
      </c>
      <c r="L20" t="s">
        <v>45</v>
      </c>
      <c r="M20">
        <v>50</v>
      </c>
      <c r="N20">
        <v>50</v>
      </c>
      <c r="O20">
        <v>4</v>
      </c>
      <c r="P20">
        <v>46</v>
      </c>
      <c r="Q20">
        <v>92</v>
      </c>
      <c r="AF20">
        <v>46</v>
      </c>
    </row>
    <row r="21" spans="1:33" x14ac:dyDescent="0.25">
      <c r="A21">
        <v>2016</v>
      </c>
      <c r="B21" t="s">
        <v>39</v>
      </c>
      <c r="D21" t="s">
        <v>41</v>
      </c>
      <c r="E21" t="s">
        <v>47</v>
      </c>
      <c r="F21">
        <v>46</v>
      </c>
      <c r="G21">
        <v>11341</v>
      </c>
      <c r="H21" t="s">
        <v>48</v>
      </c>
      <c r="J21" s="1">
        <v>42684</v>
      </c>
      <c r="K21" t="s">
        <v>49</v>
      </c>
      <c r="L21" t="s">
        <v>45</v>
      </c>
      <c r="M21">
        <v>20</v>
      </c>
      <c r="N21">
        <v>20</v>
      </c>
      <c r="O21">
        <v>3</v>
      </c>
      <c r="P21">
        <v>17</v>
      </c>
      <c r="Q21">
        <v>85</v>
      </c>
      <c r="AF21">
        <v>17</v>
      </c>
    </row>
    <row r="22" spans="1:33" x14ac:dyDescent="0.25">
      <c r="A22">
        <v>2016</v>
      </c>
      <c r="B22" t="s">
        <v>39</v>
      </c>
      <c r="D22" t="s">
        <v>41</v>
      </c>
      <c r="E22" t="s">
        <v>54</v>
      </c>
      <c r="F22">
        <v>36</v>
      </c>
      <c r="G22">
        <v>11341</v>
      </c>
      <c r="H22" t="s">
        <v>48</v>
      </c>
      <c r="J22" s="1">
        <v>42613</v>
      </c>
      <c r="K22" t="s">
        <v>49</v>
      </c>
      <c r="L22" t="s">
        <v>55</v>
      </c>
      <c r="M22">
        <v>50</v>
      </c>
      <c r="N22">
        <v>50</v>
      </c>
      <c r="O22">
        <v>4</v>
      </c>
      <c r="P22">
        <v>46</v>
      </c>
      <c r="Q22">
        <v>92</v>
      </c>
      <c r="AF22">
        <v>46</v>
      </c>
    </row>
    <row r="23" spans="1:33" x14ac:dyDescent="0.25">
      <c r="A23">
        <v>2015</v>
      </c>
      <c r="B23" t="s">
        <v>39</v>
      </c>
      <c r="D23" t="s">
        <v>41</v>
      </c>
      <c r="E23" t="s">
        <v>47</v>
      </c>
      <c r="F23">
        <v>35</v>
      </c>
      <c r="G23">
        <v>11341</v>
      </c>
      <c r="H23" t="s">
        <v>48</v>
      </c>
      <c r="J23" s="1">
        <v>42242</v>
      </c>
      <c r="K23" t="s">
        <v>49</v>
      </c>
      <c r="L23" t="s">
        <v>45</v>
      </c>
      <c r="M23">
        <v>100</v>
      </c>
      <c r="N23">
        <v>100</v>
      </c>
      <c r="O23">
        <v>39</v>
      </c>
      <c r="P23">
        <v>61</v>
      </c>
      <c r="Q23">
        <v>61</v>
      </c>
      <c r="AE23">
        <v>61</v>
      </c>
    </row>
    <row r="24" spans="1:33" x14ac:dyDescent="0.25">
      <c r="A24">
        <v>2015</v>
      </c>
      <c r="B24" t="s">
        <v>39</v>
      </c>
      <c r="D24" t="s">
        <v>41</v>
      </c>
      <c r="E24" t="s">
        <v>47</v>
      </c>
      <c r="F24">
        <v>38</v>
      </c>
      <c r="G24" s="3">
        <v>11372</v>
      </c>
      <c r="H24" t="s">
        <v>48</v>
      </c>
      <c r="J24" s="1">
        <v>42263</v>
      </c>
      <c r="K24" t="s">
        <v>49</v>
      </c>
      <c r="L24" t="s">
        <v>45</v>
      </c>
      <c r="M24">
        <v>100</v>
      </c>
      <c r="N24">
        <v>97</v>
      </c>
      <c r="O24">
        <v>63</v>
      </c>
      <c r="P24">
        <v>34</v>
      </c>
      <c r="Q24">
        <v>35</v>
      </c>
      <c r="T24">
        <v>1</v>
      </c>
      <c r="AE24">
        <v>33</v>
      </c>
    </row>
    <row r="25" spans="1:33" x14ac:dyDescent="0.25">
      <c r="A25">
        <v>2015</v>
      </c>
      <c r="B25" t="s">
        <v>39</v>
      </c>
      <c r="D25" t="s">
        <v>41</v>
      </c>
      <c r="E25" t="s">
        <v>47</v>
      </c>
      <c r="F25">
        <v>39</v>
      </c>
      <c r="G25">
        <v>11341</v>
      </c>
      <c r="H25" t="s">
        <v>48</v>
      </c>
      <c r="J25" s="1">
        <v>42267</v>
      </c>
      <c r="K25" t="s">
        <v>49</v>
      </c>
      <c r="L25" t="s">
        <v>45</v>
      </c>
      <c r="M25">
        <v>164</v>
      </c>
      <c r="N25">
        <v>152</v>
      </c>
      <c r="O25">
        <v>115</v>
      </c>
      <c r="P25">
        <v>37</v>
      </c>
      <c r="Q25">
        <v>24</v>
      </c>
      <c r="AE25">
        <v>37</v>
      </c>
    </row>
    <row r="26" spans="1:33" x14ac:dyDescent="0.25">
      <c r="A26">
        <v>2015</v>
      </c>
      <c r="B26" t="s">
        <v>39</v>
      </c>
      <c r="D26" t="s">
        <v>41</v>
      </c>
      <c r="E26" t="s">
        <v>47</v>
      </c>
      <c r="F26">
        <v>40</v>
      </c>
      <c r="G26">
        <v>11341</v>
      </c>
      <c r="H26" t="s">
        <v>48</v>
      </c>
      <c r="J26" s="1">
        <v>42275</v>
      </c>
      <c r="K26" t="s">
        <v>49</v>
      </c>
      <c r="L26" t="s">
        <v>45</v>
      </c>
      <c r="M26">
        <v>100</v>
      </c>
      <c r="N26">
        <v>96</v>
      </c>
      <c r="O26">
        <v>92</v>
      </c>
      <c r="P26">
        <v>4</v>
      </c>
      <c r="Q26">
        <v>4</v>
      </c>
      <c r="T26">
        <v>1</v>
      </c>
      <c r="AE26">
        <v>3</v>
      </c>
    </row>
    <row r="27" spans="1:33" x14ac:dyDescent="0.25">
      <c r="A27">
        <v>2015</v>
      </c>
      <c r="B27" t="s">
        <v>39</v>
      </c>
      <c r="D27" t="s">
        <v>41</v>
      </c>
      <c r="E27" t="s">
        <v>54</v>
      </c>
      <c r="F27">
        <v>36</v>
      </c>
      <c r="G27">
        <v>11341</v>
      </c>
      <c r="J27" s="1">
        <v>42252</v>
      </c>
      <c r="K27" t="s">
        <v>49</v>
      </c>
      <c r="L27" t="s">
        <v>55</v>
      </c>
      <c r="M27">
        <v>96</v>
      </c>
      <c r="N27">
        <v>88</v>
      </c>
      <c r="O27">
        <v>66</v>
      </c>
      <c r="P27">
        <v>22</v>
      </c>
      <c r="Q27">
        <v>25</v>
      </c>
      <c r="AE27">
        <v>22</v>
      </c>
    </row>
    <row r="28" spans="1:33" x14ac:dyDescent="0.25">
      <c r="A28">
        <v>2014</v>
      </c>
      <c r="B28" t="s">
        <v>39</v>
      </c>
      <c r="D28" t="s">
        <v>41</v>
      </c>
      <c r="E28" t="s">
        <v>47</v>
      </c>
      <c r="F28">
        <v>36</v>
      </c>
      <c r="G28">
        <v>11341</v>
      </c>
      <c r="H28" t="s">
        <v>48</v>
      </c>
      <c r="J28" s="1">
        <v>41884</v>
      </c>
      <c r="K28" t="s">
        <v>49</v>
      </c>
      <c r="L28" t="s">
        <v>45</v>
      </c>
      <c r="M28">
        <v>100</v>
      </c>
      <c r="N28">
        <v>98</v>
      </c>
      <c r="O28">
        <v>76</v>
      </c>
      <c r="P28">
        <v>22</v>
      </c>
      <c r="Q28">
        <v>22</v>
      </c>
      <c r="AD28">
        <v>22</v>
      </c>
    </row>
    <row r="29" spans="1:33" x14ac:dyDescent="0.25">
      <c r="A29">
        <v>2014</v>
      </c>
      <c r="B29" t="s">
        <v>39</v>
      </c>
      <c r="D29" t="s">
        <v>41</v>
      </c>
      <c r="E29" t="s">
        <v>47</v>
      </c>
      <c r="F29">
        <v>38</v>
      </c>
      <c r="G29">
        <v>11341</v>
      </c>
      <c r="H29" t="s">
        <v>48</v>
      </c>
      <c r="J29" s="1">
        <v>41898</v>
      </c>
      <c r="K29" t="s">
        <v>49</v>
      </c>
      <c r="L29" t="s">
        <v>45</v>
      </c>
      <c r="M29">
        <v>100</v>
      </c>
      <c r="N29">
        <v>100</v>
      </c>
      <c r="O29">
        <v>74</v>
      </c>
      <c r="P29">
        <v>26</v>
      </c>
      <c r="Q29">
        <v>26</v>
      </c>
      <c r="AD29">
        <v>26</v>
      </c>
    </row>
    <row r="30" spans="1:33" x14ac:dyDescent="0.25">
      <c r="A30">
        <v>2014</v>
      </c>
      <c r="B30" t="s">
        <v>39</v>
      </c>
      <c r="D30" t="s">
        <v>41</v>
      </c>
      <c r="E30" t="s">
        <v>47</v>
      </c>
      <c r="F30">
        <v>39</v>
      </c>
      <c r="G30">
        <v>11341</v>
      </c>
      <c r="H30" t="s">
        <v>48</v>
      </c>
      <c r="J30" s="1">
        <v>41906</v>
      </c>
      <c r="K30" t="s">
        <v>49</v>
      </c>
      <c r="L30" t="s">
        <v>45</v>
      </c>
      <c r="M30">
        <v>96</v>
      </c>
      <c r="N30">
        <v>94</v>
      </c>
      <c r="O30">
        <v>86</v>
      </c>
      <c r="P30">
        <v>8</v>
      </c>
      <c r="Q30">
        <v>9</v>
      </c>
      <c r="AD30">
        <v>8</v>
      </c>
    </row>
    <row r="31" spans="1:33" x14ac:dyDescent="0.25">
      <c r="A31">
        <v>2014</v>
      </c>
      <c r="B31" t="s">
        <v>39</v>
      </c>
      <c r="D31" t="s">
        <v>41</v>
      </c>
      <c r="E31" t="s">
        <v>47</v>
      </c>
      <c r="F31">
        <v>41</v>
      </c>
      <c r="G31">
        <v>11341</v>
      </c>
      <c r="H31" t="s">
        <v>48</v>
      </c>
      <c r="J31" s="1">
        <v>41920</v>
      </c>
      <c r="K31" t="s">
        <v>49</v>
      </c>
      <c r="L31" t="s">
        <v>45</v>
      </c>
      <c r="M31">
        <v>96</v>
      </c>
      <c r="N31">
        <v>96</v>
      </c>
      <c r="O31">
        <v>83</v>
      </c>
      <c r="P31">
        <v>13</v>
      </c>
      <c r="Q31">
        <v>14</v>
      </c>
      <c r="S31">
        <v>1</v>
      </c>
      <c r="AD31">
        <v>12</v>
      </c>
    </row>
    <row r="32" spans="1:33" x14ac:dyDescent="0.25">
      <c r="A32">
        <v>2014</v>
      </c>
      <c r="B32" t="s">
        <v>39</v>
      </c>
      <c r="D32" t="s">
        <v>41</v>
      </c>
      <c r="E32" t="s">
        <v>54</v>
      </c>
      <c r="F32">
        <v>36</v>
      </c>
      <c r="G32">
        <v>11341</v>
      </c>
      <c r="J32" s="1">
        <v>41884</v>
      </c>
      <c r="K32" t="s">
        <v>49</v>
      </c>
      <c r="L32" t="s">
        <v>55</v>
      </c>
      <c r="M32">
        <v>96</v>
      </c>
      <c r="N32">
        <v>92</v>
      </c>
      <c r="O32">
        <v>39</v>
      </c>
      <c r="P32">
        <v>53</v>
      </c>
      <c r="Q32">
        <v>58</v>
      </c>
      <c r="AD32">
        <v>53</v>
      </c>
    </row>
    <row r="33" spans="1:29" x14ac:dyDescent="0.25">
      <c r="A33">
        <v>2013</v>
      </c>
      <c r="B33" t="s">
        <v>39</v>
      </c>
      <c r="D33" t="s">
        <v>41</v>
      </c>
      <c r="E33" t="s">
        <v>47</v>
      </c>
      <c r="F33">
        <v>35</v>
      </c>
      <c r="G33">
        <v>11341</v>
      </c>
      <c r="H33" t="s">
        <v>48</v>
      </c>
      <c r="J33" s="1">
        <v>41516</v>
      </c>
      <c r="K33" t="s">
        <v>49</v>
      </c>
      <c r="L33" t="s">
        <v>45</v>
      </c>
      <c r="M33">
        <v>96</v>
      </c>
      <c r="N33">
        <v>90</v>
      </c>
      <c r="O33">
        <v>79</v>
      </c>
      <c r="P33">
        <v>11</v>
      </c>
      <c r="Q33">
        <v>12</v>
      </c>
      <c r="AC33">
        <v>11</v>
      </c>
    </row>
    <row r="34" spans="1:29" x14ac:dyDescent="0.25">
      <c r="A34">
        <v>2013</v>
      </c>
      <c r="B34" t="s">
        <v>39</v>
      </c>
      <c r="D34" t="s">
        <v>41</v>
      </c>
      <c r="E34" t="s">
        <v>47</v>
      </c>
      <c r="F34">
        <v>35</v>
      </c>
      <c r="G34">
        <v>11341</v>
      </c>
      <c r="H34" t="s">
        <v>48</v>
      </c>
      <c r="J34" s="1">
        <v>41516</v>
      </c>
      <c r="K34" t="s">
        <v>49</v>
      </c>
      <c r="L34" t="s">
        <v>45</v>
      </c>
      <c r="M34">
        <v>100</v>
      </c>
      <c r="N34">
        <v>93</v>
      </c>
      <c r="O34">
        <v>78</v>
      </c>
      <c r="P34">
        <v>15</v>
      </c>
      <c r="Q34">
        <v>16</v>
      </c>
      <c r="AC34">
        <v>15</v>
      </c>
    </row>
    <row r="35" spans="1:29" x14ac:dyDescent="0.25">
      <c r="A35">
        <v>2013</v>
      </c>
      <c r="B35" t="s">
        <v>39</v>
      </c>
      <c r="D35" t="s">
        <v>41</v>
      </c>
      <c r="E35" t="s">
        <v>47</v>
      </c>
      <c r="F35">
        <v>37</v>
      </c>
      <c r="G35">
        <v>11341</v>
      </c>
      <c r="H35" t="s">
        <v>48</v>
      </c>
      <c r="J35" s="1">
        <v>41526</v>
      </c>
      <c r="K35" t="s">
        <v>49</v>
      </c>
      <c r="L35" t="s">
        <v>45</v>
      </c>
      <c r="M35">
        <v>96</v>
      </c>
      <c r="N35">
        <v>95</v>
      </c>
      <c r="O35">
        <v>81</v>
      </c>
      <c r="P35">
        <v>14</v>
      </c>
      <c r="Q35">
        <v>15</v>
      </c>
      <c r="R35">
        <v>4</v>
      </c>
      <c r="AC35">
        <v>10</v>
      </c>
    </row>
    <row r="36" spans="1:29" x14ac:dyDescent="0.25">
      <c r="A36">
        <v>2013</v>
      </c>
      <c r="B36" t="s">
        <v>39</v>
      </c>
      <c r="D36" t="s">
        <v>41</v>
      </c>
      <c r="E36" t="s">
        <v>47</v>
      </c>
      <c r="F36">
        <v>39</v>
      </c>
      <c r="G36">
        <v>11341</v>
      </c>
      <c r="H36" t="s">
        <v>48</v>
      </c>
      <c r="J36" s="1">
        <v>41544</v>
      </c>
      <c r="K36" t="s">
        <v>49</v>
      </c>
      <c r="L36" t="s">
        <v>45</v>
      </c>
      <c r="M36">
        <v>100</v>
      </c>
      <c r="N36">
        <v>99</v>
      </c>
      <c r="O36">
        <v>92</v>
      </c>
      <c r="P36">
        <v>7</v>
      </c>
      <c r="Q36">
        <v>7</v>
      </c>
      <c r="R36">
        <v>3</v>
      </c>
      <c r="AC36">
        <v>4</v>
      </c>
    </row>
    <row r="37" spans="1:29" x14ac:dyDescent="0.25">
      <c r="A37">
        <v>2013</v>
      </c>
      <c r="B37" t="s">
        <v>39</v>
      </c>
      <c r="D37" t="s">
        <v>41</v>
      </c>
      <c r="E37" t="s">
        <v>54</v>
      </c>
      <c r="F37">
        <v>36</v>
      </c>
      <c r="G37">
        <v>11341</v>
      </c>
      <c r="J37" s="1">
        <v>41519</v>
      </c>
      <c r="K37" t="s">
        <v>49</v>
      </c>
      <c r="L37" t="s">
        <v>55</v>
      </c>
      <c r="M37">
        <v>96</v>
      </c>
      <c r="N37">
        <v>94</v>
      </c>
      <c r="O37">
        <v>72</v>
      </c>
      <c r="P37">
        <v>22</v>
      </c>
      <c r="Q37">
        <v>23</v>
      </c>
      <c r="R37">
        <v>3</v>
      </c>
      <c r="AC37">
        <v>19</v>
      </c>
    </row>
    <row r="38" spans="1:29" x14ac:dyDescent="0.25">
      <c r="A38">
        <v>2012</v>
      </c>
      <c r="B38" t="s">
        <v>39</v>
      </c>
      <c r="D38" t="s">
        <v>41</v>
      </c>
      <c r="E38" t="s">
        <v>47</v>
      </c>
      <c r="F38">
        <v>39</v>
      </c>
      <c r="G38">
        <v>11341</v>
      </c>
      <c r="H38" t="s">
        <v>48</v>
      </c>
      <c r="J38" s="1">
        <v>41177</v>
      </c>
      <c r="K38" t="s">
        <v>49</v>
      </c>
      <c r="L38" t="s">
        <v>45</v>
      </c>
      <c r="M38">
        <v>96</v>
      </c>
      <c r="N38">
        <v>93</v>
      </c>
      <c r="O38">
        <v>90</v>
      </c>
      <c r="P38">
        <v>3</v>
      </c>
      <c r="Q38">
        <v>3</v>
      </c>
      <c r="AB38">
        <v>3</v>
      </c>
    </row>
    <row r="39" spans="1:29" x14ac:dyDescent="0.25">
      <c r="A39">
        <v>2012</v>
      </c>
      <c r="B39" t="s">
        <v>39</v>
      </c>
      <c r="D39" t="s">
        <v>41</v>
      </c>
      <c r="E39" t="s">
        <v>47</v>
      </c>
      <c r="F39">
        <v>40</v>
      </c>
      <c r="G39">
        <v>11341</v>
      </c>
      <c r="H39" t="s">
        <v>48</v>
      </c>
      <c r="J39" s="1">
        <v>41186</v>
      </c>
      <c r="K39" t="s">
        <v>49</v>
      </c>
      <c r="L39" t="s">
        <v>45</v>
      </c>
      <c r="M39">
        <v>54</v>
      </c>
      <c r="N39">
        <v>51</v>
      </c>
      <c r="O39">
        <v>47</v>
      </c>
      <c r="P39">
        <v>4</v>
      </c>
      <c r="Q39">
        <v>8</v>
      </c>
      <c r="AB39">
        <v>4</v>
      </c>
    </row>
    <row r="40" spans="1:29" x14ac:dyDescent="0.25">
      <c r="A40">
        <v>2012</v>
      </c>
      <c r="B40" t="s">
        <v>39</v>
      </c>
      <c r="D40" t="s">
        <v>41</v>
      </c>
      <c r="E40" t="s">
        <v>54</v>
      </c>
      <c r="F40">
        <v>37</v>
      </c>
      <c r="G40">
        <v>11336</v>
      </c>
      <c r="J40" s="1">
        <v>41167</v>
      </c>
      <c r="K40" t="s">
        <v>49</v>
      </c>
      <c r="L40" t="s">
        <v>55</v>
      </c>
      <c r="M40">
        <v>96</v>
      </c>
      <c r="N40">
        <v>94</v>
      </c>
      <c r="O40">
        <v>77</v>
      </c>
      <c r="P40">
        <v>17</v>
      </c>
      <c r="Q40">
        <v>18</v>
      </c>
      <c r="AB40">
        <v>17</v>
      </c>
    </row>
    <row r="41" spans="1:29" x14ac:dyDescent="0.25">
      <c r="A41">
        <v>2011</v>
      </c>
      <c r="B41" t="s">
        <v>39</v>
      </c>
      <c r="D41" t="s">
        <v>41</v>
      </c>
      <c r="E41" t="s">
        <v>47</v>
      </c>
      <c r="F41">
        <v>41</v>
      </c>
      <c r="G41">
        <v>11341</v>
      </c>
      <c r="H41" t="s">
        <v>48</v>
      </c>
      <c r="J41" s="1">
        <v>40821</v>
      </c>
      <c r="K41" t="s">
        <v>49</v>
      </c>
      <c r="L41" t="s">
        <v>45</v>
      </c>
      <c r="M41">
        <v>96</v>
      </c>
      <c r="N41">
        <v>81</v>
      </c>
      <c r="O41">
        <v>79</v>
      </c>
      <c r="P41">
        <v>2</v>
      </c>
      <c r="Q41">
        <v>2</v>
      </c>
      <c r="AA41">
        <v>2</v>
      </c>
    </row>
    <row r="42" spans="1:29" x14ac:dyDescent="0.25">
      <c r="A42">
        <v>2011</v>
      </c>
      <c r="B42" t="s">
        <v>39</v>
      </c>
      <c r="D42" t="s">
        <v>41</v>
      </c>
      <c r="E42" t="s">
        <v>54</v>
      </c>
      <c r="F42">
        <v>38</v>
      </c>
      <c r="G42">
        <v>11336</v>
      </c>
      <c r="J42" s="1">
        <v>40800</v>
      </c>
      <c r="K42" t="s">
        <v>49</v>
      </c>
      <c r="L42" t="s">
        <v>55</v>
      </c>
      <c r="M42">
        <v>96</v>
      </c>
      <c r="N42">
        <v>94</v>
      </c>
      <c r="O42">
        <v>86</v>
      </c>
      <c r="P42">
        <v>8</v>
      </c>
      <c r="Q42">
        <v>9</v>
      </c>
      <c r="AA4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B146-BCCF-4F9B-B94D-0EAC1236C77C}">
  <dimension ref="A1:AG90"/>
  <sheetViews>
    <sheetView topLeftCell="A43" zoomScale="60" zoomScaleNormal="60" workbookViewId="0">
      <selection sqref="A1:P42"/>
    </sheetView>
  </sheetViews>
  <sheetFormatPr defaultRowHeight="15" x14ac:dyDescent="0.25"/>
  <cols>
    <col min="3" max="3" width="20.140625" bestFit="1" customWidth="1"/>
    <col min="8" max="8" width="12.1406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</row>
    <row r="2" spans="1:16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tr" cm="1">
        <f t="array" ref="P2">_xlfn.IFS(C2="COST RECOVERY", "SJH", C2 = "ESCAPEMENT SURVEY", "IR", C2 = "RACK RETURN", "SJH")</f>
        <v>SJH</v>
      </c>
    </row>
    <row r="3" spans="1:16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tr" cm="1">
        <f t="array" ref="P3">_xlfn.IFS(C3="COST RECOVERY", "SJH", C3 = "ESCAPEMENT SURVEY", "IR", C3 = "RACK RETURN", "SJH")</f>
        <v>SJH</v>
      </c>
    </row>
    <row r="4" spans="1:16" x14ac:dyDescent="0.25">
      <c r="A4">
        <v>2024</v>
      </c>
      <c r="C4" t="s">
        <v>47</v>
      </c>
      <c r="D4">
        <v>38</v>
      </c>
      <c r="E4">
        <v>11341</v>
      </c>
      <c r="F4" t="s">
        <v>48</v>
      </c>
      <c r="H4" s="1">
        <v>45554</v>
      </c>
      <c r="I4" t="s">
        <v>49</v>
      </c>
      <c r="J4" t="s">
        <v>45</v>
      </c>
      <c r="K4">
        <v>11</v>
      </c>
      <c r="L4">
        <v>10</v>
      </c>
      <c r="M4">
        <v>10</v>
      </c>
      <c r="N4">
        <v>0</v>
      </c>
      <c r="O4">
        <v>0</v>
      </c>
      <c r="P4" t="str" cm="1">
        <f t="array" ref="P4">_xlfn.IFS(C4="COST RECOVERY", "SJH", C4 = "ESCAPEMENT SURVEY", "IR", C4 = "RACK RETURN", "SJH")</f>
        <v>IR</v>
      </c>
    </row>
    <row r="5" spans="1:16" x14ac:dyDescent="0.25">
      <c r="A5">
        <v>2023</v>
      </c>
      <c r="C5" t="s">
        <v>47</v>
      </c>
      <c r="D5">
        <v>36</v>
      </c>
      <c r="E5" s="3">
        <v>10910</v>
      </c>
      <c r="F5" s="3" t="s">
        <v>51</v>
      </c>
      <c r="H5" s="1">
        <v>45175</v>
      </c>
      <c r="I5" t="s">
        <v>49</v>
      </c>
      <c r="J5" t="s">
        <v>45</v>
      </c>
      <c r="K5">
        <v>96</v>
      </c>
      <c r="L5">
        <v>95</v>
      </c>
      <c r="M5">
        <v>94</v>
      </c>
      <c r="N5">
        <v>1</v>
      </c>
      <c r="O5">
        <v>1</v>
      </c>
      <c r="P5" t="str" cm="1">
        <f t="array" ref="P5">_xlfn.IFS(C5="COST RECOVERY", "SJH", C5 = "ESCAPEMENT SURVEY", "IR", C5 = "RACK RETURN", "SJH")</f>
        <v>IR</v>
      </c>
    </row>
    <row r="6" spans="1:16" x14ac:dyDescent="0.25">
      <c r="A6">
        <v>2021</v>
      </c>
      <c r="C6" t="s">
        <v>47</v>
      </c>
      <c r="D6">
        <v>38</v>
      </c>
      <c r="E6">
        <v>11341</v>
      </c>
      <c r="F6" t="s">
        <v>48</v>
      </c>
      <c r="H6" s="1">
        <v>44454</v>
      </c>
      <c r="I6" t="s">
        <v>49</v>
      </c>
      <c r="J6" t="s">
        <v>45</v>
      </c>
      <c r="K6">
        <v>96</v>
      </c>
      <c r="L6">
        <v>93</v>
      </c>
      <c r="M6">
        <v>77</v>
      </c>
      <c r="N6">
        <v>16</v>
      </c>
      <c r="O6">
        <v>17</v>
      </c>
      <c r="P6" t="str" cm="1">
        <f t="array" ref="P6">_xlfn.IFS(C6="COST RECOVERY", "SJH", C6 = "ESCAPEMENT SURVEY", "IR", C6 = "RACK RETURN", "SJH")</f>
        <v>IR</v>
      </c>
    </row>
    <row r="7" spans="1:16" x14ac:dyDescent="0.25">
      <c r="A7">
        <v>2021</v>
      </c>
      <c r="C7" t="s">
        <v>47</v>
      </c>
      <c r="D7">
        <v>40</v>
      </c>
      <c r="E7">
        <v>11341</v>
      </c>
      <c r="F7" t="s">
        <v>48</v>
      </c>
      <c r="H7" s="1">
        <v>44466</v>
      </c>
      <c r="I7" t="s">
        <v>49</v>
      </c>
      <c r="J7" t="s">
        <v>45</v>
      </c>
      <c r="K7">
        <v>478</v>
      </c>
      <c r="L7">
        <v>455</v>
      </c>
      <c r="M7">
        <v>404</v>
      </c>
      <c r="N7">
        <v>51</v>
      </c>
      <c r="O7">
        <v>11</v>
      </c>
      <c r="P7" t="str" cm="1">
        <f t="array" ref="P7">_xlfn.IFS(C7="COST RECOVERY", "SJH", C7 = "ESCAPEMENT SURVEY", "IR", C7 = "RACK RETURN", "SJH")</f>
        <v>IR</v>
      </c>
    </row>
    <row r="8" spans="1:16" x14ac:dyDescent="0.25">
      <c r="A8">
        <v>2021</v>
      </c>
      <c r="C8" t="s">
        <v>54</v>
      </c>
      <c r="D8">
        <v>36</v>
      </c>
      <c r="E8">
        <v>11341</v>
      </c>
      <c r="H8" s="1">
        <v>44442</v>
      </c>
      <c r="I8" t="s">
        <v>49</v>
      </c>
      <c r="J8" t="s">
        <v>55</v>
      </c>
      <c r="K8">
        <v>32</v>
      </c>
      <c r="L8">
        <v>31</v>
      </c>
      <c r="M8">
        <v>31</v>
      </c>
      <c r="N8">
        <v>0</v>
      </c>
      <c r="O8">
        <v>0</v>
      </c>
      <c r="P8" t="str" cm="1">
        <f t="array" ref="P8">_xlfn.IFS(C8="COST RECOVERY", "SJH", C8 = "ESCAPEMENT SURVEY", "IR", C8 = "RACK RETURN", "SJH")</f>
        <v>SJH</v>
      </c>
    </row>
    <row r="9" spans="1:16" x14ac:dyDescent="0.25">
      <c r="A9">
        <v>2021</v>
      </c>
      <c r="C9" t="s">
        <v>54</v>
      </c>
      <c r="D9">
        <v>36</v>
      </c>
      <c r="E9">
        <v>11341</v>
      </c>
      <c r="H9" s="1">
        <v>44439</v>
      </c>
      <c r="I9" t="s">
        <v>49</v>
      </c>
      <c r="J9" t="s">
        <v>55</v>
      </c>
      <c r="K9">
        <v>35</v>
      </c>
      <c r="L9">
        <v>32</v>
      </c>
      <c r="M9">
        <v>3</v>
      </c>
      <c r="N9">
        <v>29</v>
      </c>
      <c r="O9">
        <v>91</v>
      </c>
      <c r="P9" t="str" cm="1">
        <f t="array" ref="P9">_xlfn.IFS(C9="COST RECOVERY", "SJH", C9 = "ESCAPEMENT SURVEY", "IR", C9 = "RACK RETURN", "SJH")</f>
        <v>SJH</v>
      </c>
    </row>
    <row r="10" spans="1:16" x14ac:dyDescent="0.25">
      <c r="A10">
        <v>2020</v>
      </c>
      <c r="B10" t="s">
        <v>40</v>
      </c>
      <c r="C10" t="s">
        <v>42</v>
      </c>
      <c r="D10">
        <v>33</v>
      </c>
      <c r="E10">
        <v>11341</v>
      </c>
      <c r="G10" t="s">
        <v>43</v>
      </c>
      <c r="H10" s="1">
        <v>44054</v>
      </c>
      <c r="I10" t="s">
        <v>44</v>
      </c>
      <c r="J10" t="s">
        <v>45</v>
      </c>
      <c r="K10">
        <v>96</v>
      </c>
      <c r="L10">
        <v>66</v>
      </c>
      <c r="M10">
        <v>15</v>
      </c>
      <c r="N10">
        <v>51</v>
      </c>
      <c r="O10">
        <v>77</v>
      </c>
      <c r="P10" t="str" cm="1">
        <f t="array" ref="P10">_xlfn.IFS(C10="COST RECOVERY", "SJH", C10 = "ESCAPEMENT SURVEY", "IR", C10 = "RACK RETURN", "SJH")</f>
        <v>SJH</v>
      </c>
    </row>
    <row r="11" spans="1:16" x14ac:dyDescent="0.25">
      <c r="A11">
        <v>2019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43699</v>
      </c>
      <c r="I11" t="s">
        <v>44</v>
      </c>
      <c r="J11" t="s">
        <v>45</v>
      </c>
      <c r="K11">
        <v>99</v>
      </c>
      <c r="L11">
        <v>97</v>
      </c>
      <c r="M11">
        <v>11</v>
      </c>
      <c r="N11">
        <v>86</v>
      </c>
      <c r="O11">
        <v>89</v>
      </c>
      <c r="P11" t="str" cm="1">
        <f t="array" ref="P11">_xlfn.IFS(C11="COST RECOVERY", "SJH", C11 = "ESCAPEMENT SURVEY", "IR", C11 = "RACK RETURN", "SJH")</f>
        <v>SJH</v>
      </c>
    </row>
    <row r="12" spans="1:16" x14ac:dyDescent="0.25">
      <c r="A12">
        <v>2018</v>
      </c>
      <c r="C12" t="s">
        <v>47</v>
      </c>
      <c r="D12">
        <v>37</v>
      </c>
      <c r="E12">
        <v>11341</v>
      </c>
      <c r="F12" t="s">
        <v>48</v>
      </c>
      <c r="H12" s="1">
        <v>43357</v>
      </c>
      <c r="I12" t="s">
        <v>49</v>
      </c>
      <c r="J12" t="s">
        <v>45</v>
      </c>
      <c r="K12">
        <v>100</v>
      </c>
      <c r="L12">
        <v>98</v>
      </c>
      <c r="M12">
        <v>64</v>
      </c>
      <c r="N12">
        <v>34</v>
      </c>
      <c r="O12">
        <v>35</v>
      </c>
      <c r="P12" t="str" cm="1">
        <f t="array" ref="P12">_xlfn.IFS(C12="COST RECOVERY", "SJH", C12 = "ESCAPEMENT SURVEY", "IR", C12 = "RACK RETURN", "SJH")</f>
        <v>IR</v>
      </c>
    </row>
    <row r="13" spans="1:16" x14ac:dyDescent="0.25">
      <c r="A13">
        <v>2018</v>
      </c>
      <c r="C13" t="s">
        <v>47</v>
      </c>
      <c r="D13">
        <v>39</v>
      </c>
      <c r="E13">
        <v>11341</v>
      </c>
      <c r="F13" t="s">
        <v>48</v>
      </c>
      <c r="H13" s="1">
        <v>43369</v>
      </c>
      <c r="I13" t="s">
        <v>49</v>
      </c>
      <c r="J13" t="s">
        <v>45</v>
      </c>
      <c r="K13">
        <v>53</v>
      </c>
      <c r="L13">
        <v>51</v>
      </c>
      <c r="M13">
        <v>45</v>
      </c>
      <c r="N13">
        <v>6</v>
      </c>
      <c r="O13">
        <v>12</v>
      </c>
      <c r="P13" t="str" cm="1">
        <f t="array" ref="P13">_xlfn.IFS(C13="COST RECOVERY", "SJH", C13 = "ESCAPEMENT SURVEY", "IR", C13 = "RACK RETURN", "SJH")</f>
        <v>IR</v>
      </c>
    </row>
    <row r="14" spans="1:16" x14ac:dyDescent="0.25">
      <c r="A14">
        <v>2018</v>
      </c>
      <c r="C14" t="s">
        <v>47</v>
      </c>
      <c r="D14">
        <v>40</v>
      </c>
      <c r="E14">
        <v>11341</v>
      </c>
      <c r="F14" t="s">
        <v>48</v>
      </c>
      <c r="H14" s="1">
        <v>43375</v>
      </c>
      <c r="I14" t="s">
        <v>49</v>
      </c>
      <c r="J14" t="s">
        <v>45</v>
      </c>
      <c r="K14">
        <v>47</v>
      </c>
      <c r="L14">
        <v>47</v>
      </c>
      <c r="M14">
        <v>47</v>
      </c>
      <c r="N14">
        <v>0</v>
      </c>
      <c r="O14">
        <v>0</v>
      </c>
      <c r="P14" t="str" cm="1">
        <f t="array" ref="P14">_xlfn.IFS(C14="COST RECOVERY", "SJH", C14 = "ESCAPEMENT SURVEY", "IR", C14 = "RACK RETURN", "SJH")</f>
        <v>IR</v>
      </c>
    </row>
    <row r="15" spans="1:16" x14ac:dyDescent="0.25">
      <c r="A15">
        <v>2017</v>
      </c>
      <c r="B15" t="s">
        <v>40</v>
      </c>
      <c r="C15" t="s">
        <v>42</v>
      </c>
      <c r="D15">
        <v>30</v>
      </c>
      <c r="E15">
        <v>11341</v>
      </c>
      <c r="G15" t="s">
        <v>43</v>
      </c>
      <c r="H15" s="1">
        <v>42941</v>
      </c>
      <c r="I15" t="s">
        <v>44</v>
      </c>
      <c r="J15" t="s">
        <v>45</v>
      </c>
      <c r="K15">
        <v>86</v>
      </c>
      <c r="L15">
        <v>82</v>
      </c>
      <c r="M15">
        <v>4</v>
      </c>
      <c r="N15">
        <v>78</v>
      </c>
      <c r="O15">
        <v>95</v>
      </c>
      <c r="P15" t="str" cm="1">
        <f t="array" ref="P15">_xlfn.IFS(C15="COST RECOVERY", "SJH", C15 = "ESCAPEMENT SURVEY", "IR", C15 = "RACK RETURN", "SJH")</f>
        <v>SJH</v>
      </c>
    </row>
    <row r="16" spans="1:16" x14ac:dyDescent="0.25">
      <c r="A16">
        <v>2017</v>
      </c>
      <c r="C16" t="s">
        <v>47</v>
      </c>
      <c r="D16">
        <v>35</v>
      </c>
      <c r="E16">
        <v>11341</v>
      </c>
      <c r="F16" t="s">
        <v>48</v>
      </c>
      <c r="H16" s="1">
        <v>42978</v>
      </c>
      <c r="I16" t="s">
        <v>49</v>
      </c>
      <c r="J16" t="s">
        <v>45</v>
      </c>
      <c r="K16">
        <v>100</v>
      </c>
      <c r="L16">
        <v>96</v>
      </c>
      <c r="M16">
        <v>19</v>
      </c>
      <c r="N16">
        <v>77</v>
      </c>
      <c r="O16">
        <v>80</v>
      </c>
      <c r="P16" t="str" cm="1">
        <f t="array" ref="P16">_xlfn.IFS(C16="COST RECOVERY", "SJH", C16 = "ESCAPEMENT SURVEY", "IR", C16 = "RACK RETURN", "SJH")</f>
        <v>IR</v>
      </c>
    </row>
    <row r="17" spans="1:16" x14ac:dyDescent="0.25">
      <c r="A17">
        <v>2017</v>
      </c>
      <c r="C17" t="s">
        <v>47</v>
      </c>
      <c r="D17">
        <v>41</v>
      </c>
      <c r="E17">
        <v>11341</v>
      </c>
      <c r="F17" t="s">
        <v>48</v>
      </c>
      <c r="H17" s="1">
        <v>43019</v>
      </c>
      <c r="I17" t="s">
        <v>49</v>
      </c>
      <c r="J17" t="s">
        <v>45</v>
      </c>
      <c r="K17">
        <v>48</v>
      </c>
      <c r="L17">
        <v>47</v>
      </c>
      <c r="M17">
        <v>46</v>
      </c>
      <c r="N17">
        <v>1</v>
      </c>
      <c r="O17">
        <v>2</v>
      </c>
      <c r="P17" t="str" cm="1">
        <f t="array" ref="P17">_xlfn.IFS(C17="COST RECOVERY", "SJH", C17 = "ESCAPEMENT SURVEY", "IR", C17 = "RACK RETURN", "SJH")</f>
        <v>IR</v>
      </c>
    </row>
    <row r="18" spans="1:16" x14ac:dyDescent="0.25">
      <c r="A18">
        <v>2017</v>
      </c>
      <c r="C18" t="s">
        <v>54</v>
      </c>
      <c r="D18">
        <v>37</v>
      </c>
      <c r="E18">
        <v>11341</v>
      </c>
      <c r="H18" s="1">
        <v>42993</v>
      </c>
      <c r="I18" t="s">
        <v>49</v>
      </c>
      <c r="J18" t="s">
        <v>55</v>
      </c>
      <c r="K18">
        <v>17</v>
      </c>
      <c r="L18">
        <v>14</v>
      </c>
      <c r="M18">
        <v>6</v>
      </c>
      <c r="N18">
        <v>8</v>
      </c>
      <c r="O18">
        <v>57</v>
      </c>
      <c r="P18" t="str" cm="1">
        <f t="array" ref="P18">_xlfn.IFS(C18="COST RECOVERY", "SJH", C18 = "ESCAPEMENT SURVEY", "IR", C18 = "RACK RETURN", "SJH")</f>
        <v>SJH</v>
      </c>
    </row>
    <row r="19" spans="1:16" x14ac:dyDescent="0.25">
      <c r="A19">
        <v>2017</v>
      </c>
      <c r="C19" t="s">
        <v>54</v>
      </c>
      <c r="D19">
        <v>38</v>
      </c>
      <c r="E19">
        <v>11341</v>
      </c>
      <c r="H19" s="1">
        <v>42997</v>
      </c>
      <c r="I19" t="s">
        <v>49</v>
      </c>
      <c r="J19" t="s">
        <v>55</v>
      </c>
      <c r="K19">
        <v>82</v>
      </c>
      <c r="L19">
        <v>69</v>
      </c>
      <c r="M19">
        <v>37</v>
      </c>
      <c r="N19">
        <v>32</v>
      </c>
      <c r="O19">
        <v>46</v>
      </c>
      <c r="P19" t="str" cm="1">
        <f t="array" ref="P19">_xlfn.IFS(C19="COST RECOVERY", "SJH", C19 = "ESCAPEMENT SURVEY", "IR", C19 = "RACK RETURN", "SJH")</f>
        <v>SJH</v>
      </c>
    </row>
    <row r="20" spans="1:16" x14ac:dyDescent="0.25">
      <c r="A20">
        <v>2016</v>
      </c>
      <c r="B20" t="s">
        <v>40</v>
      </c>
      <c r="C20" t="s">
        <v>42</v>
      </c>
      <c r="D20">
        <v>34</v>
      </c>
      <c r="E20">
        <v>11341</v>
      </c>
      <c r="G20" t="s">
        <v>43</v>
      </c>
      <c r="H20" s="1">
        <v>42596</v>
      </c>
      <c r="I20" t="s">
        <v>44</v>
      </c>
      <c r="J20" t="s">
        <v>45</v>
      </c>
      <c r="K20">
        <v>50</v>
      </c>
      <c r="L20">
        <v>50</v>
      </c>
      <c r="M20">
        <v>4</v>
      </c>
      <c r="N20">
        <v>46</v>
      </c>
      <c r="O20">
        <v>92</v>
      </c>
      <c r="P20" t="str" cm="1">
        <f t="array" ref="P20">_xlfn.IFS(C20="COST RECOVERY", "SJH", C20 = "ESCAPEMENT SURVEY", "IR", C20 = "RACK RETURN", "SJH")</f>
        <v>SJH</v>
      </c>
    </row>
    <row r="21" spans="1:16" x14ac:dyDescent="0.25">
      <c r="A21">
        <v>2016</v>
      </c>
      <c r="C21" t="s">
        <v>47</v>
      </c>
      <c r="D21">
        <v>46</v>
      </c>
      <c r="E21">
        <v>11341</v>
      </c>
      <c r="F21" t="s">
        <v>48</v>
      </c>
      <c r="H21" s="1">
        <v>42684</v>
      </c>
      <c r="I21" t="s">
        <v>49</v>
      </c>
      <c r="J21" t="s">
        <v>45</v>
      </c>
      <c r="K21">
        <v>20</v>
      </c>
      <c r="L21">
        <v>20</v>
      </c>
      <c r="M21">
        <v>3</v>
      </c>
      <c r="N21">
        <v>17</v>
      </c>
      <c r="O21">
        <v>85</v>
      </c>
      <c r="P21" t="str" cm="1">
        <f t="array" ref="P21">_xlfn.IFS(C21="COST RECOVERY", "SJH", C21 = "ESCAPEMENT SURVEY", "IR", C21 = "RACK RETURN", "SJH")</f>
        <v>IR</v>
      </c>
    </row>
    <row r="22" spans="1:16" x14ac:dyDescent="0.25">
      <c r="A22">
        <v>2016</v>
      </c>
      <c r="C22" t="s">
        <v>54</v>
      </c>
      <c r="D22">
        <v>36</v>
      </c>
      <c r="E22">
        <v>11341</v>
      </c>
      <c r="F22" t="s">
        <v>48</v>
      </c>
      <c r="H22" s="1">
        <v>42613</v>
      </c>
      <c r="I22" t="s">
        <v>49</v>
      </c>
      <c r="J22" t="s">
        <v>55</v>
      </c>
      <c r="K22">
        <v>50</v>
      </c>
      <c r="L22">
        <v>50</v>
      </c>
      <c r="M22">
        <v>4</v>
      </c>
      <c r="N22">
        <v>46</v>
      </c>
      <c r="O22">
        <v>92</v>
      </c>
      <c r="P22" t="str" cm="1">
        <f t="array" ref="P22">_xlfn.IFS(C22="COST RECOVERY", "SJH", C22 = "ESCAPEMENT SURVEY", "IR", C22 = "RACK RETURN", "SJH")</f>
        <v>SJH</v>
      </c>
    </row>
    <row r="23" spans="1:16" x14ac:dyDescent="0.25">
      <c r="A23">
        <v>2015</v>
      </c>
      <c r="C23" t="s">
        <v>47</v>
      </c>
      <c r="D23">
        <v>35</v>
      </c>
      <c r="E23">
        <v>11341</v>
      </c>
      <c r="F23" t="s">
        <v>48</v>
      </c>
      <c r="H23" s="1">
        <v>42242</v>
      </c>
      <c r="I23" t="s">
        <v>49</v>
      </c>
      <c r="J23" t="s">
        <v>45</v>
      </c>
      <c r="K23">
        <v>100</v>
      </c>
      <c r="L23">
        <v>100</v>
      </c>
      <c r="M23">
        <v>39</v>
      </c>
      <c r="N23">
        <v>61</v>
      </c>
      <c r="O23">
        <v>61</v>
      </c>
      <c r="P23" t="str" cm="1">
        <f t="array" ref="P23">_xlfn.IFS(C23="COST RECOVERY", "SJH", C23 = "ESCAPEMENT SURVEY", "IR", C23 = "RACK RETURN", "SJH")</f>
        <v>IR</v>
      </c>
    </row>
    <row r="24" spans="1:16" x14ac:dyDescent="0.25">
      <c r="A24">
        <v>2015</v>
      </c>
      <c r="C24" t="s">
        <v>47</v>
      </c>
      <c r="D24">
        <v>38</v>
      </c>
      <c r="E24" s="3">
        <v>11372</v>
      </c>
      <c r="F24" t="s">
        <v>48</v>
      </c>
      <c r="H24" s="1">
        <v>42263</v>
      </c>
      <c r="I24" t="s">
        <v>49</v>
      </c>
      <c r="J24" t="s">
        <v>45</v>
      </c>
      <c r="K24">
        <v>100</v>
      </c>
      <c r="L24">
        <v>97</v>
      </c>
      <c r="M24">
        <v>63</v>
      </c>
      <c r="N24">
        <v>34</v>
      </c>
      <c r="O24">
        <v>35</v>
      </c>
      <c r="P24" t="str" cm="1">
        <f t="array" ref="P24">_xlfn.IFS(C24="COST RECOVERY", "SJH", C24 = "ESCAPEMENT SURVEY", "IR", C24 = "RACK RETURN", "SJH")</f>
        <v>IR</v>
      </c>
    </row>
    <row r="25" spans="1:16" x14ac:dyDescent="0.25">
      <c r="A25">
        <v>2015</v>
      </c>
      <c r="C25" t="s">
        <v>47</v>
      </c>
      <c r="D25">
        <v>39</v>
      </c>
      <c r="E25">
        <v>11341</v>
      </c>
      <c r="F25" t="s">
        <v>48</v>
      </c>
      <c r="H25" s="1">
        <v>42267</v>
      </c>
      <c r="I25" t="s">
        <v>49</v>
      </c>
      <c r="J25" t="s">
        <v>45</v>
      </c>
      <c r="K25">
        <v>164</v>
      </c>
      <c r="L25">
        <v>152</v>
      </c>
      <c r="M25">
        <v>115</v>
      </c>
      <c r="N25">
        <v>37</v>
      </c>
      <c r="O25">
        <v>24</v>
      </c>
      <c r="P25" t="str" cm="1">
        <f t="array" ref="P25">_xlfn.IFS(C25="COST RECOVERY", "SJH", C25 = "ESCAPEMENT SURVEY", "IR", C25 = "RACK RETURN", "SJH")</f>
        <v>IR</v>
      </c>
    </row>
    <row r="26" spans="1:16" x14ac:dyDescent="0.25">
      <c r="A26">
        <v>2015</v>
      </c>
      <c r="C26" t="s">
        <v>47</v>
      </c>
      <c r="D26">
        <v>40</v>
      </c>
      <c r="E26">
        <v>11341</v>
      </c>
      <c r="F26" t="s">
        <v>48</v>
      </c>
      <c r="H26" s="1">
        <v>42275</v>
      </c>
      <c r="I26" t="s">
        <v>49</v>
      </c>
      <c r="J26" t="s">
        <v>45</v>
      </c>
      <c r="K26">
        <v>100</v>
      </c>
      <c r="L26">
        <v>96</v>
      </c>
      <c r="M26">
        <v>92</v>
      </c>
      <c r="N26">
        <v>4</v>
      </c>
      <c r="O26">
        <v>4</v>
      </c>
      <c r="P26" t="str" cm="1">
        <f t="array" ref="P26">_xlfn.IFS(C26="COST RECOVERY", "SJH", C26 = "ESCAPEMENT SURVEY", "IR", C26 = "RACK RETURN", "SJH")</f>
        <v>IR</v>
      </c>
    </row>
    <row r="27" spans="1:16" x14ac:dyDescent="0.25">
      <c r="A27">
        <v>2015</v>
      </c>
      <c r="C27" t="s">
        <v>54</v>
      </c>
      <c r="D27">
        <v>36</v>
      </c>
      <c r="E27">
        <v>11341</v>
      </c>
      <c r="H27" s="1">
        <v>42252</v>
      </c>
      <c r="I27" t="s">
        <v>49</v>
      </c>
      <c r="J27" t="s">
        <v>55</v>
      </c>
      <c r="K27">
        <v>96</v>
      </c>
      <c r="L27">
        <v>88</v>
      </c>
      <c r="M27">
        <v>66</v>
      </c>
      <c r="N27">
        <v>22</v>
      </c>
      <c r="O27">
        <v>25</v>
      </c>
      <c r="P27" t="str" cm="1">
        <f t="array" ref="P27">_xlfn.IFS(C27="COST RECOVERY", "SJH", C27 = "ESCAPEMENT SURVEY", "IR", C27 = "RACK RETURN", "SJH")</f>
        <v>SJH</v>
      </c>
    </row>
    <row r="28" spans="1:16" x14ac:dyDescent="0.25">
      <c r="A28">
        <v>2014</v>
      </c>
      <c r="C28" t="s">
        <v>47</v>
      </c>
      <c r="D28">
        <v>36</v>
      </c>
      <c r="E28">
        <v>11341</v>
      </c>
      <c r="F28" t="s">
        <v>48</v>
      </c>
      <c r="H28" s="1">
        <v>41884</v>
      </c>
      <c r="I28" t="s">
        <v>49</v>
      </c>
      <c r="J28" t="s">
        <v>45</v>
      </c>
      <c r="K28">
        <v>100</v>
      </c>
      <c r="L28">
        <v>98</v>
      </c>
      <c r="M28">
        <v>76</v>
      </c>
      <c r="N28">
        <v>22</v>
      </c>
      <c r="O28">
        <v>22</v>
      </c>
      <c r="P28" t="str" cm="1">
        <f t="array" ref="P28">_xlfn.IFS(C28="COST RECOVERY", "SJH", C28 = "ESCAPEMENT SURVEY", "IR", C28 = "RACK RETURN", "SJH")</f>
        <v>IR</v>
      </c>
    </row>
    <row r="29" spans="1:16" x14ac:dyDescent="0.25">
      <c r="A29">
        <v>2014</v>
      </c>
      <c r="C29" t="s">
        <v>47</v>
      </c>
      <c r="D29">
        <v>38</v>
      </c>
      <c r="E29">
        <v>11341</v>
      </c>
      <c r="F29" t="s">
        <v>48</v>
      </c>
      <c r="H29" s="1">
        <v>41898</v>
      </c>
      <c r="I29" t="s">
        <v>49</v>
      </c>
      <c r="J29" t="s">
        <v>45</v>
      </c>
      <c r="K29">
        <v>100</v>
      </c>
      <c r="L29">
        <v>100</v>
      </c>
      <c r="M29">
        <v>74</v>
      </c>
      <c r="N29">
        <v>26</v>
      </c>
      <c r="O29">
        <v>26</v>
      </c>
      <c r="P29" t="str" cm="1">
        <f t="array" ref="P29">_xlfn.IFS(C29="COST RECOVERY", "SJH", C29 = "ESCAPEMENT SURVEY", "IR", C29 = "RACK RETURN", "SJH")</f>
        <v>IR</v>
      </c>
    </row>
    <row r="30" spans="1:16" x14ac:dyDescent="0.25">
      <c r="A30">
        <v>2014</v>
      </c>
      <c r="C30" t="s">
        <v>47</v>
      </c>
      <c r="D30">
        <v>39</v>
      </c>
      <c r="E30">
        <v>11341</v>
      </c>
      <c r="F30" t="s">
        <v>48</v>
      </c>
      <c r="H30" s="1">
        <v>41906</v>
      </c>
      <c r="I30" t="s">
        <v>49</v>
      </c>
      <c r="J30" t="s">
        <v>45</v>
      </c>
      <c r="K30">
        <v>96</v>
      </c>
      <c r="L30">
        <v>94</v>
      </c>
      <c r="M30">
        <v>86</v>
      </c>
      <c r="N30">
        <v>8</v>
      </c>
      <c r="O30">
        <v>9</v>
      </c>
      <c r="P30" t="str" cm="1">
        <f t="array" ref="P30">_xlfn.IFS(C30="COST RECOVERY", "SJH", C30 = "ESCAPEMENT SURVEY", "IR", C30 = "RACK RETURN", "SJH")</f>
        <v>IR</v>
      </c>
    </row>
    <row r="31" spans="1:16" x14ac:dyDescent="0.25">
      <c r="A31">
        <v>2014</v>
      </c>
      <c r="C31" t="s">
        <v>47</v>
      </c>
      <c r="D31">
        <v>41</v>
      </c>
      <c r="E31">
        <v>11341</v>
      </c>
      <c r="F31" t="s">
        <v>48</v>
      </c>
      <c r="H31" s="1">
        <v>41920</v>
      </c>
      <c r="I31" t="s">
        <v>49</v>
      </c>
      <c r="J31" t="s">
        <v>45</v>
      </c>
      <c r="K31">
        <v>96</v>
      </c>
      <c r="L31">
        <v>96</v>
      </c>
      <c r="M31">
        <v>83</v>
      </c>
      <c r="N31">
        <v>13</v>
      </c>
      <c r="O31">
        <v>14</v>
      </c>
      <c r="P31" t="str" cm="1">
        <f t="array" ref="P31">_xlfn.IFS(C31="COST RECOVERY", "SJH", C31 = "ESCAPEMENT SURVEY", "IR", C31 = "RACK RETURN", "SJH")</f>
        <v>IR</v>
      </c>
    </row>
    <row r="32" spans="1:16" x14ac:dyDescent="0.25">
      <c r="A32">
        <v>2014</v>
      </c>
      <c r="C32" t="s">
        <v>54</v>
      </c>
      <c r="D32">
        <v>36</v>
      </c>
      <c r="E32">
        <v>11341</v>
      </c>
      <c r="H32" s="1">
        <v>41884</v>
      </c>
      <c r="I32" t="s">
        <v>49</v>
      </c>
      <c r="J32" t="s">
        <v>55</v>
      </c>
      <c r="K32">
        <v>96</v>
      </c>
      <c r="L32">
        <v>92</v>
      </c>
      <c r="M32">
        <v>39</v>
      </c>
      <c r="N32">
        <v>53</v>
      </c>
      <c r="O32">
        <v>58</v>
      </c>
      <c r="P32" t="str" cm="1">
        <f t="array" ref="P32">_xlfn.IFS(C32="COST RECOVERY", "SJH", C32 = "ESCAPEMENT SURVEY", "IR", C32 = "RACK RETURN", "SJH")</f>
        <v>SJH</v>
      </c>
    </row>
    <row r="33" spans="1:33" x14ac:dyDescent="0.25">
      <c r="A33">
        <v>2013</v>
      </c>
      <c r="C33" t="s">
        <v>47</v>
      </c>
      <c r="D33">
        <v>35</v>
      </c>
      <c r="E33">
        <v>11341</v>
      </c>
      <c r="F33" t="s">
        <v>48</v>
      </c>
      <c r="H33" s="1">
        <v>41516</v>
      </c>
      <c r="I33" t="s">
        <v>49</v>
      </c>
      <c r="J33" t="s">
        <v>45</v>
      </c>
      <c r="K33">
        <v>96</v>
      </c>
      <c r="L33">
        <v>90</v>
      </c>
      <c r="M33">
        <v>79</v>
      </c>
      <c r="N33">
        <v>11</v>
      </c>
      <c r="O33">
        <v>12</v>
      </c>
      <c r="P33" t="str" cm="1">
        <f t="array" ref="P33">_xlfn.IFS(C33="COST RECOVERY", "SJH", C33 = "ESCAPEMENT SURVEY", "IR", C33 = "RACK RETURN", "SJH")</f>
        <v>IR</v>
      </c>
    </row>
    <row r="34" spans="1:33" x14ac:dyDescent="0.25">
      <c r="A34">
        <v>2013</v>
      </c>
      <c r="C34" t="s">
        <v>47</v>
      </c>
      <c r="D34">
        <v>35</v>
      </c>
      <c r="E34">
        <v>11341</v>
      </c>
      <c r="F34" t="s">
        <v>48</v>
      </c>
      <c r="H34" s="1">
        <v>41516</v>
      </c>
      <c r="I34" t="s">
        <v>49</v>
      </c>
      <c r="J34" t="s">
        <v>45</v>
      </c>
      <c r="K34">
        <v>100</v>
      </c>
      <c r="L34">
        <v>93</v>
      </c>
      <c r="M34">
        <v>78</v>
      </c>
      <c r="N34">
        <v>15</v>
      </c>
      <c r="O34">
        <v>16</v>
      </c>
      <c r="P34" t="str" cm="1">
        <f t="array" ref="P34">_xlfn.IFS(C34="COST RECOVERY", "SJH", C34 = "ESCAPEMENT SURVEY", "IR", C34 = "RACK RETURN", "SJH")</f>
        <v>IR</v>
      </c>
    </row>
    <row r="35" spans="1:33" x14ac:dyDescent="0.25">
      <c r="A35">
        <v>2013</v>
      </c>
      <c r="C35" t="s">
        <v>47</v>
      </c>
      <c r="D35">
        <v>37</v>
      </c>
      <c r="E35">
        <v>11341</v>
      </c>
      <c r="F35" t="s">
        <v>48</v>
      </c>
      <c r="H35" s="1">
        <v>41526</v>
      </c>
      <c r="I35" t="s">
        <v>49</v>
      </c>
      <c r="J35" t="s">
        <v>45</v>
      </c>
      <c r="K35">
        <v>96</v>
      </c>
      <c r="L35">
        <v>95</v>
      </c>
      <c r="M35">
        <v>81</v>
      </c>
      <c r="N35">
        <v>14</v>
      </c>
      <c r="O35">
        <v>15</v>
      </c>
      <c r="P35" t="str" cm="1">
        <f t="array" ref="P35">_xlfn.IFS(C35="COST RECOVERY", "SJH", C35 = "ESCAPEMENT SURVEY", "IR", C35 = "RACK RETURN", "SJH")</f>
        <v>IR</v>
      </c>
    </row>
    <row r="36" spans="1:33" x14ac:dyDescent="0.25">
      <c r="A36">
        <v>2013</v>
      </c>
      <c r="C36" t="s">
        <v>47</v>
      </c>
      <c r="D36">
        <v>39</v>
      </c>
      <c r="E36">
        <v>11341</v>
      </c>
      <c r="F36" t="s">
        <v>48</v>
      </c>
      <c r="H36" s="1">
        <v>41544</v>
      </c>
      <c r="I36" t="s">
        <v>49</v>
      </c>
      <c r="J36" t="s">
        <v>45</v>
      </c>
      <c r="K36">
        <v>100</v>
      </c>
      <c r="L36">
        <v>99</v>
      </c>
      <c r="M36">
        <v>92</v>
      </c>
      <c r="N36">
        <v>7</v>
      </c>
      <c r="O36">
        <v>7</v>
      </c>
      <c r="P36" t="str" cm="1">
        <f t="array" ref="P36">_xlfn.IFS(C36="COST RECOVERY", "SJH", C36 = "ESCAPEMENT SURVEY", "IR", C36 = "RACK RETURN", "SJH")</f>
        <v>IR</v>
      </c>
    </row>
    <row r="37" spans="1:33" x14ac:dyDescent="0.25">
      <c r="A37">
        <v>2013</v>
      </c>
      <c r="C37" t="s">
        <v>54</v>
      </c>
      <c r="D37">
        <v>36</v>
      </c>
      <c r="E37">
        <v>11341</v>
      </c>
      <c r="H37" s="1">
        <v>41519</v>
      </c>
      <c r="I37" t="s">
        <v>49</v>
      </c>
      <c r="J37" t="s">
        <v>55</v>
      </c>
      <c r="K37">
        <v>96</v>
      </c>
      <c r="L37">
        <v>94</v>
      </c>
      <c r="M37">
        <v>72</v>
      </c>
      <c r="N37">
        <v>22</v>
      </c>
      <c r="O37">
        <v>23</v>
      </c>
      <c r="P37" t="str" cm="1">
        <f t="array" ref="P37">_xlfn.IFS(C37="COST RECOVERY", "SJH", C37 = "ESCAPEMENT SURVEY", "IR", C37 = "RACK RETURN", "SJH")</f>
        <v>SJH</v>
      </c>
    </row>
    <row r="38" spans="1:33" x14ac:dyDescent="0.25">
      <c r="A38">
        <v>2012</v>
      </c>
      <c r="C38" t="s">
        <v>47</v>
      </c>
      <c r="D38">
        <v>39</v>
      </c>
      <c r="E38">
        <v>11341</v>
      </c>
      <c r="F38" t="s">
        <v>48</v>
      </c>
      <c r="H38" s="1">
        <v>41177</v>
      </c>
      <c r="I38" t="s">
        <v>49</v>
      </c>
      <c r="J38" t="s">
        <v>45</v>
      </c>
      <c r="K38">
        <v>96</v>
      </c>
      <c r="L38">
        <v>93</v>
      </c>
      <c r="M38">
        <v>90</v>
      </c>
      <c r="N38">
        <v>3</v>
      </c>
      <c r="O38">
        <v>3</v>
      </c>
      <c r="P38" t="str" cm="1">
        <f t="array" ref="P38">_xlfn.IFS(C38="COST RECOVERY", "SJH", C38 = "ESCAPEMENT SURVEY", "IR", C38 = "RACK RETURN", "SJH")</f>
        <v>IR</v>
      </c>
    </row>
    <row r="39" spans="1:33" x14ac:dyDescent="0.25">
      <c r="A39">
        <v>2012</v>
      </c>
      <c r="C39" t="s">
        <v>47</v>
      </c>
      <c r="D39">
        <v>40</v>
      </c>
      <c r="E39">
        <v>11341</v>
      </c>
      <c r="F39" t="s">
        <v>48</v>
      </c>
      <c r="H39" s="1">
        <v>41186</v>
      </c>
      <c r="I39" t="s">
        <v>49</v>
      </c>
      <c r="J39" t="s">
        <v>45</v>
      </c>
      <c r="K39">
        <v>54</v>
      </c>
      <c r="L39">
        <v>51</v>
      </c>
      <c r="M39">
        <v>47</v>
      </c>
      <c r="N39">
        <v>4</v>
      </c>
      <c r="O39">
        <v>8</v>
      </c>
      <c r="P39" t="str" cm="1">
        <f t="array" ref="P39">_xlfn.IFS(C39="COST RECOVERY", "SJH", C39 = "ESCAPEMENT SURVEY", "IR", C39 = "RACK RETURN", "SJH")</f>
        <v>IR</v>
      </c>
    </row>
    <row r="40" spans="1:33" x14ac:dyDescent="0.25">
      <c r="A40">
        <v>2012</v>
      </c>
      <c r="C40" t="s">
        <v>54</v>
      </c>
      <c r="D40">
        <v>37</v>
      </c>
      <c r="E40">
        <v>11336</v>
      </c>
      <c r="H40" s="1">
        <v>41167</v>
      </c>
      <c r="I40" t="s">
        <v>49</v>
      </c>
      <c r="J40" t="s">
        <v>55</v>
      </c>
      <c r="K40">
        <v>96</v>
      </c>
      <c r="L40">
        <v>94</v>
      </c>
      <c r="M40">
        <v>77</v>
      </c>
      <c r="N40">
        <v>17</v>
      </c>
      <c r="O40">
        <v>18</v>
      </c>
      <c r="P40" t="str" cm="1">
        <f t="array" ref="P40">_xlfn.IFS(C40="COST RECOVERY", "SJH", C40 = "ESCAPEMENT SURVEY", "IR", C40 = "RACK RETURN", "SJH")</f>
        <v>SJH</v>
      </c>
    </row>
    <row r="41" spans="1:33" x14ac:dyDescent="0.25">
      <c r="A41">
        <v>2011</v>
      </c>
      <c r="C41" t="s">
        <v>47</v>
      </c>
      <c r="D41">
        <v>41</v>
      </c>
      <c r="E41">
        <v>11341</v>
      </c>
      <c r="F41" t="s">
        <v>48</v>
      </c>
      <c r="H41" s="1">
        <v>40821</v>
      </c>
      <c r="I41" t="s">
        <v>49</v>
      </c>
      <c r="J41" t="s">
        <v>45</v>
      </c>
      <c r="K41">
        <v>96</v>
      </c>
      <c r="L41">
        <v>81</v>
      </c>
      <c r="M41">
        <v>79</v>
      </c>
      <c r="N41">
        <v>2</v>
      </c>
      <c r="O41">
        <v>2</v>
      </c>
      <c r="P41" t="str" cm="1">
        <f t="array" ref="P41">_xlfn.IFS(C41="COST RECOVERY", "SJH", C41 = "ESCAPEMENT SURVEY", "IR", C41 = "RACK RETURN", "SJH")</f>
        <v>IR</v>
      </c>
    </row>
    <row r="42" spans="1:33" x14ac:dyDescent="0.25">
      <c r="A42">
        <v>2011</v>
      </c>
      <c r="C42" t="s">
        <v>54</v>
      </c>
      <c r="D42">
        <v>38</v>
      </c>
      <c r="E42">
        <v>11336</v>
      </c>
      <c r="H42" s="1">
        <v>40800</v>
      </c>
      <c r="I42" t="s">
        <v>49</v>
      </c>
      <c r="J42" t="s">
        <v>55</v>
      </c>
      <c r="K42">
        <v>96</v>
      </c>
      <c r="L42">
        <v>94</v>
      </c>
      <c r="M42">
        <v>86</v>
      </c>
      <c r="N42">
        <v>8</v>
      </c>
      <c r="O42">
        <v>9</v>
      </c>
      <c r="P42" t="str" cm="1">
        <f t="array" ref="P42">_xlfn.IFS(C42="COST RECOVERY", "SJH", C42 = "ESCAPEMENT SURVEY", "IR", C42 = "RACK RETURN", "SJH")</f>
        <v>SJH</v>
      </c>
    </row>
    <row r="45" spans="1:33" x14ac:dyDescent="0.25">
      <c r="A45" t="s">
        <v>82</v>
      </c>
    </row>
    <row r="46" spans="1:33" x14ac:dyDescent="0.25">
      <c r="A46" t="s">
        <v>0</v>
      </c>
      <c r="B46" t="s">
        <v>2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77</v>
      </c>
      <c r="R46" t="s">
        <v>14</v>
      </c>
      <c r="S46" t="s">
        <v>15</v>
      </c>
      <c r="T46" t="s">
        <v>83</v>
      </c>
      <c r="U46" t="s">
        <v>84</v>
      </c>
      <c r="V46" t="s">
        <v>5</v>
      </c>
      <c r="W46" t="str">
        <f>U46</f>
        <v>Mark%</v>
      </c>
      <c r="AF46" t="s">
        <v>5</v>
      </c>
      <c r="AG46" t="s">
        <v>84</v>
      </c>
    </row>
    <row r="47" spans="1:33" x14ac:dyDescent="0.25">
      <c r="A47">
        <v>2024</v>
      </c>
      <c r="C47" t="s">
        <v>47</v>
      </c>
      <c r="D47">
        <v>38</v>
      </c>
      <c r="E47">
        <v>11341</v>
      </c>
      <c r="F47" t="s">
        <v>48</v>
      </c>
      <c r="H47" s="1">
        <v>45554</v>
      </c>
      <c r="I47" t="s">
        <v>49</v>
      </c>
      <c r="J47" t="s">
        <v>45</v>
      </c>
      <c r="K47">
        <v>11</v>
      </c>
      <c r="L47">
        <v>10</v>
      </c>
      <c r="M47">
        <v>10</v>
      </c>
      <c r="N47">
        <v>0</v>
      </c>
      <c r="O47">
        <v>0</v>
      </c>
      <c r="P47" t="s">
        <v>79</v>
      </c>
      <c r="R47">
        <v>10</v>
      </c>
      <c r="S47">
        <v>0</v>
      </c>
      <c r="T47">
        <f>R47+S47</f>
        <v>10</v>
      </c>
      <c r="U47">
        <f>S47/T47</f>
        <v>0</v>
      </c>
      <c r="V47">
        <v>38</v>
      </c>
      <c r="W47">
        <f t="shared" ref="W47:W70" si="0">U47</f>
        <v>0</v>
      </c>
      <c r="AF47">
        <v>38</v>
      </c>
      <c r="AG47">
        <v>0</v>
      </c>
    </row>
    <row r="48" spans="1:33" x14ac:dyDescent="0.25">
      <c r="A48">
        <v>2021</v>
      </c>
      <c r="C48" t="s">
        <v>47</v>
      </c>
      <c r="D48">
        <v>38</v>
      </c>
      <c r="E48">
        <v>11341</v>
      </c>
      <c r="F48" t="s">
        <v>48</v>
      </c>
      <c r="H48" s="1">
        <v>44454</v>
      </c>
      <c r="I48" t="s">
        <v>49</v>
      </c>
      <c r="J48" t="s">
        <v>45</v>
      </c>
      <c r="K48">
        <v>96</v>
      </c>
      <c r="L48">
        <v>93</v>
      </c>
      <c r="M48">
        <v>77</v>
      </c>
      <c r="N48">
        <v>16</v>
      </c>
      <c r="O48">
        <v>17</v>
      </c>
      <c r="P48" t="s">
        <v>79</v>
      </c>
      <c r="R48">
        <v>77</v>
      </c>
      <c r="S48">
        <v>16</v>
      </c>
      <c r="T48">
        <f t="shared" ref="T48:T70" si="1">R48+S48</f>
        <v>93</v>
      </c>
      <c r="U48">
        <f t="shared" ref="U48:U70" si="2">S48/T48</f>
        <v>0.17204301075268819</v>
      </c>
      <c r="V48">
        <v>38</v>
      </c>
      <c r="W48">
        <f t="shared" si="0"/>
        <v>0.17204301075268819</v>
      </c>
      <c r="AF48">
        <v>38</v>
      </c>
      <c r="AG48">
        <v>0.17204301075268819</v>
      </c>
    </row>
    <row r="49" spans="1:33" x14ac:dyDescent="0.25">
      <c r="A49">
        <v>2021</v>
      </c>
      <c r="C49" t="s">
        <v>47</v>
      </c>
      <c r="D49">
        <v>40</v>
      </c>
      <c r="E49">
        <v>11341</v>
      </c>
      <c r="F49" t="s">
        <v>48</v>
      </c>
      <c r="H49" s="1">
        <v>44466</v>
      </c>
      <c r="I49" t="s">
        <v>49</v>
      </c>
      <c r="J49" t="s">
        <v>45</v>
      </c>
      <c r="K49">
        <v>478</v>
      </c>
      <c r="L49">
        <v>455</v>
      </c>
      <c r="M49">
        <v>404</v>
      </c>
      <c r="N49">
        <v>51</v>
      </c>
      <c r="O49">
        <v>11</v>
      </c>
      <c r="P49" t="s">
        <v>79</v>
      </c>
      <c r="R49">
        <v>404</v>
      </c>
      <c r="S49">
        <v>51</v>
      </c>
      <c r="T49">
        <f t="shared" si="1"/>
        <v>455</v>
      </c>
      <c r="U49">
        <f t="shared" si="2"/>
        <v>0.11208791208791209</v>
      </c>
      <c r="V49">
        <v>40</v>
      </c>
      <c r="W49">
        <f t="shared" si="0"/>
        <v>0.11208791208791209</v>
      </c>
      <c r="AF49">
        <v>40</v>
      </c>
      <c r="AG49">
        <v>0.11208791208791209</v>
      </c>
    </row>
    <row r="50" spans="1:33" x14ac:dyDescent="0.25">
      <c r="A50">
        <v>2018</v>
      </c>
      <c r="C50" t="s">
        <v>47</v>
      </c>
      <c r="D50">
        <v>37</v>
      </c>
      <c r="E50">
        <v>11341</v>
      </c>
      <c r="F50" t="s">
        <v>48</v>
      </c>
      <c r="H50" s="1">
        <v>43357</v>
      </c>
      <c r="I50" t="s">
        <v>49</v>
      </c>
      <c r="J50" t="s">
        <v>45</v>
      </c>
      <c r="K50">
        <v>100</v>
      </c>
      <c r="L50">
        <v>98</v>
      </c>
      <c r="M50">
        <v>64</v>
      </c>
      <c r="N50">
        <v>34</v>
      </c>
      <c r="O50">
        <v>35</v>
      </c>
      <c r="P50" t="s">
        <v>79</v>
      </c>
      <c r="R50">
        <v>64</v>
      </c>
      <c r="S50">
        <v>34</v>
      </c>
      <c r="T50">
        <f t="shared" si="1"/>
        <v>98</v>
      </c>
      <c r="U50">
        <f t="shared" si="2"/>
        <v>0.34693877551020408</v>
      </c>
      <c r="V50">
        <v>37</v>
      </c>
      <c r="W50">
        <f t="shared" si="0"/>
        <v>0.34693877551020408</v>
      </c>
      <c r="AF50">
        <v>37</v>
      </c>
      <c r="AG50">
        <v>0.34693877551020408</v>
      </c>
    </row>
    <row r="51" spans="1:33" x14ac:dyDescent="0.25">
      <c r="A51">
        <v>2018</v>
      </c>
      <c r="C51" t="s">
        <v>47</v>
      </c>
      <c r="D51">
        <v>39</v>
      </c>
      <c r="E51">
        <v>11341</v>
      </c>
      <c r="F51" t="s">
        <v>48</v>
      </c>
      <c r="H51" s="1">
        <v>43369</v>
      </c>
      <c r="I51" t="s">
        <v>49</v>
      </c>
      <c r="J51" t="s">
        <v>45</v>
      </c>
      <c r="K51">
        <v>53</v>
      </c>
      <c r="L51">
        <v>51</v>
      </c>
      <c r="M51">
        <v>45</v>
      </c>
      <c r="N51">
        <v>6</v>
      </c>
      <c r="O51">
        <v>12</v>
      </c>
      <c r="P51" t="s">
        <v>79</v>
      </c>
      <c r="R51">
        <v>45</v>
      </c>
      <c r="S51">
        <v>6</v>
      </c>
      <c r="T51">
        <f t="shared" si="1"/>
        <v>51</v>
      </c>
      <c r="U51">
        <f t="shared" si="2"/>
        <v>0.11764705882352941</v>
      </c>
      <c r="V51">
        <v>39</v>
      </c>
      <c r="W51">
        <f t="shared" si="0"/>
        <v>0.11764705882352941</v>
      </c>
      <c r="AF51">
        <v>39</v>
      </c>
      <c r="AG51">
        <v>0.11764705882352941</v>
      </c>
    </row>
    <row r="52" spans="1:33" x14ac:dyDescent="0.25">
      <c r="A52">
        <v>2018</v>
      </c>
      <c r="C52" t="s">
        <v>47</v>
      </c>
      <c r="D52">
        <v>40</v>
      </c>
      <c r="E52">
        <v>11341</v>
      </c>
      <c r="F52" t="s">
        <v>48</v>
      </c>
      <c r="H52" s="1">
        <v>43375</v>
      </c>
      <c r="I52" t="s">
        <v>49</v>
      </c>
      <c r="J52" t="s">
        <v>45</v>
      </c>
      <c r="K52">
        <v>47</v>
      </c>
      <c r="L52">
        <v>47</v>
      </c>
      <c r="M52">
        <v>47</v>
      </c>
      <c r="N52">
        <v>0</v>
      </c>
      <c r="O52">
        <v>0</v>
      </c>
      <c r="P52" t="s">
        <v>79</v>
      </c>
      <c r="R52">
        <v>47</v>
      </c>
      <c r="S52">
        <v>0</v>
      </c>
      <c r="T52">
        <f t="shared" si="1"/>
        <v>47</v>
      </c>
      <c r="U52">
        <f t="shared" si="2"/>
        <v>0</v>
      </c>
      <c r="V52">
        <v>40</v>
      </c>
      <c r="W52">
        <f t="shared" si="0"/>
        <v>0</v>
      </c>
      <c r="AF52">
        <v>40</v>
      </c>
      <c r="AG52">
        <v>0</v>
      </c>
    </row>
    <row r="53" spans="1:33" x14ac:dyDescent="0.25">
      <c r="A53">
        <v>2017</v>
      </c>
      <c r="C53" t="s">
        <v>47</v>
      </c>
      <c r="D53">
        <v>35</v>
      </c>
      <c r="E53">
        <v>11341</v>
      </c>
      <c r="F53" t="s">
        <v>48</v>
      </c>
      <c r="H53" s="1">
        <v>42978</v>
      </c>
      <c r="I53" t="s">
        <v>49</v>
      </c>
      <c r="J53" t="s">
        <v>45</v>
      </c>
      <c r="K53">
        <v>100</v>
      </c>
      <c r="L53">
        <v>96</v>
      </c>
      <c r="M53">
        <v>19</v>
      </c>
      <c r="N53">
        <v>77</v>
      </c>
      <c r="O53">
        <v>80</v>
      </c>
      <c r="P53" t="s">
        <v>79</v>
      </c>
      <c r="R53">
        <v>19</v>
      </c>
      <c r="S53">
        <v>77</v>
      </c>
      <c r="T53">
        <f t="shared" si="1"/>
        <v>96</v>
      </c>
      <c r="U53">
        <f t="shared" si="2"/>
        <v>0.80208333333333337</v>
      </c>
      <c r="V53">
        <v>35</v>
      </c>
      <c r="W53">
        <f t="shared" si="0"/>
        <v>0.80208333333333337</v>
      </c>
      <c r="AF53">
        <v>35</v>
      </c>
      <c r="AG53">
        <v>0.80208333333333337</v>
      </c>
    </row>
    <row r="54" spans="1:33" x14ac:dyDescent="0.25">
      <c r="A54">
        <v>2017</v>
      </c>
      <c r="C54" t="s">
        <v>47</v>
      </c>
      <c r="D54">
        <v>41</v>
      </c>
      <c r="E54">
        <v>11341</v>
      </c>
      <c r="F54" t="s">
        <v>48</v>
      </c>
      <c r="H54" s="1">
        <v>43019</v>
      </c>
      <c r="I54" t="s">
        <v>49</v>
      </c>
      <c r="J54" t="s">
        <v>45</v>
      </c>
      <c r="K54">
        <v>48</v>
      </c>
      <c r="L54">
        <v>47</v>
      </c>
      <c r="M54">
        <v>46</v>
      </c>
      <c r="N54">
        <v>1</v>
      </c>
      <c r="O54">
        <v>2</v>
      </c>
      <c r="P54" t="s">
        <v>79</v>
      </c>
      <c r="R54">
        <v>46</v>
      </c>
      <c r="S54">
        <v>1</v>
      </c>
      <c r="T54">
        <f t="shared" si="1"/>
        <v>47</v>
      </c>
      <c r="U54">
        <f t="shared" si="2"/>
        <v>2.1276595744680851E-2</v>
      </c>
      <c r="V54">
        <v>41</v>
      </c>
      <c r="W54">
        <f t="shared" si="0"/>
        <v>2.1276595744680851E-2</v>
      </c>
      <c r="AF54">
        <v>41</v>
      </c>
      <c r="AG54">
        <v>2.1276595744680851E-2</v>
      </c>
    </row>
    <row r="55" spans="1:33" x14ac:dyDescent="0.25">
      <c r="A55">
        <v>2016</v>
      </c>
      <c r="C55" t="s">
        <v>47</v>
      </c>
      <c r="D55">
        <v>46</v>
      </c>
      <c r="E55">
        <v>11341</v>
      </c>
      <c r="F55" t="s">
        <v>48</v>
      </c>
      <c r="H55" s="1">
        <v>42684</v>
      </c>
      <c r="I55" t="s">
        <v>49</v>
      </c>
      <c r="J55" t="s">
        <v>45</v>
      </c>
      <c r="K55">
        <v>20</v>
      </c>
      <c r="L55">
        <v>20</v>
      </c>
      <c r="M55">
        <v>3</v>
      </c>
      <c r="N55">
        <v>17</v>
      </c>
      <c r="O55">
        <v>85</v>
      </c>
      <c r="P55" t="s">
        <v>79</v>
      </c>
      <c r="R55">
        <v>3</v>
      </c>
      <c r="S55">
        <v>17</v>
      </c>
      <c r="T55">
        <f t="shared" si="1"/>
        <v>20</v>
      </c>
      <c r="U55">
        <f t="shared" si="2"/>
        <v>0.85</v>
      </c>
      <c r="V55">
        <v>46</v>
      </c>
      <c r="W55">
        <f t="shared" si="0"/>
        <v>0.85</v>
      </c>
      <c r="AF55">
        <v>35</v>
      </c>
      <c r="AG55">
        <v>0.61</v>
      </c>
    </row>
    <row r="56" spans="1:33" x14ac:dyDescent="0.25">
      <c r="A56">
        <v>2015</v>
      </c>
      <c r="C56" t="s">
        <v>47</v>
      </c>
      <c r="D56">
        <v>35</v>
      </c>
      <c r="E56">
        <v>11341</v>
      </c>
      <c r="F56" t="s">
        <v>48</v>
      </c>
      <c r="H56" s="1">
        <v>42242</v>
      </c>
      <c r="I56" t="s">
        <v>49</v>
      </c>
      <c r="J56" t="s">
        <v>45</v>
      </c>
      <c r="K56">
        <v>100</v>
      </c>
      <c r="L56">
        <v>100</v>
      </c>
      <c r="M56">
        <v>39</v>
      </c>
      <c r="N56">
        <v>61</v>
      </c>
      <c r="O56">
        <v>61</v>
      </c>
      <c r="P56" t="s">
        <v>79</v>
      </c>
      <c r="R56">
        <v>39</v>
      </c>
      <c r="S56">
        <v>61</v>
      </c>
      <c r="T56">
        <f t="shared" si="1"/>
        <v>100</v>
      </c>
      <c r="U56">
        <f t="shared" si="2"/>
        <v>0.61</v>
      </c>
      <c r="V56">
        <v>35</v>
      </c>
      <c r="W56">
        <f t="shared" si="0"/>
        <v>0.61</v>
      </c>
      <c r="AF56">
        <v>38</v>
      </c>
      <c r="AG56">
        <v>0.35051546391752575</v>
      </c>
    </row>
    <row r="57" spans="1:33" x14ac:dyDescent="0.25">
      <c r="A57">
        <v>2015</v>
      </c>
      <c r="C57" t="s">
        <v>47</v>
      </c>
      <c r="D57">
        <v>38</v>
      </c>
      <c r="E57" s="3">
        <v>11372</v>
      </c>
      <c r="F57" t="s">
        <v>48</v>
      </c>
      <c r="H57" s="1">
        <v>42263</v>
      </c>
      <c r="I57" t="s">
        <v>49</v>
      </c>
      <c r="J57" t="s">
        <v>45</v>
      </c>
      <c r="K57">
        <v>100</v>
      </c>
      <c r="L57">
        <v>97</v>
      </c>
      <c r="M57">
        <v>63</v>
      </c>
      <c r="N57">
        <v>34</v>
      </c>
      <c r="O57">
        <v>35</v>
      </c>
      <c r="P57" t="s">
        <v>79</v>
      </c>
      <c r="R57">
        <v>63</v>
      </c>
      <c r="S57">
        <v>34</v>
      </c>
      <c r="T57">
        <f t="shared" si="1"/>
        <v>97</v>
      </c>
      <c r="U57">
        <f t="shared" si="2"/>
        <v>0.35051546391752575</v>
      </c>
      <c r="V57">
        <v>38</v>
      </c>
      <c r="W57">
        <f t="shared" si="0"/>
        <v>0.35051546391752575</v>
      </c>
      <c r="AF57">
        <v>39</v>
      </c>
      <c r="AG57">
        <v>0.24342105263157895</v>
      </c>
    </row>
    <row r="58" spans="1:33" x14ac:dyDescent="0.25">
      <c r="A58">
        <v>2015</v>
      </c>
      <c r="C58" t="s">
        <v>47</v>
      </c>
      <c r="D58">
        <v>39</v>
      </c>
      <c r="E58">
        <v>11341</v>
      </c>
      <c r="F58" t="s">
        <v>48</v>
      </c>
      <c r="H58" s="1">
        <v>42267</v>
      </c>
      <c r="I58" t="s">
        <v>49</v>
      </c>
      <c r="J58" t="s">
        <v>45</v>
      </c>
      <c r="K58">
        <v>164</v>
      </c>
      <c r="L58">
        <v>152</v>
      </c>
      <c r="M58">
        <v>115</v>
      </c>
      <c r="N58">
        <v>37</v>
      </c>
      <c r="O58">
        <v>24</v>
      </c>
      <c r="P58" t="s">
        <v>79</v>
      </c>
      <c r="R58">
        <v>115</v>
      </c>
      <c r="S58">
        <v>37</v>
      </c>
      <c r="T58">
        <f t="shared" si="1"/>
        <v>152</v>
      </c>
      <c r="U58">
        <f t="shared" si="2"/>
        <v>0.24342105263157895</v>
      </c>
      <c r="V58">
        <v>39</v>
      </c>
      <c r="W58">
        <f t="shared" si="0"/>
        <v>0.24342105263157895</v>
      </c>
      <c r="AF58">
        <v>40</v>
      </c>
      <c r="AG58">
        <v>4.1666666666666664E-2</v>
      </c>
    </row>
    <row r="59" spans="1:33" x14ac:dyDescent="0.25">
      <c r="A59">
        <v>2015</v>
      </c>
      <c r="C59" t="s">
        <v>47</v>
      </c>
      <c r="D59">
        <v>40</v>
      </c>
      <c r="E59">
        <v>11341</v>
      </c>
      <c r="F59" t="s">
        <v>48</v>
      </c>
      <c r="H59" s="1">
        <v>42275</v>
      </c>
      <c r="I59" t="s">
        <v>49</v>
      </c>
      <c r="J59" t="s">
        <v>45</v>
      </c>
      <c r="K59">
        <v>100</v>
      </c>
      <c r="L59">
        <v>96</v>
      </c>
      <c r="M59">
        <v>92</v>
      </c>
      <c r="N59">
        <v>4</v>
      </c>
      <c r="O59">
        <v>4</v>
      </c>
      <c r="P59" t="s">
        <v>79</v>
      </c>
      <c r="R59">
        <v>92</v>
      </c>
      <c r="S59">
        <v>4</v>
      </c>
      <c r="T59">
        <f t="shared" si="1"/>
        <v>96</v>
      </c>
      <c r="U59">
        <f t="shared" si="2"/>
        <v>4.1666666666666664E-2</v>
      </c>
      <c r="V59">
        <v>40</v>
      </c>
      <c r="W59">
        <f t="shared" si="0"/>
        <v>4.1666666666666664E-2</v>
      </c>
      <c r="AF59">
        <v>36</v>
      </c>
      <c r="AG59">
        <v>0.22448979591836735</v>
      </c>
    </row>
    <row r="60" spans="1:33" x14ac:dyDescent="0.25">
      <c r="A60">
        <v>2014</v>
      </c>
      <c r="C60" t="s">
        <v>47</v>
      </c>
      <c r="D60">
        <v>36</v>
      </c>
      <c r="E60">
        <v>11341</v>
      </c>
      <c r="F60" t="s">
        <v>48</v>
      </c>
      <c r="H60" s="1">
        <v>41884</v>
      </c>
      <c r="I60" t="s">
        <v>49</v>
      </c>
      <c r="J60" t="s">
        <v>45</v>
      </c>
      <c r="K60">
        <v>100</v>
      </c>
      <c r="L60">
        <v>98</v>
      </c>
      <c r="M60">
        <v>76</v>
      </c>
      <c r="N60">
        <v>22</v>
      </c>
      <c r="O60">
        <v>22</v>
      </c>
      <c r="P60" t="s">
        <v>79</v>
      </c>
      <c r="R60">
        <v>76</v>
      </c>
      <c r="S60">
        <v>22</v>
      </c>
      <c r="T60">
        <f t="shared" si="1"/>
        <v>98</v>
      </c>
      <c r="U60">
        <f t="shared" si="2"/>
        <v>0.22448979591836735</v>
      </c>
      <c r="V60">
        <v>36</v>
      </c>
      <c r="W60">
        <f t="shared" si="0"/>
        <v>0.22448979591836735</v>
      </c>
      <c r="AF60">
        <v>38</v>
      </c>
      <c r="AG60">
        <v>0.26</v>
      </c>
    </row>
    <row r="61" spans="1:33" x14ac:dyDescent="0.25">
      <c r="A61">
        <v>2014</v>
      </c>
      <c r="C61" t="s">
        <v>47</v>
      </c>
      <c r="D61">
        <v>38</v>
      </c>
      <c r="E61">
        <v>11341</v>
      </c>
      <c r="F61" t="s">
        <v>48</v>
      </c>
      <c r="H61" s="1">
        <v>41898</v>
      </c>
      <c r="I61" t="s">
        <v>49</v>
      </c>
      <c r="J61" t="s">
        <v>45</v>
      </c>
      <c r="K61">
        <v>100</v>
      </c>
      <c r="L61">
        <v>100</v>
      </c>
      <c r="M61">
        <v>74</v>
      </c>
      <c r="N61">
        <v>26</v>
      </c>
      <c r="O61">
        <v>26</v>
      </c>
      <c r="P61" t="s">
        <v>79</v>
      </c>
      <c r="R61">
        <v>74</v>
      </c>
      <c r="S61">
        <v>26</v>
      </c>
      <c r="T61">
        <f t="shared" si="1"/>
        <v>100</v>
      </c>
      <c r="U61">
        <f t="shared" si="2"/>
        <v>0.26</v>
      </c>
      <c r="V61">
        <v>38</v>
      </c>
      <c r="W61">
        <f t="shared" si="0"/>
        <v>0.26</v>
      </c>
      <c r="AF61">
        <v>39</v>
      </c>
      <c r="AG61">
        <v>8.5106382978723402E-2</v>
      </c>
    </row>
    <row r="62" spans="1:33" x14ac:dyDescent="0.25">
      <c r="A62">
        <v>2014</v>
      </c>
      <c r="C62" t="s">
        <v>47</v>
      </c>
      <c r="D62">
        <v>39</v>
      </c>
      <c r="E62">
        <v>11341</v>
      </c>
      <c r="F62" t="s">
        <v>48</v>
      </c>
      <c r="H62" s="1">
        <v>41906</v>
      </c>
      <c r="I62" t="s">
        <v>49</v>
      </c>
      <c r="J62" t="s">
        <v>45</v>
      </c>
      <c r="K62">
        <v>96</v>
      </c>
      <c r="L62">
        <v>94</v>
      </c>
      <c r="M62">
        <v>86</v>
      </c>
      <c r="N62">
        <v>8</v>
      </c>
      <c r="O62">
        <v>9</v>
      </c>
      <c r="P62" t="s">
        <v>79</v>
      </c>
      <c r="R62">
        <v>86</v>
      </c>
      <c r="S62">
        <v>8</v>
      </c>
      <c r="T62">
        <f t="shared" si="1"/>
        <v>94</v>
      </c>
      <c r="U62">
        <f t="shared" si="2"/>
        <v>8.5106382978723402E-2</v>
      </c>
      <c r="V62">
        <v>39</v>
      </c>
      <c r="W62">
        <f t="shared" si="0"/>
        <v>8.5106382978723402E-2</v>
      </c>
      <c r="AF62">
        <v>41</v>
      </c>
      <c r="AG62">
        <v>0.13541666666666666</v>
      </c>
    </row>
    <row r="63" spans="1:33" x14ac:dyDescent="0.25">
      <c r="A63">
        <v>2014</v>
      </c>
      <c r="C63" t="s">
        <v>47</v>
      </c>
      <c r="D63">
        <v>41</v>
      </c>
      <c r="E63">
        <v>11341</v>
      </c>
      <c r="F63" t="s">
        <v>48</v>
      </c>
      <c r="H63" s="1">
        <v>41920</v>
      </c>
      <c r="I63" t="s">
        <v>49</v>
      </c>
      <c r="J63" t="s">
        <v>45</v>
      </c>
      <c r="K63">
        <v>96</v>
      </c>
      <c r="L63">
        <v>96</v>
      </c>
      <c r="M63">
        <v>83</v>
      </c>
      <c r="N63">
        <v>13</v>
      </c>
      <c r="O63">
        <v>14</v>
      </c>
      <c r="P63" t="s">
        <v>79</v>
      </c>
      <c r="R63">
        <v>83</v>
      </c>
      <c r="S63">
        <v>13</v>
      </c>
      <c r="T63">
        <f t="shared" si="1"/>
        <v>96</v>
      </c>
      <c r="U63">
        <f t="shared" si="2"/>
        <v>0.13541666666666666</v>
      </c>
      <c r="V63">
        <v>41</v>
      </c>
      <c r="W63">
        <f t="shared" si="0"/>
        <v>0.13541666666666666</v>
      </c>
      <c r="AF63">
        <v>35</v>
      </c>
      <c r="AG63">
        <v>0.12222222222222222</v>
      </c>
    </row>
    <row r="64" spans="1:33" x14ac:dyDescent="0.25">
      <c r="A64">
        <v>2013</v>
      </c>
      <c r="C64" t="s">
        <v>47</v>
      </c>
      <c r="D64">
        <v>35</v>
      </c>
      <c r="E64">
        <v>11341</v>
      </c>
      <c r="F64" t="s">
        <v>48</v>
      </c>
      <c r="H64" s="1">
        <v>41516</v>
      </c>
      <c r="I64" t="s">
        <v>49</v>
      </c>
      <c r="J64" t="s">
        <v>45</v>
      </c>
      <c r="K64">
        <v>96</v>
      </c>
      <c r="L64">
        <v>90</v>
      </c>
      <c r="M64">
        <v>79</v>
      </c>
      <c r="N64">
        <v>11</v>
      </c>
      <c r="O64">
        <v>12</v>
      </c>
      <c r="P64" t="s">
        <v>79</v>
      </c>
      <c r="R64">
        <v>79</v>
      </c>
      <c r="S64">
        <v>11</v>
      </c>
      <c r="T64">
        <f t="shared" si="1"/>
        <v>90</v>
      </c>
      <c r="U64">
        <f t="shared" si="2"/>
        <v>0.12222222222222222</v>
      </c>
      <c r="V64">
        <v>35</v>
      </c>
      <c r="W64">
        <f t="shared" si="0"/>
        <v>0.12222222222222222</v>
      </c>
      <c r="AF64">
        <v>35</v>
      </c>
      <c r="AG64">
        <v>0.16129032258064516</v>
      </c>
    </row>
    <row r="65" spans="1:33" x14ac:dyDescent="0.25">
      <c r="A65">
        <v>2013</v>
      </c>
      <c r="C65" t="s">
        <v>47</v>
      </c>
      <c r="D65">
        <v>35</v>
      </c>
      <c r="E65">
        <v>11341</v>
      </c>
      <c r="F65" t="s">
        <v>48</v>
      </c>
      <c r="H65" s="1">
        <v>41516</v>
      </c>
      <c r="I65" t="s">
        <v>49</v>
      </c>
      <c r="J65" t="s">
        <v>45</v>
      </c>
      <c r="K65">
        <v>100</v>
      </c>
      <c r="L65">
        <v>93</v>
      </c>
      <c r="M65">
        <v>78</v>
      </c>
      <c r="N65">
        <v>15</v>
      </c>
      <c r="O65">
        <v>16</v>
      </c>
      <c r="P65" t="s">
        <v>79</v>
      </c>
      <c r="R65">
        <v>78</v>
      </c>
      <c r="S65">
        <v>15</v>
      </c>
      <c r="T65">
        <f t="shared" si="1"/>
        <v>93</v>
      </c>
      <c r="U65">
        <f t="shared" si="2"/>
        <v>0.16129032258064516</v>
      </c>
      <c r="V65">
        <v>35</v>
      </c>
      <c r="W65">
        <f t="shared" si="0"/>
        <v>0.16129032258064516</v>
      </c>
      <c r="AF65">
        <v>37</v>
      </c>
      <c r="AG65">
        <v>0.14736842105263157</v>
      </c>
    </row>
    <row r="66" spans="1:33" x14ac:dyDescent="0.25">
      <c r="A66">
        <v>2013</v>
      </c>
      <c r="C66" t="s">
        <v>47</v>
      </c>
      <c r="D66">
        <v>37</v>
      </c>
      <c r="E66">
        <v>11341</v>
      </c>
      <c r="F66" t="s">
        <v>48</v>
      </c>
      <c r="H66" s="1">
        <v>41526</v>
      </c>
      <c r="I66" t="s">
        <v>49</v>
      </c>
      <c r="J66" t="s">
        <v>45</v>
      </c>
      <c r="K66">
        <v>96</v>
      </c>
      <c r="L66">
        <v>95</v>
      </c>
      <c r="M66">
        <v>81</v>
      </c>
      <c r="N66">
        <v>14</v>
      </c>
      <c r="O66">
        <v>15</v>
      </c>
      <c r="P66" t="s">
        <v>79</v>
      </c>
      <c r="R66">
        <v>81</v>
      </c>
      <c r="S66">
        <v>14</v>
      </c>
      <c r="T66">
        <f t="shared" si="1"/>
        <v>95</v>
      </c>
      <c r="U66">
        <f t="shared" si="2"/>
        <v>0.14736842105263157</v>
      </c>
      <c r="V66">
        <v>37</v>
      </c>
      <c r="W66">
        <f t="shared" si="0"/>
        <v>0.14736842105263157</v>
      </c>
      <c r="AF66">
        <v>39</v>
      </c>
      <c r="AG66">
        <v>7.0707070707070704E-2</v>
      </c>
    </row>
    <row r="67" spans="1:33" x14ac:dyDescent="0.25">
      <c r="A67">
        <v>2013</v>
      </c>
      <c r="C67" t="s">
        <v>47</v>
      </c>
      <c r="D67">
        <v>39</v>
      </c>
      <c r="E67">
        <v>11341</v>
      </c>
      <c r="F67" t="s">
        <v>48</v>
      </c>
      <c r="H67" s="1">
        <v>41544</v>
      </c>
      <c r="I67" t="s">
        <v>49</v>
      </c>
      <c r="J67" t="s">
        <v>45</v>
      </c>
      <c r="K67">
        <v>100</v>
      </c>
      <c r="L67">
        <v>99</v>
      </c>
      <c r="M67">
        <v>92</v>
      </c>
      <c r="N67">
        <v>7</v>
      </c>
      <c r="O67">
        <v>7</v>
      </c>
      <c r="P67" t="s">
        <v>79</v>
      </c>
      <c r="R67">
        <v>92</v>
      </c>
      <c r="S67">
        <v>7</v>
      </c>
      <c r="T67">
        <f t="shared" si="1"/>
        <v>99</v>
      </c>
      <c r="U67">
        <f t="shared" si="2"/>
        <v>7.0707070707070704E-2</v>
      </c>
      <c r="V67">
        <v>39</v>
      </c>
      <c r="W67">
        <f t="shared" si="0"/>
        <v>7.0707070707070704E-2</v>
      </c>
      <c r="AF67">
        <v>39</v>
      </c>
      <c r="AG67">
        <v>3.2258064516129031E-2</v>
      </c>
    </row>
    <row r="68" spans="1:33" x14ac:dyDescent="0.25">
      <c r="A68">
        <v>2012</v>
      </c>
      <c r="C68" t="s">
        <v>47</v>
      </c>
      <c r="D68">
        <v>39</v>
      </c>
      <c r="E68">
        <v>11341</v>
      </c>
      <c r="F68" t="s">
        <v>48</v>
      </c>
      <c r="H68" s="1">
        <v>41177</v>
      </c>
      <c r="I68" t="s">
        <v>49</v>
      </c>
      <c r="J68" t="s">
        <v>45</v>
      </c>
      <c r="K68">
        <v>96</v>
      </c>
      <c r="L68">
        <v>93</v>
      </c>
      <c r="M68">
        <v>90</v>
      </c>
      <c r="N68">
        <v>3</v>
      </c>
      <c r="O68">
        <v>3</v>
      </c>
      <c r="P68" t="s">
        <v>79</v>
      </c>
      <c r="R68">
        <v>90</v>
      </c>
      <c r="S68">
        <v>3</v>
      </c>
      <c r="T68">
        <f t="shared" si="1"/>
        <v>93</v>
      </c>
      <c r="U68">
        <f t="shared" si="2"/>
        <v>3.2258064516129031E-2</v>
      </c>
      <c r="V68">
        <v>39</v>
      </c>
      <c r="W68">
        <f t="shared" si="0"/>
        <v>3.2258064516129031E-2</v>
      </c>
      <c r="AF68">
        <v>40</v>
      </c>
      <c r="AG68">
        <v>7.8431372549019607E-2</v>
      </c>
    </row>
    <row r="69" spans="1:33" x14ac:dyDescent="0.25">
      <c r="A69">
        <v>2012</v>
      </c>
      <c r="C69" t="s">
        <v>47</v>
      </c>
      <c r="D69">
        <v>40</v>
      </c>
      <c r="E69">
        <v>11341</v>
      </c>
      <c r="F69" t="s">
        <v>48</v>
      </c>
      <c r="H69" s="1">
        <v>41186</v>
      </c>
      <c r="I69" t="s">
        <v>49</v>
      </c>
      <c r="J69" t="s">
        <v>45</v>
      </c>
      <c r="K69">
        <v>54</v>
      </c>
      <c r="L69">
        <v>51</v>
      </c>
      <c r="M69">
        <v>47</v>
      </c>
      <c r="N69">
        <v>4</v>
      </c>
      <c r="O69">
        <v>8</v>
      </c>
      <c r="P69" t="s">
        <v>79</v>
      </c>
      <c r="R69">
        <v>47</v>
      </c>
      <c r="S69">
        <v>4</v>
      </c>
      <c r="T69">
        <f t="shared" si="1"/>
        <v>51</v>
      </c>
      <c r="U69">
        <f t="shared" si="2"/>
        <v>7.8431372549019607E-2</v>
      </c>
      <c r="V69">
        <v>40</v>
      </c>
      <c r="W69">
        <f t="shared" si="0"/>
        <v>7.8431372549019607E-2</v>
      </c>
      <c r="AF69">
        <v>41</v>
      </c>
      <c r="AG69">
        <v>2.4691358024691357E-2</v>
      </c>
    </row>
    <row r="70" spans="1:33" x14ac:dyDescent="0.25">
      <c r="A70">
        <v>2011</v>
      </c>
      <c r="C70" t="s">
        <v>47</v>
      </c>
      <c r="D70">
        <v>41</v>
      </c>
      <c r="E70">
        <v>11341</v>
      </c>
      <c r="F70" t="s">
        <v>48</v>
      </c>
      <c r="H70" s="1">
        <v>40821</v>
      </c>
      <c r="I70" t="s">
        <v>49</v>
      </c>
      <c r="J70" t="s">
        <v>45</v>
      </c>
      <c r="K70">
        <v>96</v>
      </c>
      <c r="L70">
        <v>81</v>
      </c>
      <c r="M70">
        <v>79</v>
      </c>
      <c r="N70">
        <v>2</v>
      </c>
      <c r="O70">
        <v>2</v>
      </c>
      <c r="P70" t="s">
        <v>79</v>
      </c>
      <c r="R70">
        <v>79</v>
      </c>
      <c r="S70">
        <v>2</v>
      </c>
      <c r="T70">
        <f t="shared" si="1"/>
        <v>81</v>
      </c>
      <c r="U70">
        <f t="shared" si="2"/>
        <v>2.4691358024691357E-2</v>
      </c>
      <c r="V70">
        <v>41</v>
      </c>
      <c r="W70">
        <f t="shared" si="0"/>
        <v>2.4691358024691357E-2</v>
      </c>
    </row>
    <row r="73" spans="1:33" x14ac:dyDescent="0.25">
      <c r="A73" t="s">
        <v>81</v>
      </c>
    </row>
    <row r="74" spans="1:33" x14ac:dyDescent="0.25">
      <c r="A74" t="s">
        <v>0</v>
      </c>
      <c r="B74" t="s">
        <v>2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77</v>
      </c>
      <c r="R74" t="s">
        <v>14</v>
      </c>
      <c r="S74" t="s">
        <v>15</v>
      </c>
      <c r="T74" t="s">
        <v>83</v>
      </c>
      <c r="U74" t="s">
        <v>84</v>
      </c>
      <c r="V74" t="s">
        <v>5</v>
      </c>
      <c r="W74" t="str">
        <f t="shared" ref="W74" si="3">U74</f>
        <v>Mark%</v>
      </c>
    </row>
    <row r="75" spans="1:33" x14ac:dyDescent="0.25">
      <c r="A75">
        <v>2024</v>
      </c>
      <c r="B75" t="s">
        <v>40</v>
      </c>
      <c r="C75" t="s">
        <v>42</v>
      </c>
      <c r="D75">
        <v>32</v>
      </c>
      <c r="E75">
        <v>11341</v>
      </c>
      <c r="G75" t="s">
        <v>43</v>
      </c>
      <c r="H75" s="1">
        <v>45514</v>
      </c>
      <c r="I75" t="s">
        <v>44</v>
      </c>
      <c r="J75" t="s">
        <v>45</v>
      </c>
      <c r="K75">
        <v>143</v>
      </c>
      <c r="L75">
        <v>137</v>
      </c>
      <c r="M75">
        <v>47</v>
      </c>
      <c r="N75">
        <v>90</v>
      </c>
      <c r="O75">
        <v>66</v>
      </c>
      <c r="P75" t="s">
        <v>80</v>
      </c>
      <c r="R75">
        <v>47</v>
      </c>
      <c r="S75">
        <v>90</v>
      </c>
      <c r="T75">
        <f t="shared" ref="T75:T90" si="4">R75+S75</f>
        <v>137</v>
      </c>
      <c r="U75">
        <f t="shared" ref="U75:U90" si="5">S75/T75</f>
        <v>0.65693430656934304</v>
      </c>
      <c r="V75">
        <v>32</v>
      </c>
      <c r="W75">
        <f t="shared" ref="W75:W90" si="6">U75</f>
        <v>0.65693430656934304</v>
      </c>
    </row>
    <row r="76" spans="1:33" x14ac:dyDescent="0.25">
      <c r="A76">
        <v>2024</v>
      </c>
      <c r="B76" t="s">
        <v>40</v>
      </c>
      <c r="C76" t="s">
        <v>42</v>
      </c>
      <c r="D76">
        <v>33</v>
      </c>
      <c r="E76">
        <v>11341</v>
      </c>
      <c r="G76" t="s">
        <v>43</v>
      </c>
      <c r="H76" s="1">
        <v>45519</v>
      </c>
      <c r="I76" t="s">
        <v>44</v>
      </c>
      <c r="J76" t="s">
        <v>45</v>
      </c>
      <c r="K76">
        <v>142</v>
      </c>
      <c r="L76">
        <v>135</v>
      </c>
      <c r="M76">
        <v>54</v>
      </c>
      <c r="N76">
        <v>81</v>
      </c>
      <c r="O76">
        <v>60</v>
      </c>
      <c r="P76" t="s">
        <v>80</v>
      </c>
      <c r="R76">
        <v>54</v>
      </c>
      <c r="S76">
        <v>81</v>
      </c>
      <c r="T76">
        <f t="shared" si="4"/>
        <v>135</v>
      </c>
      <c r="U76">
        <f t="shared" si="5"/>
        <v>0.6</v>
      </c>
      <c r="V76">
        <v>33</v>
      </c>
      <c r="W76">
        <f t="shared" si="6"/>
        <v>0.6</v>
      </c>
    </row>
    <row r="77" spans="1:33" x14ac:dyDescent="0.25">
      <c r="A77">
        <v>2021</v>
      </c>
      <c r="C77" t="s">
        <v>54</v>
      </c>
      <c r="D77">
        <v>36</v>
      </c>
      <c r="E77">
        <v>11341</v>
      </c>
      <c r="H77" s="1">
        <v>44442</v>
      </c>
      <c r="I77" t="s">
        <v>49</v>
      </c>
      <c r="J77" t="s">
        <v>55</v>
      </c>
      <c r="K77">
        <v>32</v>
      </c>
      <c r="L77">
        <v>31</v>
      </c>
      <c r="M77">
        <v>31</v>
      </c>
      <c r="N77">
        <v>0</v>
      </c>
      <c r="O77">
        <v>0</v>
      </c>
      <c r="P77" t="s">
        <v>80</v>
      </c>
      <c r="R77">
        <v>31</v>
      </c>
      <c r="S77">
        <v>0</v>
      </c>
      <c r="T77">
        <f t="shared" si="4"/>
        <v>31</v>
      </c>
      <c r="U77">
        <f t="shared" si="5"/>
        <v>0</v>
      </c>
      <c r="V77">
        <v>36</v>
      </c>
      <c r="W77">
        <f t="shared" si="6"/>
        <v>0</v>
      </c>
    </row>
    <row r="78" spans="1:33" x14ac:dyDescent="0.25">
      <c r="A78">
        <v>2021</v>
      </c>
      <c r="C78" t="s">
        <v>54</v>
      </c>
      <c r="D78">
        <v>36</v>
      </c>
      <c r="E78">
        <v>11341</v>
      </c>
      <c r="H78" s="1">
        <v>44439</v>
      </c>
      <c r="I78" t="s">
        <v>49</v>
      </c>
      <c r="J78" t="s">
        <v>55</v>
      </c>
      <c r="K78">
        <v>35</v>
      </c>
      <c r="L78">
        <v>32</v>
      </c>
      <c r="M78">
        <v>3</v>
      </c>
      <c r="N78">
        <v>29</v>
      </c>
      <c r="O78">
        <v>91</v>
      </c>
      <c r="P78" t="s">
        <v>80</v>
      </c>
      <c r="R78">
        <v>3</v>
      </c>
      <c r="S78">
        <v>29</v>
      </c>
      <c r="T78">
        <f t="shared" si="4"/>
        <v>32</v>
      </c>
      <c r="U78">
        <f t="shared" si="5"/>
        <v>0.90625</v>
      </c>
      <c r="V78">
        <v>36</v>
      </c>
      <c r="W78">
        <f t="shared" si="6"/>
        <v>0.90625</v>
      </c>
    </row>
    <row r="79" spans="1:33" x14ac:dyDescent="0.25">
      <c r="A79">
        <v>2020</v>
      </c>
      <c r="B79" t="s">
        <v>40</v>
      </c>
      <c r="C79" t="s">
        <v>42</v>
      </c>
      <c r="D79">
        <v>33</v>
      </c>
      <c r="E79">
        <v>11341</v>
      </c>
      <c r="G79" t="s">
        <v>43</v>
      </c>
      <c r="H79" s="1">
        <v>44054</v>
      </c>
      <c r="I79" t="s">
        <v>44</v>
      </c>
      <c r="J79" t="s">
        <v>45</v>
      </c>
      <c r="K79">
        <v>96</v>
      </c>
      <c r="L79">
        <v>66</v>
      </c>
      <c r="M79">
        <v>15</v>
      </c>
      <c r="N79">
        <v>51</v>
      </c>
      <c r="O79">
        <v>77</v>
      </c>
      <c r="P79" t="s">
        <v>80</v>
      </c>
      <c r="R79">
        <v>15</v>
      </c>
      <c r="S79">
        <v>51</v>
      </c>
      <c r="T79">
        <f t="shared" si="4"/>
        <v>66</v>
      </c>
      <c r="U79">
        <f t="shared" si="5"/>
        <v>0.77272727272727271</v>
      </c>
      <c r="V79">
        <v>33</v>
      </c>
      <c r="W79">
        <f t="shared" si="6"/>
        <v>0.77272727272727271</v>
      </c>
    </row>
    <row r="80" spans="1:33" x14ac:dyDescent="0.25">
      <c r="A80">
        <v>2019</v>
      </c>
      <c r="B80" t="s">
        <v>40</v>
      </c>
      <c r="C80" t="s">
        <v>42</v>
      </c>
      <c r="D80">
        <v>34</v>
      </c>
      <c r="E80">
        <v>11341</v>
      </c>
      <c r="G80" t="s">
        <v>43</v>
      </c>
      <c r="H80" s="1">
        <v>43699</v>
      </c>
      <c r="I80" t="s">
        <v>44</v>
      </c>
      <c r="J80" t="s">
        <v>45</v>
      </c>
      <c r="K80">
        <v>99</v>
      </c>
      <c r="L80">
        <v>97</v>
      </c>
      <c r="M80">
        <v>11</v>
      </c>
      <c r="N80">
        <v>86</v>
      </c>
      <c r="O80">
        <v>89</v>
      </c>
      <c r="P80" t="s">
        <v>80</v>
      </c>
      <c r="R80">
        <v>11</v>
      </c>
      <c r="S80">
        <v>86</v>
      </c>
      <c r="T80">
        <f t="shared" si="4"/>
        <v>97</v>
      </c>
      <c r="U80">
        <f t="shared" si="5"/>
        <v>0.88659793814432986</v>
      </c>
      <c r="V80">
        <v>34</v>
      </c>
      <c r="W80">
        <f t="shared" si="6"/>
        <v>0.88659793814432986</v>
      </c>
    </row>
    <row r="81" spans="1:23" x14ac:dyDescent="0.25">
      <c r="A81">
        <v>2017</v>
      </c>
      <c r="B81" t="s">
        <v>40</v>
      </c>
      <c r="C81" t="s">
        <v>42</v>
      </c>
      <c r="D81">
        <v>30</v>
      </c>
      <c r="E81">
        <v>11341</v>
      </c>
      <c r="G81" t="s">
        <v>43</v>
      </c>
      <c r="H81" s="1">
        <v>42941</v>
      </c>
      <c r="I81" t="s">
        <v>44</v>
      </c>
      <c r="J81" t="s">
        <v>45</v>
      </c>
      <c r="K81">
        <v>86</v>
      </c>
      <c r="L81">
        <v>82</v>
      </c>
      <c r="M81">
        <v>4</v>
      </c>
      <c r="N81">
        <v>78</v>
      </c>
      <c r="O81">
        <v>95</v>
      </c>
      <c r="P81" t="s">
        <v>80</v>
      </c>
      <c r="R81">
        <v>4</v>
      </c>
      <c r="S81">
        <v>78</v>
      </c>
      <c r="T81">
        <f t="shared" si="4"/>
        <v>82</v>
      </c>
      <c r="U81">
        <f t="shared" si="5"/>
        <v>0.95121951219512191</v>
      </c>
      <c r="V81">
        <v>30</v>
      </c>
      <c r="W81">
        <f t="shared" si="6"/>
        <v>0.95121951219512191</v>
      </c>
    </row>
    <row r="82" spans="1:23" x14ac:dyDescent="0.25">
      <c r="A82">
        <v>2017</v>
      </c>
      <c r="C82" t="s">
        <v>54</v>
      </c>
      <c r="D82">
        <v>37</v>
      </c>
      <c r="E82">
        <v>11341</v>
      </c>
      <c r="H82" s="1">
        <v>42993</v>
      </c>
      <c r="I82" t="s">
        <v>49</v>
      </c>
      <c r="J82" t="s">
        <v>55</v>
      </c>
      <c r="K82">
        <v>17</v>
      </c>
      <c r="L82">
        <v>14</v>
      </c>
      <c r="M82">
        <v>6</v>
      </c>
      <c r="N82">
        <v>8</v>
      </c>
      <c r="O82">
        <v>57</v>
      </c>
      <c r="P82" t="s">
        <v>80</v>
      </c>
      <c r="R82">
        <v>6</v>
      </c>
      <c r="S82">
        <v>8</v>
      </c>
      <c r="T82">
        <f t="shared" si="4"/>
        <v>14</v>
      </c>
      <c r="U82">
        <f t="shared" si="5"/>
        <v>0.5714285714285714</v>
      </c>
      <c r="V82">
        <v>37</v>
      </c>
      <c r="W82">
        <f t="shared" si="6"/>
        <v>0.5714285714285714</v>
      </c>
    </row>
    <row r="83" spans="1:23" x14ac:dyDescent="0.25">
      <c r="A83">
        <v>2017</v>
      </c>
      <c r="C83" t="s">
        <v>54</v>
      </c>
      <c r="D83">
        <v>38</v>
      </c>
      <c r="E83">
        <v>11341</v>
      </c>
      <c r="H83" s="1">
        <v>42997</v>
      </c>
      <c r="I83" t="s">
        <v>49</v>
      </c>
      <c r="J83" t="s">
        <v>55</v>
      </c>
      <c r="K83">
        <v>82</v>
      </c>
      <c r="L83">
        <v>69</v>
      </c>
      <c r="M83">
        <v>37</v>
      </c>
      <c r="N83">
        <v>32</v>
      </c>
      <c r="O83">
        <v>46</v>
      </c>
      <c r="P83" t="s">
        <v>80</v>
      </c>
      <c r="R83">
        <v>37</v>
      </c>
      <c r="S83">
        <v>32</v>
      </c>
      <c r="T83">
        <f t="shared" si="4"/>
        <v>69</v>
      </c>
      <c r="U83">
        <f t="shared" si="5"/>
        <v>0.46376811594202899</v>
      </c>
      <c r="V83">
        <v>38</v>
      </c>
      <c r="W83">
        <f t="shared" si="6"/>
        <v>0.46376811594202899</v>
      </c>
    </row>
    <row r="84" spans="1:23" x14ac:dyDescent="0.25">
      <c r="A84">
        <v>2016</v>
      </c>
      <c r="B84" t="s">
        <v>40</v>
      </c>
      <c r="C84" t="s">
        <v>42</v>
      </c>
      <c r="D84">
        <v>34</v>
      </c>
      <c r="E84">
        <v>11341</v>
      </c>
      <c r="G84" t="s">
        <v>43</v>
      </c>
      <c r="H84" s="1">
        <v>42596</v>
      </c>
      <c r="I84" t="s">
        <v>44</v>
      </c>
      <c r="J84" t="s">
        <v>45</v>
      </c>
      <c r="K84">
        <v>50</v>
      </c>
      <c r="L84">
        <v>50</v>
      </c>
      <c r="M84">
        <v>4</v>
      </c>
      <c r="N84">
        <v>46</v>
      </c>
      <c r="O84">
        <v>92</v>
      </c>
      <c r="P84" t="s">
        <v>80</v>
      </c>
      <c r="R84">
        <v>4</v>
      </c>
      <c r="S84">
        <v>46</v>
      </c>
      <c r="T84">
        <f t="shared" si="4"/>
        <v>50</v>
      </c>
      <c r="U84">
        <f t="shared" si="5"/>
        <v>0.92</v>
      </c>
      <c r="V84">
        <v>34</v>
      </c>
      <c r="W84">
        <f t="shared" si="6"/>
        <v>0.92</v>
      </c>
    </row>
    <row r="85" spans="1:23" x14ac:dyDescent="0.25">
      <c r="A85">
        <v>2016</v>
      </c>
      <c r="C85" t="s">
        <v>54</v>
      </c>
      <c r="D85">
        <v>36</v>
      </c>
      <c r="E85">
        <v>11341</v>
      </c>
      <c r="F85" t="s">
        <v>48</v>
      </c>
      <c r="H85" s="1">
        <v>42613</v>
      </c>
      <c r="I85" t="s">
        <v>49</v>
      </c>
      <c r="J85" t="s">
        <v>55</v>
      </c>
      <c r="K85">
        <v>50</v>
      </c>
      <c r="L85">
        <v>50</v>
      </c>
      <c r="M85">
        <v>4</v>
      </c>
      <c r="N85">
        <v>46</v>
      </c>
      <c r="O85">
        <v>92</v>
      </c>
      <c r="P85" t="s">
        <v>80</v>
      </c>
      <c r="R85">
        <v>4</v>
      </c>
      <c r="S85">
        <v>46</v>
      </c>
      <c r="T85">
        <f t="shared" si="4"/>
        <v>50</v>
      </c>
      <c r="U85">
        <f t="shared" si="5"/>
        <v>0.92</v>
      </c>
      <c r="V85">
        <v>36</v>
      </c>
      <c r="W85">
        <f t="shared" si="6"/>
        <v>0.92</v>
      </c>
    </row>
    <row r="86" spans="1:23" x14ac:dyDescent="0.25">
      <c r="A86">
        <v>2015</v>
      </c>
      <c r="C86" t="s">
        <v>54</v>
      </c>
      <c r="D86">
        <v>36</v>
      </c>
      <c r="E86">
        <v>11341</v>
      </c>
      <c r="H86" s="1">
        <v>42252</v>
      </c>
      <c r="I86" t="s">
        <v>49</v>
      </c>
      <c r="J86" t="s">
        <v>55</v>
      </c>
      <c r="K86">
        <v>96</v>
      </c>
      <c r="L86">
        <v>88</v>
      </c>
      <c r="M86">
        <v>66</v>
      </c>
      <c r="N86">
        <v>22</v>
      </c>
      <c r="O86">
        <v>25</v>
      </c>
      <c r="P86" t="s">
        <v>80</v>
      </c>
      <c r="R86">
        <v>66</v>
      </c>
      <c r="S86">
        <v>22</v>
      </c>
      <c r="T86">
        <f t="shared" si="4"/>
        <v>88</v>
      </c>
      <c r="U86">
        <f t="shared" si="5"/>
        <v>0.25</v>
      </c>
      <c r="V86">
        <v>36</v>
      </c>
      <c r="W86">
        <f t="shared" si="6"/>
        <v>0.25</v>
      </c>
    </row>
    <row r="87" spans="1:23" x14ac:dyDescent="0.25">
      <c r="A87">
        <v>2014</v>
      </c>
      <c r="C87" t="s">
        <v>54</v>
      </c>
      <c r="D87">
        <v>36</v>
      </c>
      <c r="E87">
        <v>11341</v>
      </c>
      <c r="H87" s="1">
        <v>41884</v>
      </c>
      <c r="I87" t="s">
        <v>49</v>
      </c>
      <c r="J87" t="s">
        <v>55</v>
      </c>
      <c r="K87">
        <v>96</v>
      </c>
      <c r="L87">
        <v>92</v>
      </c>
      <c r="M87">
        <v>39</v>
      </c>
      <c r="N87">
        <v>53</v>
      </c>
      <c r="O87">
        <v>58</v>
      </c>
      <c r="P87" t="s">
        <v>80</v>
      </c>
      <c r="R87">
        <v>39</v>
      </c>
      <c r="S87">
        <v>53</v>
      </c>
      <c r="T87">
        <f t="shared" si="4"/>
        <v>92</v>
      </c>
      <c r="U87">
        <f t="shared" si="5"/>
        <v>0.57608695652173914</v>
      </c>
      <c r="V87">
        <v>36</v>
      </c>
      <c r="W87">
        <f t="shared" si="6"/>
        <v>0.57608695652173914</v>
      </c>
    </row>
    <row r="88" spans="1:23" x14ac:dyDescent="0.25">
      <c r="A88">
        <v>2013</v>
      </c>
      <c r="C88" t="s">
        <v>54</v>
      </c>
      <c r="D88">
        <v>36</v>
      </c>
      <c r="E88">
        <v>11341</v>
      </c>
      <c r="H88" s="1">
        <v>41519</v>
      </c>
      <c r="I88" t="s">
        <v>49</v>
      </c>
      <c r="J88" t="s">
        <v>55</v>
      </c>
      <c r="K88">
        <v>96</v>
      </c>
      <c r="L88">
        <v>94</v>
      </c>
      <c r="M88">
        <v>72</v>
      </c>
      <c r="N88">
        <v>22</v>
      </c>
      <c r="O88">
        <v>23</v>
      </c>
      <c r="P88" t="s">
        <v>80</v>
      </c>
      <c r="R88">
        <v>72</v>
      </c>
      <c r="S88">
        <v>22</v>
      </c>
      <c r="T88">
        <f t="shared" si="4"/>
        <v>94</v>
      </c>
      <c r="U88">
        <f t="shared" si="5"/>
        <v>0.23404255319148937</v>
      </c>
      <c r="V88">
        <v>36</v>
      </c>
      <c r="W88">
        <f t="shared" si="6"/>
        <v>0.23404255319148937</v>
      </c>
    </row>
    <row r="89" spans="1:23" x14ac:dyDescent="0.25">
      <c r="A89">
        <v>2012</v>
      </c>
      <c r="C89" t="s">
        <v>54</v>
      </c>
      <c r="D89">
        <v>37</v>
      </c>
      <c r="E89">
        <v>11336</v>
      </c>
      <c r="H89" s="1">
        <v>41167</v>
      </c>
      <c r="I89" t="s">
        <v>49</v>
      </c>
      <c r="J89" t="s">
        <v>55</v>
      </c>
      <c r="K89">
        <v>96</v>
      </c>
      <c r="L89">
        <v>94</v>
      </c>
      <c r="M89">
        <v>77</v>
      </c>
      <c r="N89">
        <v>17</v>
      </c>
      <c r="O89">
        <v>18</v>
      </c>
      <c r="P89" t="s">
        <v>80</v>
      </c>
      <c r="R89">
        <v>77</v>
      </c>
      <c r="S89">
        <v>17</v>
      </c>
      <c r="T89">
        <f t="shared" si="4"/>
        <v>94</v>
      </c>
      <c r="U89">
        <f t="shared" si="5"/>
        <v>0.18085106382978725</v>
      </c>
      <c r="V89">
        <v>37</v>
      </c>
      <c r="W89">
        <f t="shared" si="6"/>
        <v>0.18085106382978725</v>
      </c>
    </row>
    <row r="90" spans="1:23" x14ac:dyDescent="0.25">
      <c r="A90">
        <v>2011</v>
      </c>
      <c r="C90" t="s">
        <v>54</v>
      </c>
      <c r="D90">
        <v>38</v>
      </c>
      <c r="E90">
        <v>11336</v>
      </c>
      <c r="H90" s="1">
        <v>40800</v>
      </c>
      <c r="I90" t="s">
        <v>49</v>
      </c>
      <c r="J90" t="s">
        <v>55</v>
      </c>
      <c r="K90">
        <v>96</v>
      </c>
      <c r="L90">
        <v>94</v>
      </c>
      <c r="M90">
        <v>86</v>
      </c>
      <c r="N90">
        <v>8</v>
      </c>
      <c r="O90">
        <v>9</v>
      </c>
      <c r="P90" t="s">
        <v>80</v>
      </c>
      <c r="R90">
        <v>86</v>
      </c>
      <c r="S90">
        <v>8</v>
      </c>
      <c r="T90">
        <f t="shared" si="4"/>
        <v>94</v>
      </c>
      <c r="U90">
        <f t="shared" si="5"/>
        <v>8.5106382978723402E-2</v>
      </c>
      <c r="V90">
        <v>38</v>
      </c>
      <c r="W90">
        <f t="shared" si="6"/>
        <v>8.5106382978723402E-2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DE98-9CB9-44EA-83F5-0A38140FF06A}">
  <sheetPr filterMode="1"/>
  <dimension ref="A1:AH108"/>
  <sheetViews>
    <sheetView topLeftCell="A56" workbookViewId="0">
      <selection activeCell="N76" sqref="A76:N76"/>
    </sheetView>
  </sheetViews>
  <sheetFormatPr defaultRowHeight="15" x14ac:dyDescent="0.25"/>
  <cols>
    <col min="8" max="8" width="14.425781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77</v>
      </c>
    </row>
    <row r="2" spans="1:16" hidden="1" x14ac:dyDescent="0.25">
      <c r="A2">
        <v>2024</v>
      </c>
      <c r="B2" t="s">
        <v>40</v>
      </c>
      <c r="C2" t="s">
        <v>42</v>
      </c>
      <c r="D2">
        <v>32</v>
      </c>
      <c r="E2">
        <v>11341</v>
      </c>
      <c r="G2" t="s">
        <v>43</v>
      </c>
      <c r="H2" s="1">
        <v>45514</v>
      </c>
      <c r="I2" t="s">
        <v>44</v>
      </c>
      <c r="J2" t="s">
        <v>45</v>
      </c>
      <c r="K2">
        <v>143</v>
      </c>
      <c r="L2">
        <v>137</v>
      </c>
      <c r="M2">
        <v>47</v>
      </c>
      <c r="N2">
        <v>90</v>
      </c>
      <c r="O2">
        <v>66</v>
      </c>
      <c r="P2" t="str" cm="1">
        <f t="array" ref="P2">_xlfn.IFS(C2="COST RECOVERY", "SJH", C2 = "ESCAPEMENT SURVEY", "IR", C2 = "RACK RETURN", "SJH")</f>
        <v>SJH</v>
      </c>
    </row>
    <row r="3" spans="1:16" hidden="1" x14ac:dyDescent="0.25">
      <c r="A3">
        <v>2024</v>
      </c>
      <c r="B3" t="s">
        <v>40</v>
      </c>
      <c r="C3" t="s">
        <v>42</v>
      </c>
      <c r="D3">
        <v>33</v>
      </c>
      <c r="E3">
        <v>11341</v>
      </c>
      <c r="G3" t="s">
        <v>43</v>
      </c>
      <c r="H3" s="1">
        <v>45519</v>
      </c>
      <c r="I3" t="s">
        <v>44</v>
      </c>
      <c r="J3" t="s">
        <v>45</v>
      </c>
      <c r="K3">
        <v>142</v>
      </c>
      <c r="L3">
        <v>135</v>
      </c>
      <c r="M3">
        <v>54</v>
      </c>
      <c r="N3">
        <v>81</v>
      </c>
      <c r="O3">
        <v>60</v>
      </c>
      <c r="P3" t="str" cm="1">
        <f t="array" ref="P3">_xlfn.IFS(C3="COST RECOVERY", "SJH", C3 = "ESCAPEMENT SURVEY", "IR", C3 = "RACK RETURN", "SJH")</f>
        <v>SJH</v>
      </c>
    </row>
    <row r="4" spans="1:16" x14ac:dyDescent="0.25">
      <c r="A4">
        <v>2024</v>
      </c>
      <c r="C4" t="s">
        <v>47</v>
      </c>
      <c r="D4">
        <v>38</v>
      </c>
      <c r="E4">
        <v>11341</v>
      </c>
      <c r="F4" t="s">
        <v>48</v>
      </c>
      <c r="H4" s="1">
        <v>45554</v>
      </c>
      <c r="I4" t="s">
        <v>49</v>
      </c>
      <c r="J4" t="s">
        <v>45</v>
      </c>
      <c r="K4">
        <v>11</v>
      </c>
      <c r="L4">
        <v>10</v>
      </c>
      <c r="M4">
        <v>10</v>
      </c>
      <c r="N4">
        <v>0</v>
      </c>
      <c r="O4">
        <v>0</v>
      </c>
      <c r="P4" t="str" cm="1">
        <f t="array" ref="P4">_xlfn.IFS(C4="COST RECOVERY", "SJH", C4 = "ESCAPEMENT SURVEY", "IR", C4 = "RACK RETURN", "SJH")</f>
        <v>IR</v>
      </c>
    </row>
    <row r="5" spans="1:16" x14ac:dyDescent="0.25">
      <c r="A5">
        <v>2023</v>
      </c>
      <c r="C5" t="s">
        <v>47</v>
      </c>
      <c r="D5">
        <v>36</v>
      </c>
      <c r="E5" s="3">
        <v>10910</v>
      </c>
      <c r="F5" s="3" t="s">
        <v>51</v>
      </c>
      <c r="H5" s="1">
        <v>45175</v>
      </c>
      <c r="I5" t="s">
        <v>49</v>
      </c>
      <c r="J5" t="s">
        <v>45</v>
      </c>
      <c r="K5">
        <v>96</v>
      </c>
      <c r="L5">
        <v>95</v>
      </c>
      <c r="M5">
        <v>94</v>
      </c>
      <c r="N5">
        <v>1</v>
      </c>
      <c r="O5">
        <v>1</v>
      </c>
      <c r="P5" t="str" cm="1">
        <f t="array" ref="P5">_xlfn.IFS(C5="COST RECOVERY", "SJH", C5 = "ESCAPEMENT SURVEY", "IR", C5 = "RACK RETURN", "SJH")</f>
        <v>IR</v>
      </c>
    </row>
    <row r="6" spans="1:16" x14ac:dyDescent="0.25">
      <c r="A6">
        <v>2021</v>
      </c>
      <c r="C6" t="s">
        <v>47</v>
      </c>
      <c r="D6">
        <v>38</v>
      </c>
      <c r="E6">
        <v>11341</v>
      </c>
      <c r="F6" t="s">
        <v>48</v>
      </c>
      <c r="H6" s="1">
        <v>44454</v>
      </c>
      <c r="I6" t="s">
        <v>49</v>
      </c>
      <c r="J6" t="s">
        <v>45</v>
      </c>
      <c r="K6">
        <v>96</v>
      </c>
      <c r="L6">
        <v>93</v>
      </c>
      <c r="M6">
        <v>77</v>
      </c>
      <c r="N6">
        <v>16</v>
      </c>
      <c r="O6">
        <v>17</v>
      </c>
      <c r="P6" t="str" cm="1">
        <f t="array" ref="P6">_xlfn.IFS(C6="COST RECOVERY", "SJH", C6 = "ESCAPEMENT SURVEY", "IR", C6 = "RACK RETURN", "SJH")</f>
        <v>IR</v>
      </c>
    </row>
    <row r="7" spans="1:16" x14ac:dyDescent="0.25">
      <c r="A7">
        <v>2021</v>
      </c>
      <c r="C7" t="s">
        <v>47</v>
      </c>
      <c r="D7">
        <v>40</v>
      </c>
      <c r="E7">
        <v>11341</v>
      </c>
      <c r="F7" t="s">
        <v>48</v>
      </c>
      <c r="H7" s="1">
        <v>44466</v>
      </c>
      <c r="I7" t="s">
        <v>49</v>
      </c>
      <c r="J7" t="s">
        <v>45</v>
      </c>
      <c r="K7">
        <v>478</v>
      </c>
      <c r="L7">
        <v>455</v>
      </c>
      <c r="M7">
        <v>404</v>
      </c>
      <c r="N7">
        <v>51</v>
      </c>
      <c r="O7">
        <v>11</v>
      </c>
      <c r="P7" t="str" cm="1">
        <f t="array" ref="P7">_xlfn.IFS(C7="COST RECOVERY", "SJH", C7 = "ESCAPEMENT SURVEY", "IR", C7 = "RACK RETURN", "SJH")</f>
        <v>IR</v>
      </c>
    </row>
    <row r="8" spans="1:16" hidden="1" x14ac:dyDescent="0.25">
      <c r="A8">
        <v>2021</v>
      </c>
      <c r="C8" t="s">
        <v>54</v>
      </c>
      <c r="D8">
        <v>36</v>
      </c>
      <c r="E8">
        <v>11341</v>
      </c>
      <c r="H8" s="1">
        <v>44442</v>
      </c>
      <c r="I8" t="s">
        <v>49</v>
      </c>
      <c r="J8" t="s">
        <v>55</v>
      </c>
      <c r="K8">
        <v>32</v>
      </c>
      <c r="L8">
        <v>31</v>
      </c>
      <c r="M8">
        <v>31</v>
      </c>
      <c r="N8">
        <v>0</v>
      </c>
      <c r="O8">
        <v>0</v>
      </c>
      <c r="P8" t="str" cm="1">
        <f t="array" ref="P8">_xlfn.IFS(C8="COST RECOVERY", "SJH", C8 = "ESCAPEMENT SURVEY", "IR", C8 = "RACK RETURN", "SJH")</f>
        <v>SJH</v>
      </c>
    </row>
    <row r="9" spans="1:16" hidden="1" x14ac:dyDescent="0.25">
      <c r="A9">
        <v>2021</v>
      </c>
      <c r="C9" t="s">
        <v>54</v>
      </c>
      <c r="D9">
        <v>36</v>
      </c>
      <c r="E9">
        <v>11341</v>
      </c>
      <c r="H9" s="1">
        <v>44439</v>
      </c>
      <c r="I9" t="s">
        <v>49</v>
      </c>
      <c r="J9" t="s">
        <v>55</v>
      </c>
      <c r="K9">
        <v>35</v>
      </c>
      <c r="L9">
        <v>32</v>
      </c>
      <c r="M9">
        <v>3</v>
      </c>
      <c r="N9">
        <v>29</v>
      </c>
      <c r="O9">
        <v>91</v>
      </c>
      <c r="P9" t="str" cm="1">
        <f t="array" ref="P9">_xlfn.IFS(C9="COST RECOVERY", "SJH", C9 = "ESCAPEMENT SURVEY", "IR", C9 = "RACK RETURN", "SJH")</f>
        <v>SJH</v>
      </c>
    </row>
    <row r="10" spans="1:16" hidden="1" x14ac:dyDescent="0.25">
      <c r="A10">
        <v>2020</v>
      </c>
      <c r="B10" t="s">
        <v>40</v>
      </c>
      <c r="C10" t="s">
        <v>42</v>
      </c>
      <c r="D10">
        <v>33</v>
      </c>
      <c r="E10">
        <v>11341</v>
      </c>
      <c r="G10" t="s">
        <v>43</v>
      </c>
      <c r="H10" s="1">
        <v>44054</v>
      </c>
      <c r="I10" t="s">
        <v>44</v>
      </c>
      <c r="J10" t="s">
        <v>45</v>
      </c>
      <c r="K10">
        <v>96</v>
      </c>
      <c r="L10">
        <v>66</v>
      </c>
      <c r="M10">
        <v>15</v>
      </c>
      <c r="N10">
        <v>51</v>
      </c>
      <c r="O10">
        <v>77</v>
      </c>
      <c r="P10" t="str" cm="1">
        <f t="array" ref="P10">_xlfn.IFS(C10="COST RECOVERY", "SJH", C10 = "ESCAPEMENT SURVEY", "IR", C10 = "RACK RETURN", "SJH")</f>
        <v>SJH</v>
      </c>
    </row>
    <row r="11" spans="1:16" hidden="1" x14ac:dyDescent="0.25">
      <c r="A11">
        <v>2019</v>
      </c>
      <c r="B11" t="s">
        <v>40</v>
      </c>
      <c r="C11" t="s">
        <v>42</v>
      </c>
      <c r="D11">
        <v>34</v>
      </c>
      <c r="E11">
        <v>11341</v>
      </c>
      <c r="G11" t="s">
        <v>43</v>
      </c>
      <c r="H11" s="1">
        <v>43699</v>
      </c>
      <c r="I11" t="s">
        <v>44</v>
      </c>
      <c r="J11" t="s">
        <v>45</v>
      </c>
      <c r="K11">
        <v>99</v>
      </c>
      <c r="L11">
        <v>97</v>
      </c>
      <c r="M11">
        <v>11</v>
      </c>
      <c r="N11">
        <v>86</v>
      </c>
      <c r="O11">
        <v>89</v>
      </c>
      <c r="P11" t="str" cm="1">
        <f t="array" ref="P11">_xlfn.IFS(C11="COST RECOVERY", "SJH", C11 = "ESCAPEMENT SURVEY", "IR", C11 = "RACK RETURN", "SJH")</f>
        <v>SJH</v>
      </c>
    </row>
    <row r="12" spans="1:16" x14ac:dyDescent="0.25">
      <c r="A12">
        <v>2018</v>
      </c>
      <c r="C12" t="s">
        <v>47</v>
      </c>
      <c r="D12">
        <v>37</v>
      </c>
      <c r="E12">
        <v>11341</v>
      </c>
      <c r="F12" t="s">
        <v>48</v>
      </c>
      <c r="H12" s="1">
        <v>43357</v>
      </c>
      <c r="I12" t="s">
        <v>49</v>
      </c>
      <c r="J12" t="s">
        <v>45</v>
      </c>
      <c r="K12">
        <v>100</v>
      </c>
      <c r="L12">
        <v>98</v>
      </c>
      <c r="M12">
        <v>64</v>
      </c>
      <c r="N12">
        <v>34</v>
      </c>
      <c r="O12">
        <v>35</v>
      </c>
      <c r="P12" t="str" cm="1">
        <f t="array" ref="P12">_xlfn.IFS(C12="COST RECOVERY", "SJH", C12 = "ESCAPEMENT SURVEY", "IR", C12 = "RACK RETURN", "SJH")</f>
        <v>IR</v>
      </c>
    </row>
    <row r="13" spans="1:16" x14ac:dyDescent="0.25">
      <c r="A13">
        <v>2018</v>
      </c>
      <c r="C13" t="s">
        <v>47</v>
      </c>
      <c r="D13">
        <v>39</v>
      </c>
      <c r="E13">
        <v>11341</v>
      </c>
      <c r="F13" t="s">
        <v>48</v>
      </c>
      <c r="H13" s="1">
        <v>43369</v>
      </c>
      <c r="I13" t="s">
        <v>49</v>
      </c>
      <c r="J13" t="s">
        <v>45</v>
      </c>
      <c r="K13">
        <v>53</v>
      </c>
      <c r="L13">
        <v>51</v>
      </c>
      <c r="M13">
        <v>45</v>
      </c>
      <c r="N13">
        <v>6</v>
      </c>
      <c r="O13">
        <v>12</v>
      </c>
      <c r="P13" t="str" cm="1">
        <f t="array" ref="P13">_xlfn.IFS(C13="COST RECOVERY", "SJH", C13 = "ESCAPEMENT SURVEY", "IR", C13 = "RACK RETURN", "SJH")</f>
        <v>IR</v>
      </c>
    </row>
    <row r="14" spans="1:16" x14ac:dyDescent="0.25">
      <c r="A14">
        <v>2018</v>
      </c>
      <c r="C14" t="s">
        <v>47</v>
      </c>
      <c r="D14">
        <v>40</v>
      </c>
      <c r="E14">
        <v>11341</v>
      </c>
      <c r="F14" t="s">
        <v>48</v>
      </c>
      <c r="H14" s="1">
        <v>43375</v>
      </c>
      <c r="I14" t="s">
        <v>49</v>
      </c>
      <c r="J14" t="s">
        <v>45</v>
      </c>
      <c r="K14">
        <v>47</v>
      </c>
      <c r="L14">
        <v>47</v>
      </c>
      <c r="M14">
        <v>47</v>
      </c>
      <c r="N14">
        <v>0</v>
      </c>
      <c r="O14">
        <v>0</v>
      </c>
      <c r="P14" t="str" cm="1">
        <f t="array" ref="P14">_xlfn.IFS(C14="COST RECOVERY", "SJH", C14 = "ESCAPEMENT SURVEY", "IR", C14 = "RACK RETURN", "SJH")</f>
        <v>IR</v>
      </c>
    </row>
    <row r="15" spans="1:16" hidden="1" x14ac:dyDescent="0.25">
      <c r="A15">
        <v>2017</v>
      </c>
      <c r="B15" t="s">
        <v>40</v>
      </c>
      <c r="C15" t="s">
        <v>42</v>
      </c>
      <c r="D15">
        <v>30</v>
      </c>
      <c r="E15">
        <v>11341</v>
      </c>
      <c r="G15" t="s">
        <v>43</v>
      </c>
      <c r="H15" s="1">
        <v>42941</v>
      </c>
      <c r="I15" t="s">
        <v>44</v>
      </c>
      <c r="J15" t="s">
        <v>45</v>
      </c>
      <c r="K15">
        <v>86</v>
      </c>
      <c r="L15">
        <v>82</v>
      </c>
      <c r="M15">
        <v>4</v>
      </c>
      <c r="N15">
        <v>78</v>
      </c>
      <c r="O15">
        <v>95</v>
      </c>
      <c r="P15" t="str" cm="1">
        <f t="array" ref="P15">_xlfn.IFS(C15="COST RECOVERY", "SJH", C15 = "ESCAPEMENT SURVEY", "IR", C15 = "RACK RETURN", "SJH")</f>
        <v>SJH</v>
      </c>
    </row>
    <row r="16" spans="1:16" x14ac:dyDescent="0.25">
      <c r="A16">
        <v>2017</v>
      </c>
      <c r="C16" t="s">
        <v>47</v>
      </c>
      <c r="D16">
        <v>35</v>
      </c>
      <c r="E16">
        <v>11341</v>
      </c>
      <c r="F16" t="s">
        <v>48</v>
      </c>
      <c r="H16" s="1">
        <v>42978</v>
      </c>
      <c r="I16" t="s">
        <v>49</v>
      </c>
      <c r="J16" t="s">
        <v>45</v>
      </c>
      <c r="K16">
        <v>100</v>
      </c>
      <c r="L16">
        <v>96</v>
      </c>
      <c r="M16">
        <v>19</v>
      </c>
      <c r="N16">
        <v>77</v>
      </c>
      <c r="O16">
        <v>80</v>
      </c>
      <c r="P16" t="str" cm="1">
        <f t="array" ref="P16">_xlfn.IFS(C16="COST RECOVERY", "SJH", C16 = "ESCAPEMENT SURVEY", "IR", C16 = "RACK RETURN", "SJH")</f>
        <v>IR</v>
      </c>
    </row>
    <row r="17" spans="1:16" x14ac:dyDescent="0.25">
      <c r="A17">
        <v>2017</v>
      </c>
      <c r="C17" t="s">
        <v>47</v>
      </c>
      <c r="D17">
        <v>41</v>
      </c>
      <c r="E17">
        <v>11341</v>
      </c>
      <c r="F17" t="s">
        <v>48</v>
      </c>
      <c r="H17" s="1">
        <v>43019</v>
      </c>
      <c r="I17" t="s">
        <v>49</v>
      </c>
      <c r="J17" t="s">
        <v>45</v>
      </c>
      <c r="K17">
        <v>48</v>
      </c>
      <c r="L17">
        <v>47</v>
      </c>
      <c r="M17">
        <v>46</v>
      </c>
      <c r="N17">
        <v>1</v>
      </c>
      <c r="O17">
        <v>2</v>
      </c>
      <c r="P17" t="str" cm="1">
        <f t="array" ref="P17">_xlfn.IFS(C17="COST RECOVERY", "SJH", C17 = "ESCAPEMENT SURVEY", "IR", C17 = "RACK RETURN", "SJH")</f>
        <v>IR</v>
      </c>
    </row>
    <row r="18" spans="1:16" hidden="1" x14ac:dyDescent="0.25">
      <c r="A18">
        <v>2017</v>
      </c>
      <c r="C18" t="s">
        <v>54</v>
      </c>
      <c r="D18">
        <v>37</v>
      </c>
      <c r="E18">
        <v>11341</v>
      </c>
      <c r="H18" s="1">
        <v>42993</v>
      </c>
      <c r="I18" t="s">
        <v>49</v>
      </c>
      <c r="J18" t="s">
        <v>55</v>
      </c>
      <c r="K18">
        <v>17</v>
      </c>
      <c r="L18">
        <v>14</v>
      </c>
      <c r="M18">
        <v>6</v>
      </c>
      <c r="N18">
        <v>8</v>
      </c>
      <c r="O18">
        <v>57</v>
      </c>
      <c r="P18" t="str" cm="1">
        <f t="array" ref="P18">_xlfn.IFS(C18="COST RECOVERY", "SJH", C18 = "ESCAPEMENT SURVEY", "IR", C18 = "RACK RETURN", "SJH")</f>
        <v>SJH</v>
      </c>
    </row>
    <row r="19" spans="1:16" hidden="1" x14ac:dyDescent="0.25">
      <c r="A19">
        <v>2017</v>
      </c>
      <c r="C19" t="s">
        <v>54</v>
      </c>
      <c r="D19">
        <v>38</v>
      </c>
      <c r="E19">
        <v>11341</v>
      </c>
      <c r="H19" s="1">
        <v>42997</v>
      </c>
      <c r="I19" t="s">
        <v>49</v>
      </c>
      <c r="J19" t="s">
        <v>55</v>
      </c>
      <c r="K19">
        <v>82</v>
      </c>
      <c r="L19">
        <v>69</v>
      </c>
      <c r="M19">
        <v>37</v>
      </c>
      <c r="N19">
        <v>32</v>
      </c>
      <c r="O19">
        <v>46</v>
      </c>
      <c r="P19" t="str" cm="1">
        <f t="array" ref="P19">_xlfn.IFS(C19="COST RECOVERY", "SJH", C19 = "ESCAPEMENT SURVEY", "IR", C19 = "RACK RETURN", "SJH")</f>
        <v>SJH</v>
      </c>
    </row>
    <row r="20" spans="1:16" hidden="1" x14ac:dyDescent="0.25">
      <c r="A20">
        <v>2016</v>
      </c>
      <c r="B20" t="s">
        <v>40</v>
      </c>
      <c r="C20" t="s">
        <v>42</v>
      </c>
      <c r="D20">
        <v>34</v>
      </c>
      <c r="E20">
        <v>11341</v>
      </c>
      <c r="G20" t="s">
        <v>43</v>
      </c>
      <c r="H20" s="1">
        <v>42596</v>
      </c>
      <c r="I20" t="s">
        <v>44</v>
      </c>
      <c r="J20" t="s">
        <v>45</v>
      </c>
      <c r="K20">
        <v>50</v>
      </c>
      <c r="L20">
        <v>50</v>
      </c>
      <c r="M20">
        <v>4</v>
      </c>
      <c r="N20">
        <v>46</v>
      </c>
      <c r="O20">
        <v>92</v>
      </c>
      <c r="P20" t="str" cm="1">
        <f t="array" ref="P20">_xlfn.IFS(C20="COST RECOVERY", "SJH", C20 = "ESCAPEMENT SURVEY", "IR", C20 = "RACK RETURN", "SJH")</f>
        <v>SJH</v>
      </c>
    </row>
    <row r="21" spans="1:16" x14ac:dyDescent="0.25">
      <c r="A21">
        <v>2016</v>
      </c>
      <c r="C21" t="s">
        <v>47</v>
      </c>
      <c r="D21">
        <v>46</v>
      </c>
      <c r="E21">
        <v>11341</v>
      </c>
      <c r="F21" t="s">
        <v>48</v>
      </c>
      <c r="H21" s="1">
        <v>42684</v>
      </c>
      <c r="I21" t="s">
        <v>49</v>
      </c>
      <c r="J21" t="s">
        <v>45</v>
      </c>
      <c r="K21">
        <v>20</v>
      </c>
      <c r="L21">
        <v>20</v>
      </c>
      <c r="M21">
        <v>3</v>
      </c>
      <c r="N21">
        <v>17</v>
      </c>
      <c r="O21">
        <v>85</v>
      </c>
      <c r="P21" t="str" cm="1">
        <f t="array" ref="P21">_xlfn.IFS(C21="COST RECOVERY", "SJH", C21 = "ESCAPEMENT SURVEY", "IR", C21 = "RACK RETURN", "SJH")</f>
        <v>IR</v>
      </c>
    </row>
    <row r="22" spans="1:16" hidden="1" x14ac:dyDescent="0.25">
      <c r="A22">
        <v>2016</v>
      </c>
      <c r="C22" t="s">
        <v>54</v>
      </c>
      <c r="D22">
        <v>36</v>
      </c>
      <c r="E22">
        <v>11341</v>
      </c>
      <c r="F22" t="s">
        <v>48</v>
      </c>
      <c r="H22" s="1">
        <v>42613</v>
      </c>
      <c r="I22" t="s">
        <v>49</v>
      </c>
      <c r="J22" t="s">
        <v>55</v>
      </c>
      <c r="K22">
        <v>50</v>
      </c>
      <c r="L22">
        <v>50</v>
      </c>
      <c r="M22">
        <v>4</v>
      </c>
      <c r="N22">
        <v>46</v>
      </c>
      <c r="O22">
        <v>92</v>
      </c>
      <c r="P22" t="str" cm="1">
        <f t="array" ref="P22">_xlfn.IFS(C22="COST RECOVERY", "SJH", C22 = "ESCAPEMENT SURVEY", "IR", C22 = "RACK RETURN", "SJH")</f>
        <v>SJH</v>
      </c>
    </row>
    <row r="23" spans="1:16" x14ac:dyDescent="0.25">
      <c r="A23">
        <v>2015</v>
      </c>
      <c r="C23" t="s">
        <v>47</v>
      </c>
      <c r="D23">
        <v>35</v>
      </c>
      <c r="E23">
        <v>11341</v>
      </c>
      <c r="F23" t="s">
        <v>48</v>
      </c>
      <c r="H23" s="1">
        <v>42242</v>
      </c>
      <c r="I23" t="s">
        <v>49</v>
      </c>
      <c r="J23" t="s">
        <v>45</v>
      </c>
      <c r="K23">
        <v>100</v>
      </c>
      <c r="L23">
        <v>100</v>
      </c>
      <c r="M23">
        <v>39</v>
      </c>
      <c r="N23">
        <v>61</v>
      </c>
      <c r="O23">
        <v>61</v>
      </c>
      <c r="P23" t="str" cm="1">
        <f t="array" ref="P23">_xlfn.IFS(C23="COST RECOVERY", "SJH", C23 = "ESCAPEMENT SURVEY", "IR", C23 = "RACK RETURN", "SJH")</f>
        <v>IR</v>
      </c>
    </row>
    <row r="24" spans="1:16" x14ac:dyDescent="0.25">
      <c r="A24">
        <v>2015</v>
      </c>
      <c r="C24" t="s">
        <v>47</v>
      </c>
      <c r="D24">
        <v>38</v>
      </c>
      <c r="E24" s="3">
        <v>11372</v>
      </c>
      <c r="F24" t="s">
        <v>48</v>
      </c>
      <c r="H24" s="1">
        <v>42263</v>
      </c>
      <c r="I24" t="s">
        <v>49</v>
      </c>
      <c r="J24" t="s">
        <v>45</v>
      </c>
      <c r="K24">
        <v>100</v>
      </c>
      <c r="L24">
        <v>97</v>
      </c>
      <c r="M24">
        <v>63</v>
      </c>
      <c r="N24">
        <v>34</v>
      </c>
      <c r="O24">
        <v>35</v>
      </c>
      <c r="P24" t="str" cm="1">
        <f t="array" ref="P24">_xlfn.IFS(C24="COST RECOVERY", "SJH", C24 = "ESCAPEMENT SURVEY", "IR", C24 = "RACK RETURN", "SJH")</f>
        <v>IR</v>
      </c>
    </row>
    <row r="25" spans="1:16" x14ac:dyDescent="0.25">
      <c r="A25">
        <v>2015</v>
      </c>
      <c r="C25" t="s">
        <v>47</v>
      </c>
      <c r="D25">
        <v>39</v>
      </c>
      <c r="E25">
        <v>11341</v>
      </c>
      <c r="F25" t="s">
        <v>48</v>
      </c>
      <c r="H25" s="1">
        <v>42267</v>
      </c>
      <c r="I25" t="s">
        <v>49</v>
      </c>
      <c r="J25" t="s">
        <v>45</v>
      </c>
      <c r="K25">
        <v>164</v>
      </c>
      <c r="L25">
        <v>152</v>
      </c>
      <c r="M25">
        <v>115</v>
      </c>
      <c r="N25">
        <v>37</v>
      </c>
      <c r="O25">
        <v>24</v>
      </c>
      <c r="P25" t="str" cm="1">
        <f t="array" ref="P25">_xlfn.IFS(C25="COST RECOVERY", "SJH", C25 = "ESCAPEMENT SURVEY", "IR", C25 = "RACK RETURN", "SJH")</f>
        <v>IR</v>
      </c>
    </row>
    <row r="26" spans="1:16" x14ac:dyDescent="0.25">
      <c r="A26">
        <v>2015</v>
      </c>
      <c r="C26" t="s">
        <v>47</v>
      </c>
      <c r="D26">
        <v>40</v>
      </c>
      <c r="E26">
        <v>11341</v>
      </c>
      <c r="F26" t="s">
        <v>48</v>
      </c>
      <c r="H26" s="1">
        <v>42275</v>
      </c>
      <c r="I26" t="s">
        <v>49</v>
      </c>
      <c r="J26" t="s">
        <v>45</v>
      </c>
      <c r="K26">
        <v>100</v>
      </c>
      <c r="L26">
        <v>96</v>
      </c>
      <c r="M26">
        <v>92</v>
      </c>
      <c r="N26">
        <v>4</v>
      </c>
      <c r="O26">
        <v>4</v>
      </c>
      <c r="P26" t="str" cm="1">
        <f t="array" ref="P26">_xlfn.IFS(C26="COST RECOVERY", "SJH", C26 = "ESCAPEMENT SURVEY", "IR", C26 = "RACK RETURN", "SJH")</f>
        <v>IR</v>
      </c>
    </row>
    <row r="27" spans="1:16" hidden="1" x14ac:dyDescent="0.25">
      <c r="A27">
        <v>2015</v>
      </c>
      <c r="C27" t="s">
        <v>54</v>
      </c>
      <c r="D27">
        <v>36</v>
      </c>
      <c r="E27">
        <v>11341</v>
      </c>
      <c r="H27" s="1">
        <v>42252</v>
      </c>
      <c r="I27" t="s">
        <v>49</v>
      </c>
      <c r="J27" t="s">
        <v>55</v>
      </c>
      <c r="K27">
        <v>96</v>
      </c>
      <c r="L27">
        <v>88</v>
      </c>
      <c r="M27">
        <v>66</v>
      </c>
      <c r="N27">
        <v>22</v>
      </c>
      <c r="O27">
        <v>25</v>
      </c>
      <c r="P27" t="str" cm="1">
        <f t="array" ref="P27">_xlfn.IFS(C27="COST RECOVERY", "SJH", C27 = "ESCAPEMENT SURVEY", "IR", C27 = "RACK RETURN", "SJH")</f>
        <v>SJH</v>
      </c>
    </row>
    <row r="28" spans="1:16" x14ac:dyDescent="0.25">
      <c r="A28">
        <v>2014</v>
      </c>
      <c r="C28" t="s">
        <v>47</v>
      </c>
      <c r="D28">
        <v>36</v>
      </c>
      <c r="E28">
        <v>11341</v>
      </c>
      <c r="F28" t="s">
        <v>48</v>
      </c>
      <c r="H28" s="1">
        <v>41884</v>
      </c>
      <c r="I28" t="s">
        <v>49</v>
      </c>
      <c r="J28" t="s">
        <v>45</v>
      </c>
      <c r="K28">
        <v>100</v>
      </c>
      <c r="L28">
        <v>98</v>
      </c>
      <c r="M28">
        <v>76</v>
      </c>
      <c r="N28">
        <v>22</v>
      </c>
      <c r="O28">
        <v>22</v>
      </c>
      <c r="P28" t="str" cm="1">
        <f t="array" ref="P28">_xlfn.IFS(C28="COST RECOVERY", "SJH", C28 = "ESCAPEMENT SURVEY", "IR", C28 = "RACK RETURN", "SJH")</f>
        <v>IR</v>
      </c>
    </row>
    <row r="29" spans="1:16" x14ac:dyDescent="0.25">
      <c r="A29">
        <v>2014</v>
      </c>
      <c r="C29" t="s">
        <v>47</v>
      </c>
      <c r="D29">
        <v>38</v>
      </c>
      <c r="E29">
        <v>11341</v>
      </c>
      <c r="F29" t="s">
        <v>48</v>
      </c>
      <c r="H29" s="1">
        <v>41898</v>
      </c>
      <c r="I29" t="s">
        <v>49</v>
      </c>
      <c r="J29" t="s">
        <v>45</v>
      </c>
      <c r="K29">
        <v>100</v>
      </c>
      <c r="L29">
        <v>100</v>
      </c>
      <c r="M29">
        <v>74</v>
      </c>
      <c r="N29">
        <v>26</v>
      </c>
      <c r="O29">
        <v>26</v>
      </c>
      <c r="P29" t="str" cm="1">
        <f t="array" ref="P29">_xlfn.IFS(C29="COST RECOVERY", "SJH", C29 = "ESCAPEMENT SURVEY", "IR", C29 = "RACK RETURN", "SJH")</f>
        <v>IR</v>
      </c>
    </row>
    <row r="30" spans="1:16" x14ac:dyDescent="0.25">
      <c r="A30">
        <v>2014</v>
      </c>
      <c r="C30" t="s">
        <v>47</v>
      </c>
      <c r="D30">
        <v>39</v>
      </c>
      <c r="E30">
        <v>11341</v>
      </c>
      <c r="F30" t="s">
        <v>48</v>
      </c>
      <c r="H30" s="1">
        <v>41906</v>
      </c>
      <c r="I30" t="s">
        <v>49</v>
      </c>
      <c r="J30" t="s">
        <v>45</v>
      </c>
      <c r="K30">
        <v>96</v>
      </c>
      <c r="L30">
        <v>94</v>
      </c>
      <c r="M30">
        <v>86</v>
      </c>
      <c r="N30">
        <v>8</v>
      </c>
      <c r="O30">
        <v>9</v>
      </c>
      <c r="P30" t="str" cm="1">
        <f t="array" ref="P30">_xlfn.IFS(C30="COST RECOVERY", "SJH", C30 = "ESCAPEMENT SURVEY", "IR", C30 = "RACK RETURN", "SJH")</f>
        <v>IR</v>
      </c>
    </row>
    <row r="31" spans="1:16" x14ac:dyDescent="0.25">
      <c r="A31">
        <v>2014</v>
      </c>
      <c r="C31" t="s">
        <v>47</v>
      </c>
      <c r="D31">
        <v>41</v>
      </c>
      <c r="E31">
        <v>11341</v>
      </c>
      <c r="F31" t="s">
        <v>48</v>
      </c>
      <c r="H31" s="1">
        <v>41920</v>
      </c>
      <c r="I31" t="s">
        <v>49</v>
      </c>
      <c r="J31" t="s">
        <v>45</v>
      </c>
      <c r="K31">
        <v>96</v>
      </c>
      <c r="L31">
        <v>96</v>
      </c>
      <c r="M31">
        <v>83</v>
      </c>
      <c r="N31">
        <v>13</v>
      </c>
      <c r="O31">
        <v>14</v>
      </c>
      <c r="P31" t="str" cm="1">
        <f t="array" ref="P31">_xlfn.IFS(C31="COST RECOVERY", "SJH", C31 = "ESCAPEMENT SURVEY", "IR", C31 = "RACK RETURN", "SJH")</f>
        <v>IR</v>
      </c>
    </row>
    <row r="32" spans="1:16" hidden="1" x14ac:dyDescent="0.25">
      <c r="A32">
        <v>2014</v>
      </c>
      <c r="C32" t="s">
        <v>54</v>
      </c>
      <c r="D32">
        <v>36</v>
      </c>
      <c r="E32">
        <v>11341</v>
      </c>
      <c r="H32" s="1">
        <v>41884</v>
      </c>
      <c r="I32" t="s">
        <v>49</v>
      </c>
      <c r="J32" t="s">
        <v>55</v>
      </c>
      <c r="K32">
        <v>96</v>
      </c>
      <c r="L32">
        <v>92</v>
      </c>
      <c r="M32">
        <v>39</v>
      </c>
      <c r="N32">
        <v>53</v>
      </c>
      <c r="O32">
        <v>58</v>
      </c>
      <c r="P32" t="str" cm="1">
        <f t="array" ref="P32">_xlfn.IFS(C32="COST RECOVERY", "SJH", C32 = "ESCAPEMENT SURVEY", "IR", C32 = "RACK RETURN", "SJH")</f>
        <v>SJH</v>
      </c>
    </row>
    <row r="33" spans="1:27" x14ac:dyDescent="0.25">
      <c r="A33">
        <v>2013</v>
      </c>
      <c r="C33" t="s">
        <v>47</v>
      </c>
      <c r="D33">
        <v>35</v>
      </c>
      <c r="E33">
        <v>11341</v>
      </c>
      <c r="F33" t="s">
        <v>48</v>
      </c>
      <c r="H33" s="1">
        <v>41516</v>
      </c>
      <c r="I33" t="s">
        <v>49</v>
      </c>
      <c r="J33" t="s">
        <v>45</v>
      </c>
      <c r="K33">
        <v>96</v>
      </c>
      <c r="L33">
        <v>90</v>
      </c>
      <c r="M33">
        <v>79</v>
      </c>
      <c r="N33">
        <v>11</v>
      </c>
      <c r="O33">
        <v>12</v>
      </c>
      <c r="P33" t="str" cm="1">
        <f t="array" ref="P33">_xlfn.IFS(C33="COST RECOVERY", "SJH", C33 = "ESCAPEMENT SURVEY", "IR", C33 = "RACK RETURN", "SJH")</f>
        <v>IR</v>
      </c>
    </row>
    <row r="34" spans="1:27" x14ac:dyDescent="0.25">
      <c r="A34">
        <v>2013</v>
      </c>
      <c r="C34" t="s">
        <v>47</v>
      </c>
      <c r="D34">
        <v>35</v>
      </c>
      <c r="E34">
        <v>11341</v>
      </c>
      <c r="F34" t="s">
        <v>48</v>
      </c>
      <c r="H34" s="1">
        <v>41516</v>
      </c>
      <c r="I34" t="s">
        <v>49</v>
      </c>
      <c r="J34" t="s">
        <v>45</v>
      </c>
      <c r="K34">
        <v>100</v>
      </c>
      <c r="L34">
        <v>93</v>
      </c>
      <c r="M34">
        <v>78</v>
      </c>
      <c r="N34">
        <v>15</v>
      </c>
      <c r="O34">
        <v>16</v>
      </c>
      <c r="P34" t="str" cm="1">
        <f t="array" ref="P34">_xlfn.IFS(C34="COST RECOVERY", "SJH", C34 = "ESCAPEMENT SURVEY", "IR", C34 = "RACK RETURN", "SJH")</f>
        <v>IR</v>
      </c>
    </row>
    <row r="35" spans="1:27" x14ac:dyDescent="0.25">
      <c r="A35">
        <v>2013</v>
      </c>
      <c r="C35" t="s">
        <v>47</v>
      </c>
      <c r="D35">
        <v>37</v>
      </c>
      <c r="E35">
        <v>11341</v>
      </c>
      <c r="F35" t="s">
        <v>48</v>
      </c>
      <c r="H35" s="1">
        <v>41526</v>
      </c>
      <c r="I35" t="s">
        <v>49</v>
      </c>
      <c r="J35" t="s">
        <v>45</v>
      </c>
      <c r="K35">
        <v>96</v>
      </c>
      <c r="L35">
        <v>95</v>
      </c>
      <c r="M35">
        <v>81</v>
      </c>
      <c r="N35">
        <v>14</v>
      </c>
      <c r="O35">
        <v>15</v>
      </c>
      <c r="P35" t="str" cm="1">
        <f t="array" ref="P35">_xlfn.IFS(C35="COST RECOVERY", "SJH", C35 = "ESCAPEMENT SURVEY", "IR", C35 = "RACK RETURN", "SJH")</f>
        <v>IR</v>
      </c>
    </row>
    <row r="36" spans="1:27" x14ac:dyDescent="0.25">
      <c r="A36">
        <v>2013</v>
      </c>
      <c r="C36" t="s">
        <v>47</v>
      </c>
      <c r="D36">
        <v>39</v>
      </c>
      <c r="E36">
        <v>11341</v>
      </c>
      <c r="F36" t="s">
        <v>48</v>
      </c>
      <c r="H36" s="1">
        <v>41544</v>
      </c>
      <c r="I36" t="s">
        <v>49</v>
      </c>
      <c r="J36" t="s">
        <v>45</v>
      </c>
      <c r="K36">
        <v>100</v>
      </c>
      <c r="L36">
        <v>99</v>
      </c>
      <c r="M36">
        <v>92</v>
      </c>
      <c r="N36">
        <v>7</v>
      </c>
      <c r="O36">
        <v>7</v>
      </c>
      <c r="P36" t="str" cm="1">
        <f t="array" ref="P36">_xlfn.IFS(C36="COST RECOVERY", "SJH", C36 = "ESCAPEMENT SURVEY", "IR", C36 = "RACK RETURN", "SJH")</f>
        <v>IR</v>
      </c>
    </row>
    <row r="37" spans="1:27" hidden="1" x14ac:dyDescent="0.25">
      <c r="A37">
        <v>2013</v>
      </c>
      <c r="C37" t="s">
        <v>54</v>
      </c>
      <c r="D37">
        <v>36</v>
      </c>
      <c r="E37">
        <v>11341</v>
      </c>
      <c r="H37" s="1">
        <v>41519</v>
      </c>
      <c r="I37" t="s">
        <v>49</v>
      </c>
      <c r="J37" t="s">
        <v>55</v>
      </c>
      <c r="K37">
        <v>96</v>
      </c>
      <c r="L37">
        <v>94</v>
      </c>
      <c r="M37">
        <v>72</v>
      </c>
      <c r="N37">
        <v>22</v>
      </c>
      <c r="O37">
        <v>23</v>
      </c>
      <c r="P37" t="str" cm="1">
        <f t="array" ref="P37">_xlfn.IFS(C37="COST RECOVERY", "SJH", C37 = "ESCAPEMENT SURVEY", "IR", C37 = "RACK RETURN", "SJH")</f>
        <v>SJH</v>
      </c>
    </row>
    <row r="38" spans="1:27" x14ac:dyDescent="0.25">
      <c r="A38">
        <v>2012</v>
      </c>
      <c r="C38" t="s">
        <v>47</v>
      </c>
      <c r="D38">
        <v>39</v>
      </c>
      <c r="E38">
        <v>11341</v>
      </c>
      <c r="F38" t="s">
        <v>48</v>
      </c>
      <c r="H38" s="1">
        <v>41177</v>
      </c>
      <c r="I38" t="s">
        <v>49</v>
      </c>
      <c r="J38" t="s">
        <v>45</v>
      </c>
      <c r="K38">
        <v>96</v>
      </c>
      <c r="L38">
        <v>93</v>
      </c>
      <c r="M38">
        <v>90</v>
      </c>
      <c r="N38">
        <v>3</v>
      </c>
      <c r="O38">
        <v>3</v>
      </c>
      <c r="P38" t="str" cm="1">
        <f t="array" ref="P38">_xlfn.IFS(C38="COST RECOVERY", "SJH", C38 = "ESCAPEMENT SURVEY", "IR", C38 = "RACK RETURN", "SJH")</f>
        <v>IR</v>
      </c>
    </row>
    <row r="39" spans="1:27" x14ac:dyDescent="0.25">
      <c r="A39">
        <v>2012</v>
      </c>
      <c r="C39" t="s">
        <v>47</v>
      </c>
      <c r="D39">
        <v>40</v>
      </c>
      <c r="E39">
        <v>11341</v>
      </c>
      <c r="F39" t="s">
        <v>48</v>
      </c>
      <c r="H39" s="1">
        <v>41186</v>
      </c>
      <c r="I39" t="s">
        <v>49</v>
      </c>
      <c r="J39" t="s">
        <v>45</v>
      </c>
      <c r="K39">
        <v>54</v>
      </c>
      <c r="L39">
        <v>51</v>
      </c>
      <c r="M39">
        <v>47</v>
      </c>
      <c r="N39">
        <v>4</v>
      </c>
      <c r="O39">
        <v>8</v>
      </c>
      <c r="P39" t="str" cm="1">
        <f t="array" ref="P39">_xlfn.IFS(C39="COST RECOVERY", "SJH", C39 = "ESCAPEMENT SURVEY", "IR", C39 = "RACK RETURN", "SJH")</f>
        <v>IR</v>
      </c>
    </row>
    <row r="40" spans="1:27" hidden="1" x14ac:dyDescent="0.25">
      <c r="A40">
        <v>2012</v>
      </c>
      <c r="C40" t="s">
        <v>54</v>
      </c>
      <c r="D40">
        <v>37</v>
      </c>
      <c r="E40">
        <v>11336</v>
      </c>
      <c r="H40" s="1">
        <v>41167</v>
      </c>
      <c r="I40" t="s">
        <v>49</v>
      </c>
      <c r="J40" t="s">
        <v>55</v>
      </c>
      <c r="K40">
        <v>96</v>
      </c>
      <c r="L40">
        <v>94</v>
      </c>
      <c r="M40">
        <v>77</v>
      </c>
      <c r="N40">
        <v>17</v>
      </c>
      <c r="O40">
        <v>18</v>
      </c>
      <c r="P40" t="str" cm="1">
        <f t="array" ref="P40">_xlfn.IFS(C40="COST RECOVERY", "SJH", C40 = "ESCAPEMENT SURVEY", "IR", C40 = "RACK RETURN", "SJH")</f>
        <v>SJH</v>
      </c>
    </row>
    <row r="41" spans="1:27" x14ac:dyDescent="0.25">
      <c r="A41">
        <v>2011</v>
      </c>
      <c r="C41" t="s">
        <v>47</v>
      </c>
      <c r="D41">
        <v>41</v>
      </c>
      <c r="E41">
        <v>11341</v>
      </c>
      <c r="F41" t="s">
        <v>48</v>
      </c>
      <c r="H41" s="1">
        <v>40821</v>
      </c>
      <c r="I41" t="s">
        <v>49</v>
      </c>
      <c r="J41" t="s">
        <v>45</v>
      </c>
      <c r="K41">
        <v>96</v>
      </c>
      <c r="L41">
        <v>81</v>
      </c>
      <c r="M41">
        <v>79</v>
      </c>
      <c r="N41">
        <v>2</v>
      </c>
      <c r="O41">
        <v>2</v>
      </c>
      <c r="P41" t="str" cm="1">
        <f t="array" ref="P41">_xlfn.IFS(C41="COST RECOVERY", "SJH", C41 = "ESCAPEMENT SURVEY", "IR", C41 = "RACK RETURN", "SJH")</f>
        <v>IR</v>
      </c>
    </row>
    <row r="42" spans="1:27" hidden="1" x14ac:dyDescent="0.25">
      <c r="A42">
        <v>2011</v>
      </c>
      <c r="C42" t="s">
        <v>54</v>
      </c>
      <c r="D42">
        <v>38</v>
      </c>
      <c r="E42">
        <v>11336</v>
      </c>
      <c r="H42" s="1">
        <v>40800</v>
      </c>
      <c r="I42" t="s">
        <v>49</v>
      </c>
      <c r="J42" t="s">
        <v>55</v>
      </c>
      <c r="K42">
        <v>96</v>
      </c>
      <c r="L42">
        <v>94</v>
      </c>
      <c r="M42">
        <v>86</v>
      </c>
      <c r="N42">
        <v>8</v>
      </c>
      <c r="O42">
        <v>9</v>
      </c>
      <c r="P42" t="str" cm="1">
        <f t="array" ref="P42">_xlfn.IFS(C42="COST RECOVERY", "SJH", C42 = "ESCAPEMENT SURVEY", "IR", C42 = "RACK RETURN", "SJH")</f>
        <v>SJH</v>
      </c>
    </row>
    <row r="45" spans="1:27" x14ac:dyDescent="0.25">
      <c r="A45" t="s">
        <v>85</v>
      </c>
      <c r="R45" t="s">
        <v>87</v>
      </c>
    </row>
    <row r="46" spans="1:27" x14ac:dyDescent="0.25">
      <c r="A46" t="s">
        <v>0</v>
      </c>
      <c r="B46" t="s">
        <v>2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77</v>
      </c>
      <c r="R46" t="s">
        <v>0</v>
      </c>
      <c r="S46" t="s">
        <v>4</v>
      </c>
      <c r="T46" t="s">
        <v>14</v>
      </c>
      <c r="U46" t="s">
        <v>15</v>
      </c>
      <c r="W46" t="s">
        <v>0</v>
      </c>
      <c r="X46" t="s">
        <v>14</v>
      </c>
      <c r="Y46" t="s">
        <v>15</v>
      </c>
      <c r="Z46" t="s">
        <v>83</v>
      </c>
      <c r="AA46" t="s">
        <v>16</v>
      </c>
    </row>
    <row r="47" spans="1:27" x14ac:dyDescent="0.25">
      <c r="A47">
        <v>2024</v>
      </c>
      <c r="B47" t="s">
        <v>40</v>
      </c>
      <c r="C47" t="s">
        <v>42</v>
      </c>
      <c r="D47">
        <v>32</v>
      </c>
      <c r="E47">
        <v>11341</v>
      </c>
      <c r="G47" t="s">
        <v>43</v>
      </c>
      <c r="H47" s="1">
        <v>45514</v>
      </c>
      <c r="I47" t="s">
        <v>44</v>
      </c>
      <c r="J47" t="s">
        <v>45</v>
      </c>
      <c r="K47">
        <v>143</v>
      </c>
      <c r="L47">
        <v>137</v>
      </c>
      <c r="M47">
        <v>47</v>
      </c>
      <c r="N47">
        <v>90</v>
      </c>
      <c r="O47">
        <v>66</v>
      </c>
      <c r="P47" t="s">
        <v>80</v>
      </c>
      <c r="R47">
        <v>2024</v>
      </c>
      <c r="S47" t="s">
        <v>42</v>
      </c>
      <c r="T47">
        <v>47</v>
      </c>
      <c r="U47">
        <v>90</v>
      </c>
      <c r="W47">
        <v>2024</v>
      </c>
      <c r="X47">
        <f>SUM(T47:T48)</f>
        <v>101</v>
      </c>
      <c r="Y47">
        <f>SUM(U47:U48)</f>
        <v>171</v>
      </c>
      <c r="Z47">
        <f>SUM(X47:Y47)</f>
        <v>272</v>
      </c>
      <c r="AA47">
        <f>Y47/Z47</f>
        <v>0.62867647058823528</v>
      </c>
    </row>
    <row r="48" spans="1:27" x14ac:dyDescent="0.25">
      <c r="A48">
        <v>2024</v>
      </c>
      <c r="B48" t="s">
        <v>40</v>
      </c>
      <c r="C48" t="s">
        <v>42</v>
      </c>
      <c r="D48">
        <v>33</v>
      </c>
      <c r="E48">
        <v>11341</v>
      </c>
      <c r="G48" t="s">
        <v>43</v>
      </c>
      <c r="H48" s="1">
        <v>45519</v>
      </c>
      <c r="I48" t="s">
        <v>44</v>
      </c>
      <c r="J48" t="s">
        <v>45</v>
      </c>
      <c r="K48">
        <v>142</v>
      </c>
      <c r="L48">
        <v>135</v>
      </c>
      <c r="M48">
        <v>54</v>
      </c>
      <c r="N48">
        <v>81</v>
      </c>
      <c r="O48">
        <v>60</v>
      </c>
      <c r="P48" t="s">
        <v>80</v>
      </c>
      <c r="R48">
        <v>2024</v>
      </c>
      <c r="S48" t="s">
        <v>42</v>
      </c>
      <c r="T48">
        <v>54</v>
      </c>
      <c r="U48">
        <v>81</v>
      </c>
      <c r="W48">
        <v>2021</v>
      </c>
      <c r="X48">
        <f>SUM(T49:T50)</f>
        <v>34</v>
      </c>
      <c r="Y48">
        <f>SUM(U49:U50)</f>
        <v>29</v>
      </c>
      <c r="Z48">
        <f t="shared" ref="Z48:Z57" si="0">SUM(X48:Y48)</f>
        <v>63</v>
      </c>
      <c r="AA48">
        <f t="shared" ref="AA48:AA57" si="1">Y48/Z48</f>
        <v>0.46031746031746029</v>
      </c>
    </row>
    <row r="49" spans="1:27" x14ac:dyDescent="0.25">
      <c r="A49">
        <v>2021</v>
      </c>
      <c r="C49" t="s">
        <v>54</v>
      </c>
      <c r="D49">
        <v>36</v>
      </c>
      <c r="E49">
        <v>11341</v>
      </c>
      <c r="H49" s="1">
        <v>44442</v>
      </c>
      <c r="I49" t="s">
        <v>49</v>
      </c>
      <c r="J49" t="s">
        <v>55</v>
      </c>
      <c r="K49">
        <v>32</v>
      </c>
      <c r="L49">
        <v>31</v>
      </c>
      <c r="M49">
        <v>31</v>
      </c>
      <c r="N49">
        <v>0</v>
      </c>
      <c r="O49">
        <v>0</v>
      </c>
      <c r="P49" t="s">
        <v>80</v>
      </c>
      <c r="R49">
        <v>2021</v>
      </c>
      <c r="S49" t="s">
        <v>54</v>
      </c>
      <c r="T49">
        <v>31</v>
      </c>
      <c r="U49">
        <v>0</v>
      </c>
      <c r="W49">
        <v>2020</v>
      </c>
      <c r="X49">
        <f>T51</f>
        <v>15</v>
      </c>
      <c r="Y49">
        <f>U51</f>
        <v>51</v>
      </c>
      <c r="Z49">
        <f t="shared" si="0"/>
        <v>66</v>
      </c>
      <c r="AA49">
        <f t="shared" si="1"/>
        <v>0.77272727272727271</v>
      </c>
    </row>
    <row r="50" spans="1:27" x14ac:dyDescent="0.25">
      <c r="A50">
        <v>2021</v>
      </c>
      <c r="C50" t="s">
        <v>54</v>
      </c>
      <c r="D50">
        <v>36</v>
      </c>
      <c r="E50">
        <v>11341</v>
      </c>
      <c r="H50" s="1">
        <v>44439</v>
      </c>
      <c r="I50" t="s">
        <v>49</v>
      </c>
      <c r="J50" t="s">
        <v>55</v>
      </c>
      <c r="K50">
        <v>35</v>
      </c>
      <c r="L50">
        <v>32</v>
      </c>
      <c r="M50">
        <v>3</v>
      </c>
      <c r="N50">
        <v>29</v>
      </c>
      <c r="O50">
        <v>91</v>
      </c>
      <c r="P50" t="s">
        <v>80</v>
      </c>
      <c r="R50">
        <v>2021</v>
      </c>
      <c r="S50" t="s">
        <v>54</v>
      </c>
      <c r="T50">
        <v>3</v>
      </c>
      <c r="U50">
        <v>29</v>
      </c>
      <c r="W50">
        <v>2019</v>
      </c>
      <c r="X50">
        <f>T52</f>
        <v>11</v>
      </c>
      <c r="Y50">
        <f>U52</f>
        <v>86</v>
      </c>
      <c r="Z50">
        <f t="shared" si="0"/>
        <v>97</v>
      </c>
      <c r="AA50">
        <f t="shared" si="1"/>
        <v>0.88659793814432986</v>
      </c>
    </row>
    <row r="51" spans="1:27" x14ac:dyDescent="0.25">
      <c r="A51">
        <v>2020</v>
      </c>
      <c r="B51" t="s">
        <v>40</v>
      </c>
      <c r="C51" t="s">
        <v>42</v>
      </c>
      <c r="D51">
        <v>33</v>
      </c>
      <c r="E51">
        <v>11341</v>
      </c>
      <c r="G51" t="s">
        <v>43</v>
      </c>
      <c r="H51" s="1">
        <v>44054</v>
      </c>
      <c r="I51" t="s">
        <v>44</v>
      </c>
      <c r="J51" t="s">
        <v>45</v>
      </c>
      <c r="K51">
        <v>96</v>
      </c>
      <c r="L51">
        <v>66</v>
      </c>
      <c r="M51">
        <v>15</v>
      </c>
      <c r="N51">
        <v>51</v>
      </c>
      <c r="O51">
        <v>77</v>
      </c>
      <c r="P51" t="s">
        <v>80</v>
      </c>
      <c r="R51">
        <v>2020</v>
      </c>
      <c r="S51" t="s">
        <v>42</v>
      </c>
      <c r="T51">
        <v>15</v>
      </c>
      <c r="U51">
        <v>51</v>
      </c>
      <c r="W51">
        <v>2017</v>
      </c>
      <c r="X51">
        <f>SUM(T53:T54)</f>
        <v>10</v>
      </c>
      <c r="Y51">
        <f>SUM(U53:U54)</f>
        <v>86</v>
      </c>
      <c r="Z51">
        <f t="shared" si="0"/>
        <v>96</v>
      </c>
      <c r="AA51">
        <f t="shared" si="1"/>
        <v>0.89583333333333337</v>
      </c>
    </row>
    <row r="52" spans="1:27" x14ac:dyDescent="0.25">
      <c r="A52">
        <v>2019</v>
      </c>
      <c r="B52" t="s">
        <v>40</v>
      </c>
      <c r="C52" t="s">
        <v>42</v>
      </c>
      <c r="D52">
        <v>34</v>
      </c>
      <c r="E52">
        <v>11341</v>
      </c>
      <c r="G52" t="s">
        <v>43</v>
      </c>
      <c r="H52" s="1">
        <v>43699</v>
      </c>
      <c r="I52" t="s">
        <v>44</v>
      </c>
      <c r="J52" t="s">
        <v>45</v>
      </c>
      <c r="K52">
        <v>99</v>
      </c>
      <c r="L52">
        <v>97</v>
      </c>
      <c r="M52">
        <v>11</v>
      </c>
      <c r="N52">
        <v>86</v>
      </c>
      <c r="O52">
        <v>89</v>
      </c>
      <c r="P52" t="s">
        <v>80</v>
      </c>
      <c r="R52">
        <v>2019</v>
      </c>
      <c r="S52" t="s">
        <v>42</v>
      </c>
      <c r="T52">
        <v>11</v>
      </c>
      <c r="U52">
        <v>86</v>
      </c>
      <c r="W52">
        <v>2016</v>
      </c>
      <c r="X52">
        <f>SUM(T56:T57)</f>
        <v>8</v>
      </c>
      <c r="Y52">
        <f>SUM(U56:U57)</f>
        <v>92</v>
      </c>
      <c r="Z52">
        <f t="shared" si="0"/>
        <v>100</v>
      </c>
      <c r="AA52">
        <f t="shared" si="1"/>
        <v>0.92</v>
      </c>
    </row>
    <row r="53" spans="1:27" x14ac:dyDescent="0.25">
      <c r="A53">
        <v>2017</v>
      </c>
      <c r="B53" t="s">
        <v>40</v>
      </c>
      <c r="C53" t="s">
        <v>42</v>
      </c>
      <c r="D53">
        <v>30</v>
      </c>
      <c r="E53">
        <v>11341</v>
      </c>
      <c r="G53" t="s">
        <v>43</v>
      </c>
      <c r="H53" s="1">
        <v>42941</v>
      </c>
      <c r="I53" t="s">
        <v>44</v>
      </c>
      <c r="J53" t="s">
        <v>45</v>
      </c>
      <c r="K53">
        <v>86</v>
      </c>
      <c r="L53">
        <v>82</v>
      </c>
      <c r="M53">
        <v>4</v>
      </c>
      <c r="N53">
        <v>78</v>
      </c>
      <c r="O53">
        <v>95</v>
      </c>
      <c r="P53" t="s">
        <v>80</v>
      </c>
      <c r="R53">
        <v>2017</v>
      </c>
      <c r="S53" t="s">
        <v>42</v>
      </c>
      <c r="T53">
        <v>4</v>
      </c>
      <c r="U53">
        <v>78</v>
      </c>
      <c r="W53">
        <f>R58</f>
        <v>2015</v>
      </c>
      <c r="X53">
        <f>T58</f>
        <v>66</v>
      </c>
      <c r="Y53">
        <f>U58</f>
        <v>22</v>
      </c>
      <c r="Z53">
        <f t="shared" si="0"/>
        <v>88</v>
      </c>
      <c r="AA53">
        <f t="shared" si="1"/>
        <v>0.25</v>
      </c>
    </row>
    <row r="54" spans="1:27" x14ac:dyDescent="0.25">
      <c r="A54">
        <v>2017</v>
      </c>
      <c r="C54" t="s">
        <v>54</v>
      </c>
      <c r="D54">
        <v>37</v>
      </c>
      <c r="E54">
        <v>11341</v>
      </c>
      <c r="H54" s="1">
        <v>42993</v>
      </c>
      <c r="I54" t="s">
        <v>49</v>
      </c>
      <c r="J54" t="s">
        <v>55</v>
      </c>
      <c r="K54">
        <v>17</v>
      </c>
      <c r="L54">
        <v>14</v>
      </c>
      <c r="M54">
        <v>6</v>
      </c>
      <c r="N54">
        <v>8</v>
      </c>
      <c r="O54">
        <v>57</v>
      </c>
      <c r="P54" t="s">
        <v>80</v>
      </c>
      <c r="R54">
        <v>2017</v>
      </c>
      <c r="S54" t="s">
        <v>54</v>
      </c>
      <c r="T54">
        <v>6</v>
      </c>
      <c r="U54">
        <v>8</v>
      </c>
      <c r="W54">
        <f t="shared" ref="W54:W57" si="2">R59</f>
        <v>2014</v>
      </c>
      <c r="X54">
        <f t="shared" ref="X54:Y54" si="3">T59</f>
        <v>39</v>
      </c>
      <c r="Y54">
        <f t="shared" si="3"/>
        <v>53</v>
      </c>
      <c r="Z54">
        <f t="shared" si="0"/>
        <v>92</v>
      </c>
      <c r="AA54">
        <f t="shared" si="1"/>
        <v>0.57608695652173914</v>
      </c>
    </row>
    <row r="55" spans="1:27" x14ac:dyDescent="0.25">
      <c r="A55">
        <v>2017</v>
      </c>
      <c r="C55" t="s">
        <v>54</v>
      </c>
      <c r="D55">
        <v>38</v>
      </c>
      <c r="E55">
        <v>11341</v>
      </c>
      <c r="H55" s="1">
        <v>42997</v>
      </c>
      <c r="I55" t="s">
        <v>49</v>
      </c>
      <c r="J55" t="s">
        <v>55</v>
      </c>
      <c r="K55">
        <v>82</v>
      </c>
      <c r="L55">
        <v>69</v>
      </c>
      <c r="M55">
        <v>37</v>
      </c>
      <c r="N55">
        <v>32</v>
      </c>
      <c r="O55">
        <v>46</v>
      </c>
      <c r="P55" t="s">
        <v>80</v>
      </c>
      <c r="R55">
        <v>2017</v>
      </c>
      <c r="S55" t="s">
        <v>54</v>
      </c>
      <c r="T55">
        <v>37</v>
      </c>
      <c r="U55">
        <v>32</v>
      </c>
      <c r="W55">
        <f t="shared" si="2"/>
        <v>2013</v>
      </c>
      <c r="X55">
        <f t="shared" ref="X55:Y55" si="4">T60</f>
        <v>72</v>
      </c>
      <c r="Y55">
        <f t="shared" si="4"/>
        <v>22</v>
      </c>
      <c r="Z55">
        <f t="shared" si="0"/>
        <v>94</v>
      </c>
      <c r="AA55">
        <f t="shared" si="1"/>
        <v>0.23404255319148937</v>
      </c>
    </row>
    <row r="56" spans="1:27" x14ac:dyDescent="0.25">
      <c r="A56">
        <v>2016</v>
      </c>
      <c r="B56" t="s">
        <v>40</v>
      </c>
      <c r="C56" t="s">
        <v>42</v>
      </c>
      <c r="D56">
        <v>34</v>
      </c>
      <c r="E56">
        <v>11341</v>
      </c>
      <c r="G56" t="s">
        <v>43</v>
      </c>
      <c r="H56" s="1">
        <v>42596</v>
      </c>
      <c r="I56" t="s">
        <v>44</v>
      </c>
      <c r="J56" t="s">
        <v>45</v>
      </c>
      <c r="K56">
        <v>50</v>
      </c>
      <c r="L56">
        <v>50</v>
      </c>
      <c r="M56">
        <v>4</v>
      </c>
      <c r="N56">
        <v>46</v>
      </c>
      <c r="O56">
        <v>92</v>
      </c>
      <c r="P56" t="s">
        <v>80</v>
      </c>
      <c r="R56">
        <v>2016</v>
      </c>
      <c r="S56" t="s">
        <v>42</v>
      </c>
      <c r="T56">
        <v>4</v>
      </c>
      <c r="U56">
        <v>46</v>
      </c>
      <c r="W56">
        <f t="shared" si="2"/>
        <v>2012</v>
      </c>
      <c r="X56">
        <f t="shared" ref="X56:Y56" si="5">T61</f>
        <v>77</v>
      </c>
      <c r="Y56">
        <f t="shared" si="5"/>
        <v>17</v>
      </c>
      <c r="Z56">
        <f t="shared" si="0"/>
        <v>94</v>
      </c>
      <c r="AA56">
        <f t="shared" si="1"/>
        <v>0.18085106382978725</v>
      </c>
    </row>
    <row r="57" spans="1:27" x14ac:dyDescent="0.25">
      <c r="A57">
        <v>2016</v>
      </c>
      <c r="C57" t="s">
        <v>54</v>
      </c>
      <c r="D57">
        <v>36</v>
      </c>
      <c r="E57">
        <v>11341</v>
      </c>
      <c r="F57" t="s">
        <v>48</v>
      </c>
      <c r="H57" s="1">
        <v>42613</v>
      </c>
      <c r="I57" t="s">
        <v>49</v>
      </c>
      <c r="J57" t="s">
        <v>55</v>
      </c>
      <c r="K57">
        <v>50</v>
      </c>
      <c r="L57">
        <v>50</v>
      </c>
      <c r="M57">
        <v>4</v>
      </c>
      <c r="N57">
        <v>46</v>
      </c>
      <c r="O57">
        <v>92</v>
      </c>
      <c r="P57" t="s">
        <v>80</v>
      </c>
      <c r="R57">
        <v>2016</v>
      </c>
      <c r="S57" t="s">
        <v>54</v>
      </c>
      <c r="T57">
        <v>4</v>
      </c>
      <c r="U57">
        <v>46</v>
      </c>
      <c r="W57">
        <f t="shared" si="2"/>
        <v>2011</v>
      </c>
      <c r="X57">
        <f t="shared" ref="X57:Y57" si="6">T62</f>
        <v>86</v>
      </c>
      <c r="Y57">
        <f t="shared" si="6"/>
        <v>8</v>
      </c>
      <c r="Z57">
        <f t="shared" si="0"/>
        <v>94</v>
      </c>
      <c r="AA57">
        <f t="shared" si="1"/>
        <v>8.5106382978723402E-2</v>
      </c>
    </row>
    <row r="58" spans="1:27" x14ac:dyDescent="0.25">
      <c r="A58">
        <v>2015</v>
      </c>
      <c r="C58" t="s">
        <v>54</v>
      </c>
      <c r="D58">
        <v>36</v>
      </c>
      <c r="E58">
        <v>11341</v>
      </c>
      <c r="H58" s="1">
        <v>42252</v>
      </c>
      <c r="I58" t="s">
        <v>49</v>
      </c>
      <c r="J58" t="s">
        <v>55</v>
      </c>
      <c r="K58">
        <v>96</v>
      </c>
      <c r="L58">
        <v>88</v>
      </c>
      <c r="M58">
        <v>66</v>
      </c>
      <c r="N58">
        <v>22</v>
      </c>
      <c r="O58">
        <v>25</v>
      </c>
      <c r="P58" t="s">
        <v>80</v>
      </c>
      <c r="R58">
        <v>2015</v>
      </c>
      <c r="S58" t="s">
        <v>54</v>
      </c>
      <c r="T58">
        <v>66</v>
      </c>
      <c r="U58">
        <v>22</v>
      </c>
    </row>
    <row r="59" spans="1:27" x14ac:dyDescent="0.25">
      <c r="A59">
        <v>2014</v>
      </c>
      <c r="C59" t="s">
        <v>54</v>
      </c>
      <c r="D59">
        <v>36</v>
      </c>
      <c r="E59">
        <v>11341</v>
      </c>
      <c r="H59" s="1">
        <v>41884</v>
      </c>
      <c r="I59" t="s">
        <v>49</v>
      </c>
      <c r="J59" t="s">
        <v>55</v>
      </c>
      <c r="K59">
        <v>96</v>
      </c>
      <c r="L59">
        <v>92</v>
      </c>
      <c r="M59">
        <v>39</v>
      </c>
      <c r="N59">
        <v>53</v>
      </c>
      <c r="O59">
        <v>58</v>
      </c>
      <c r="P59" t="s">
        <v>80</v>
      </c>
      <c r="R59">
        <v>2014</v>
      </c>
      <c r="S59" t="s">
        <v>54</v>
      </c>
      <c r="T59">
        <v>39</v>
      </c>
      <c r="U59">
        <v>53</v>
      </c>
    </row>
    <row r="60" spans="1:27" x14ac:dyDescent="0.25">
      <c r="A60">
        <v>2013</v>
      </c>
      <c r="C60" t="s">
        <v>54</v>
      </c>
      <c r="D60">
        <v>36</v>
      </c>
      <c r="E60">
        <v>11341</v>
      </c>
      <c r="H60" s="1">
        <v>41519</v>
      </c>
      <c r="I60" t="s">
        <v>49</v>
      </c>
      <c r="J60" t="s">
        <v>55</v>
      </c>
      <c r="K60">
        <v>96</v>
      </c>
      <c r="L60">
        <v>94</v>
      </c>
      <c r="M60">
        <v>72</v>
      </c>
      <c r="N60">
        <v>22</v>
      </c>
      <c r="O60">
        <v>23</v>
      </c>
      <c r="P60" t="s">
        <v>80</v>
      </c>
      <c r="R60">
        <v>2013</v>
      </c>
      <c r="S60" t="s">
        <v>54</v>
      </c>
      <c r="T60">
        <v>72</v>
      </c>
      <c r="U60">
        <v>22</v>
      </c>
    </row>
    <row r="61" spans="1:27" x14ac:dyDescent="0.25">
      <c r="A61">
        <v>2012</v>
      </c>
      <c r="C61" t="s">
        <v>54</v>
      </c>
      <c r="D61">
        <v>37</v>
      </c>
      <c r="E61">
        <v>11336</v>
      </c>
      <c r="H61" s="1">
        <v>41167</v>
      </c>
      <c r="I61" t="s">
        <v>49</v>
      </c>
      <c r="J61" t="s">
        <v>55</v>
      </c>
      <c r="K61">
        <v>96</v>
      </c>
      <c r="L61">
        <v>94</v>
      </c>
      <c r="M61">
        <v>77</v>
      </c>
      <c r="N61">
        <v>17</v>
      </c>
      <c r="O61">
        <v>18</v>
      </c>
      <c r="P61" t="s">
        <v>80</v>
      </c>
      <c r="R61">
        <v>2012</v>
      </c>
      <c r="S61" t="s">
        <v>54</v>
      </c>
      <c r="T61">
        <v>77</v>
      </c>
      <c r="U61">
        <v>17</v>
      </c>
    </row>
    <row r="62" spans="1:27" x14ac:dyDescent="0.25">
      <c r="A62">
        <v>2011</v>
      </c>
      <c r="C62" t="s">
        <v>54</v>
      </c>
      <c r="D62">
        <v>38</v>
      </c>
      <c r="E62">
        <v>11336</v>
      </c>
      <c r="H62" s="1">
        <v>40800</v>
      </c>
      <c r="I62" t="s">
        <v>49</v>
      </c>
      <c r="J62" t="s">
        <v>55</v>
      </c>
      <c r="K62">
        <v>96</v>
      </c>
      <c r="L62">
        <v>94</v>
      </c>
      <c r="M62">
        <v>86</v>
      </c>
      <c r="N62">
        <v>8</v>
      </c>
      <c r="O62">
        <v>9</v>
      </c>
      <c r="P62" t="s">
        <v>80</v>
      </c>
      <c r="R62">
        <v>2011</v>
      </c>
      <c r="S62" t="s">
        <v>54</v>
      </c>
      <c r="T62">
        <v>86</v>
      </c>
      <c r="U62">
        <v>8</v>
      </c>
    </row>
    <row r="65" spans="1:26" x14ac:dyDescent="0.25">
      <c r="A65" t="s">
        <v>78</v>
      </c>
      <c r="R65" t="s">
        <v>86</v>
      </c>
    </row>
    <row r="66" spans="1:26" x14ac:dyDescent="0.25">
      <c r="A66" t="s">
        <v>0</v>
      </c>
      <c r="B66" t="s">
        <v>2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77</v>
      </c>
      <c r="R66" t="s">
        <v>0</v>
      </c>
      <c r="S66" t="s">
        <v>14</v>
      </c>
      <c r="T66" t="s">
        <v>15</v>
      </c>
      <c r="V66" t="s">
        <v>0</v>
      </c>
      <c r="W66" t="s">
        <v>14</v>
      </c>
      <c r="X66" t="s">
        <v>15</v>
      </c>
      <c r="Y66" t="s">
        <v>83</v>
      </c>
      <c r="Z66" t="s">
        <v>16</v>
      </c>
    </row>
    <row r="67" spans="1:26" x14ac:dyDescent="0.25">
      <c r="A67">
        <v>2024</v>
      </c>
      <c r="C67" t="s">
        <v>47</v>
      </c>
      <c r="D67">
        <v>38</v>
      </c>
      <c r="E67">
        <v>11341</v>
      </c>
      <c r="F67" t="s">
        <v>48</v>
      </c>
      <c r="H67" s="1">
        <v>45554</v>
      </c>
      <c r="I67" t="s">
        <v>49</v>
      </c>
      <c r="J67" t="s">
        <v>45</v>
      </c>
      <c r="K67">
        <v>11</v>
      </c>
      <c r="L67">
        <v>10</v>
      </c>
      <c r="M67">
        <v>10</v>
      </c>
      <c r="N67">
        <v>0</v>
      </c>
      <c r="O67">
        <v>0</v>
      </c>
      <c r="P67" t="s">
        <v>79</v>
      </c>
      <c r="R67">
        <v>2024</v>
      </c>
      <c r="S67">
        <v>10</v>
      </c>
      <c r="T67">
        <v>0</v>
      </c>
      <c r="V67">
        <v>2024</v>
      </c>
      <c r="W67">
        <v>10</v>
      </c>
      <c r="X67">
        <v>0</v>
      </c>
      <c r="Y67">
        <f>SUM(W67:X67)</f>
        <v>10</v>
      </c>
      <c r="Z67">
        <f>X67/Y67</f>
        <v>0</v>
      </c>
    </row>
    <row r="68" spans="1:26" x14ac:dyDescent="0.25">
      <c r="A68">
        <v>2023</v>
      </c>
      <c r="C68" t="s">
        <v>47</v>
      </c>
      <c r="D68">
        <v>36</v>
      </c>
      <c r="E68" s="3">
        <v>10910</v>
      </c>
      <c r="F68" s="3" t="s">
        <v>51</v>
      </c>
      <c r="H68" s="1">
        <v>45175</v>
      </c>
      <c r="I68" t="s">
        <v>49</v>
      </c>
      <c r="J68" t="s">
        <v>45</v>
      </c>
      <c r="K68">
        <v>96</v>
      </c>
      <c r="L68">
        <v>95</v>
      </c>
      <c r="M68">
        <v>94</v>
      </c>
      <c r="N68">
        <v>1</v>
      </c>
      <c r="O68">
        <v>1</v>
      </c>
      <c r="P68" t="s">
        <v>79</v>
      </c>
      <c r="R68">
        <v>2023</v>
      </c>
      <c r="S68">
        <v>94</v>
      </c>
      <c r="T68">
        <v>1</v>
      </c>
      <c r="V68">
        <v>2023</v>
      </c>
      <c r="W68">
        <v>94</v>
      </c>
      <c r="X68">
        <v>1</v>
      </c>
      <c r="Y68">
        <f t="shared" ref="Y68:Y77" si="7">SUM(W68:X68)</f>
        <v>95</v>
      </c>
      <c r="Z68">
        <f t="shared" ref="Z68:Z77" si="8">X68/Y68</f>
        <v>1.0526315789473684E-2</v>
      </c>
    </row>
    <row r="69" spans="1:26" x14ac:dyDescent="0.25">
      <c r="A69">
        <v>2021</v>
      </c>
      <c r="C69" t="s">
        <v>47</v>
      </c>
      <c r="D69">
        <v>38</v>
      </c>
      <c r="E69">
        <v>11341</v>
      </c>
      <c r="F69" t="s">
        <v>48</v>
      </c>
      <c r="H69" s="1">
        <v>44454</v>
      </c>
      <c r="I69" t="s">
        <v>49</v>
      </c>
      <c r="J69" t="s">
        <v>45</v>
      </c>
      <c r="K69">
        <v>96</v>
      </c>
      <c r="L69">
        <v>93</v>
      </c>
      <c r="M69">
        <v>77</v>
      </c>
      <c r="N69">
        <v>16</v>
      </c>
      <c r="O69">
        <v>17</v>
      </c>
      <c r="P69" t="s">
        <v>79</v>
      </c>
      <c r="R69">
        <v>2021</v>
      </c>
      <c r="S69">
        <v>77</v>
      </c>
      <c r="T69">
        <v>16</v>
      </c>
      <c r="V69">
        <v>2021</v>
      </c>
      <c r="W69">
        <f>SUM(S69:S70)</f>
        <v>481</v>
      </c>
      <c r="X69">
        <f>SUM(T69:T70)</f>
        <v>67</v>
      </c>
      <c r="Y69">
        <f t="shared" si="7"/>
        <v>548</v>
      </c>
      <c r="Z69">
        <f t="shared" si="8"/>
        <v>0.12226277372262774</v>
      </c>
    </row>
    <row r="70" spans="1:26" x14ac:dyDescent="0.25">
      <c r="A70">
        <v>2021</v>
      </c>
      <c r="C70" t="s">
        <v>47</v>
      </c>
      <c r="D70">
        <v>40</v>
      </c>
      <c r="E70">
        <v>11341</v>
      </c>
      <c r="F70" t="s">
        <v>48</v>
      </c>
      <c r="H70" s="1">
        <v>44466</v>
      </c>
      <c r="I70" t="s">
        <v>49</v>
      </c>
      <c r="J70" t="s">
        <v>45</v>
      </c>
      <c r="K70">
        <v>478</v>
      </c>
      <c r="L70">
        <v>455</v>
      </c>
      <c r="M70">
        <v>404</v>
      </c>
      <c r="N70">
        <v>51</v>
      </c>
      <c r="O70">
        <v>11</v>
      </c>
      <c r="P70" t="s">
        <v>79</v>
      </c>
      <c r="R70">
        <v>2021</v>
      </c>
      <c r="S70">
        <v>404</v>
      </c>
      <c r="T70">
        <v>51</v>
      </c>
      <c r="V70">
        <v>2018</v>
      </c>
      <c r="W70">
        <f>SUM(S71:S73)</f>
        <v>156</v>
      </c>
      <c r="X70">
        <f>SUM(T71:T73)</f>
        <v>40</v>
      </c>
      <c r="Y70">
        <f t="shared" si="7"/>
        <v>196</v>
      </c>
      <c r="Z70">
        <f t="shared" si="8"/>
        <v>0.20408163265306123</v>
      </c>
    </row>
    <row r="71" spans="1:26" x14ac:dyDescent="0.25">
      <c r="A71">
        <v>2018</v>
      </c>
      <c r="C71" t="s">
        <v>47</v>
      </c>
      <c r="D71">
        <v>37</v>
      </c>
      <c r="E71">
        <v>11341</v>
      </c>
      <c r="F71" t="s">
        <v>48</v>
      </c>
      <c r="H71" s="1">
        <v>43357</v>
      </c>
      <c r="I71" t="s">
        <v>49</v>
      </c>
      <c r="J71" t="s">
        <v>45</v>
      </c>
      <c r="K71">
        <v>100</v>
      </c>
      <c r="L71">
        <v>98</v>
      </c>
      <c r="M71">
        <v>64</v>
      </c>
      <c r="N71">
        <v>34</v>
      </c>
      <c r="O71">
        <v>35</v>
      </c>
      <c r="P71" t="s">
        <v>79</v>
      </c>
      <c r="R71">
        <v>2018</v>
      </c>
      <c r="S71">
        <v>64</v>
      </c>
      <c r="T71">
        <v>34</v>
      </c>
      <c r="V71">
        <v>2017</v>
      </c>
      <c r="W71">
        <f>SUM(S74:S75)</f>
        <v>65</v>
      </c>
      <c r="X71">
        <f>SUM(T74:T75)</f>
        <v>78</v>
      </c>
      <c r="Y71">
        <f t="shared" si="7"/>
        <v>143</v>
      </c>
      <c r="Z71">
        <f t="shared" si="8"/>
        <v>0.54545454545454541</v>
      </c>
    </row>
    <row r="72" spans="1:26" x14ac:dyDescent="0.25">
      <c r="A72">
        <v>2018</v>
      </c>
      <c r="C72" t="s">
        <v>47</v>
      </c>
      <c r="D72">
        <v>39</v>
      </c>
      <c r="E72">
        <v>11341</v>
      </c>
      <c r="F72" t="s">
        <v>48</v>
      </c>
      <c r="H72" s="1">
        <v>43369</v>
      </c>
      <c r="I72" t="s">
        <v>49</v>
      </c>
      <c r="J72" t="s">
        <v>45</v>
      </c>
      <c r="K72">
        <v>53</v>
      </c>
      <c r="L72">
        <v>51</v>
      </c>
      <c r="M72">
        <v>45</v>
      </c>
      <c r="N72">
        <v>6</v>
      </c>
      <c r="O72">
        <v>12</v>
      </c>
      <c r="P72" t="s">
        <v>79</v>
      </c>
      <c r="R72">
        <v>2018</v>
      </c>
      <c r="S72">
        <v>45</v>
      </c>
      <c r="T72">
        <v>6</v>
      </c>
      <c r="V72">
        <v>2016</v>
      </c>
      <c r="W72">
        <f>S76</f>
        <v>3</v>
      </c>
      <c r="X72">
        <f>T76</f>
        <v>17</v>
      </c>
      <c r="Y72">
        <f t="shared" si="7"/>
        <v>20</v>
      </c>
      <c r="Z72">
        <f t="shared" si="8"/>
        <v>0.85</v>
      </c>
    </row>
    <row r="73" spans="1:26" x14ac:dyDescent="0.25">
      <c r="A73">
        <v>2018</v>
      </c>
      <c r="C73" t="s">
        <v>47</v>
      </c>
      <c r="D73">
        <v>40</v>
      </c>
      <c r="E73">
        <v>11341</v>
      </c>
      <c r="F73" t="s">
        <v>48</v>
      </c>
      <c r="H73" s="1">
        <v>43375</v>
      </c>
      <c r="I73" t="s">
        <v>49</v>
      </c>
      <c r="J73" t="s">
        <v>45</v>
      </c>
      <c r="K73">
        <v>47</v>
      </c>
      <c r="L73">
        <v>47</v>
      </c>
      <c r="M73">
        <v>47</v>
      </c>
      <c r="N73">
        <v>0</v>
      </c>
      <c r="O73">
        <v>0</v>
      </c>
      <c r="P73" t="s">
        <v>79</v>
      </c>
      <c r="R73">
        <v>2018</v>
      </c>
      <c r="S73">
        <v>47</v>
      </c>
      <c r="T73">
        <v>0</v>
      </c>
      <c r="V73">
        <v>2015</v>
      </c>
      <c r="W73">
        <f>SUM(S77:S80)</f>
        <v>309</v>
      </c>
      <c r="X73">
        <f>SUM(T77:T80)</f>
        <v>136</v>
      </c>
      <c r="Y73">
        <f t="shared" si="7"/>
        <v>445</v>
      </c>
      <c r="Z73">
        <f t="shared" si="8"/>
        <v>0.30561797752808989</v>
      </c>
    </row>
    <row r="74" spans="1:26" x14ac:dyDescent="0.25">
      <c r="A74">
        <v>2017</v>
      </c>
      <c r="C74" t="s">
        <v>47</v>
      </c>
      <c r="D74">
        <v>35</v>
      </c>
      <c r="E74">
        <v>11341</v>
      </c>
      <c r="F74" t="s">
        <v>48</v>
      </c>
      <c r="H74" s="1">
        <v>42978</v>
      </c>
      <c r="I74" t="s">
        <v>49</v>
      </c>
      <c r="J74" t="s">
        <v>45</v>
      </c>
      <c r="K74">
        <v>100</v>
      </c>
      <c r="L74">
        <v>96</v>
      </c>
      <c r="M74">
        <v>19</v>
      </c>
      <c r="N74">
        <v>77</v>
      </c>
      <c r="O74">
        <v>80</v>
      </c>
      <c r="P74" t="s">
        <v>79</v>
      </c>
      <c r="R74">
        <v>2017</v>
      </c>
      <c r="S74">
        <v>19</v>
      </c>
      <c r="T74">
        <v>77</v>
      </c>
      <c r="V74">
        <v>2014</v>
      </c>
      <c r="W74">
        <f>SUM(S81:S84)</f>
        <v>319</v>
      </c>
      <c r="X74">
        <f>SUM(T81:T84)</f>
        <v>69</v>
      </c>
      <c r="Y74">
        <f t="shared" si="7"/>
        <v>388</v>
      </c>
      <c r="Z74">
        <f t="shared" si="8"/>
        <v>0.17783505154639176</v>
      </c>
    </row>
    <row r="75" spans="1:26" x14ac:dyDescent="0.25">
      <c r="A75">
        <v>2017</v>
      </c>
      <c r="C75" t="s">
        <v>47</v>
      </c>
      <c r="D75">
        <v>41</v>
      </c>
      <c r="E75">
        <v>11341</v>
      </c>
      <c r="F75" t="s">
        <v>48</v>
      </c>
      <c r="H75" s="1">
        <v>43019</v>
      </c>
      <c r="I75" t="s">
        <v>49</v>
      </c>
      <c r="J75" t="s">
        <v>45</v>
      </c>
      <c r="K75">
        <v>48</v>
      </c>
      <c r="L75">
        <v>47</v>
      </c>
      <c r="M75">
        <v>46</v>
      </c>
      <c r="N75">
        <v>1</v>
      </c>
      <c r="O75">
        <v>2</v>
      </c>
      <c r="P75" t="s">
        <v>79</v>
      </c>
      <c r="R75">
        <v>2017</v>
      </c>
      <c r="S75">
        <v>46</v>
      </c>
      <c r="T75">
        <v>1</v>
      </c>
      <c r="V75">
        <v>2013</v>
      </c>
      <c r="W75">
        <f>SUM(S85:S88)</f>
        <v>330</v>
      </c>
      <c r="X75">
        <f>SUM(T85:T88)</f>
        <v>47</v>
      </c>
      <c r="Y75">
        <f t="shared" si="7"/>
        <v>377</v>
      </c>
      <c r="Z75">
        <f t="shared" si="8"/>
        <v>0.12466843501326259</v>
      </c>
    </row>
    <row r="76" spans="1:26" x14ac:dyDescent="0.25">
      <c r="A76">
        <v>2016</v>
      </c>
      <c r="C76" t="s">
        <v>47</v>
      </c>
      <c r="D76">
        <v>46</v>
      </c>
      <c r="E76">
        <v>11341</v>
      </c>
      <c r="F76" t="s">
        <v>48</v>
      </c>
      <c r="H76" s="1">
        <v>42684</v>
      </c>
      <c r="I76" t="s">
        <v>49</v>
      </c>
      <c r="J76" t="s">
        <v>45</v>
      </c>
      <c r="K76">
        <v>20</v>
      </c>
      <c r="L76">
        <v>20</v>
      </c>
      <c r="M76">
        <v>3</v>
      </c>
      <c r="N76">
        <v>17</v>
      </c>
      <c r="O76">
        <v>85</v>
      </c>
      <c r="P76" t="s">
        <v>79</v>
      </c>
      <c r="R76">
        <v>2016</v>
      </c>
      <c r="S76">
        <v>3</v>
      </c>
      <c r="T76">
        <v>17</v>
      </c>
      <c r="V76">
        <v>2012</v>
      </c>
      <c r="W76">
        <f>SUM(S89:S90)</f>
        <v>137</v>
      </c>
      <c r="X76">
        <f>SUM(T89:T90)</f>
        <v>7</v>
      </c>
      <c r="Y76">
        <f t="shared" si="7"/>
        <v>144</v>
      </c>
      <c r="Z76">
        <f t="shared" si="8"/>
        <v>4.8611111111111112E-2</v>
      </c>
    </row>
    <row r="77" spans="1:26" x14ac:dyDescent="0.25">
      <c r="A77">
        <v>2015</v>
      </c>
      <c r="C77" t="s">
        <v>47</v>
      </c>
      <c r="D77">
        <v>35</v>
      </c>
      <c r="E77">
        <v>11341</v>
      </c>
      <c r="F77" t="s">
        <v>48</v>
      </c>
      <c r="H77" s="1">
        <v>42242</v>
      </c>
      <c r="I77" t="s">
        <v>49</v>
      </c>
      <c r="J77" t="s">
        <v>45</v>
      </c>
      <c r="K77">
        <v>100</v>
      </c>
      <c r="L77">
        <v>100</v>
      </c>
      <c r="M77">
        <v>39</v>
      </c>
      <c r="N77">
        <v>61</v>
      </c>
      <c r="O77">
        <v>61</v>
      </c>
      <c r="P77" t="s">
        <v>79</v>
      </c>
      <c r="R77">
        <v>2015</v>
      </c>
      <c r="S77">
        <v>39</v>
      </c>
      <c r="T77">
        <v>61</v>
      </c>
      <c r="V77">
        <v>2011</v>
      </c>
      <c r="W77">
        <v>79</v>
      </c>
      <c r="X77">
        <v>2</v>
      </c>
      <c r="Y77">
        <f t="shared" si="7"/>
        <v>81</v>
      </c>
      <c r="Z77">
        <f t="shared" si="8"/>
        <v>2.4691358024691357E-2</v>
      </c>
    </row>
    <row r="78" spans="1:26" x14ac:dyDescent="0.25">
      <c r="A78">
        <v>2015</v>
      </c>
      <c r="C78" t="s">
        <v>47</v>
      </c>
      <c r="D78">
        <v>38</v>
      </c>
      <c r="E78" s="3">
        <v>11372</v>
      </c>
      <c r="F78" t="s">
        <v>48</v>
      </c>
      <c r="H78" s="1">
        <v>42263</v>
      </c>
      <c r="I78" t="s">
        <v>49</v>
      </c>
      <c r="J78" t="s">
        <v>45</v>
      </c>
      <c r="K78">
        <v>100</v>
      </c>
      <c r="L78">
        <v>97</v>
      </c>
      <c r="M78">
        <v>63</v>
      </c>
      <c r="N78">
        <v>34</v>
      </c>
      <c r="O78">
        <v>35</v>
      </c>
      <c r="P78" t="s">
        <v>79</v>
      </c>
      <c r="R78">
        <v>2015</v>
      </c>
      <c r="S78">
        <v>63</v>
      </c>
      <c r="T78">
        <v>34</v>
      </c>
    </row>
    <row r="79" spans="1:26" x14ac:dyDescent="0.25">
      <c r="A79">
        <v>2015</v>
      </c>
      <c r="C79" t="s">
        <v>47</v>
      </c>
      <c r="D79">
        <v>39</v>
      </c>
      <c r="E79">
        <v>11341</v>
      </c>
      <c r="F79" t="s">
        <v>48</v>
      </c>
      <c r="H79" s="1">
        <v>42267</v>
      </c>
      <c r="I79" t="s">
        <v>49</v>
      </c>
      <c r="J79" t="s">
        <v>45</v>
      </c>
      <c r="K79">
        <v>164</v>
      </c>
      <c r="L79">
        <v>152</v>
      </c>
      <c r="M79">
        <v>115</v>
      </c>
      <c r="N79">
        <v>37</v>
      </c>
      <c r="O79">
        <v>24</v>
      </c>
      <c r="P79" t="s">
        <v>79</v>
      </c>
      <c r="R79">
        <v>2015</v>
      </c>
      <c r="S79">
        <v>115</v>
      </c>
      <c r="T79">
        <v>37</v>
      </c>
    </row>
    <row r="80" spans="1:26" x14ac:dyDescent="0.25">
      <c r="A80">
        <v>2015</v>
      </c>
      <c r="C80" t="s">
        <v>47</v>
      </c>
      <c r="D80">
        <v>40</v>
      </c>
      <c r="E80">
        <v>11341</v>
      </c>
      <c r="F80" t="s">
        <v>48</v>
      </c>
      <c r="H80" s="1">
        <v>42275</v>
      </c>
      <c r="I80" t="s">
        <v>49</v>
      </c>
      <c r="J80" t="s">
        <v>45</v>
      </c>
      <c r="K80">
        <v>100</v>
      </c>
      <c r="L80">
        <v>96</v>
      </c>
      <c r="M80">
        <v>92</v>
      </c>
      <c r="N80">
        <v>4</v>
      </c>
      <c r="O80">
        <v>4</v>
      </c>
      <c r="P80" t="s">
        <v>79</v>
      </c>
      <c r="R80">
        <v>2015</v>
      </c>
      <c r="S80">
        <v>92</v>
      </c>
      <c r="T80">
        <v>4</v>
      </c>
    </row>
    <row r="81" spans="1:34" x14ac:dyDescent="0.25">
      <c r="A81">
        <v>2014</v>
      </c>
      <c r="C81" t="s">
        <v>47</v>
      </c>
      <c r="D81">
        <v>36</v>
      </c>
      <c r="E81">
        <v>11341</v>
      </c>
      <c r="F81" t="s">
        <v>48</v>
      </c>
      <c r="H81" s="1">
        <v>41884</v>
      </c>
      <c r="I81" t="s">
        <v>49</v>
      </c>
      <c r="J81" t="s">
        <v>45</v>
      </c>
      <c r="K81">
        <v>100</v>
      </c>
      <c r="L81">
        <v>98</v>
      </c>
      <c r="M81">
        <v>76</v>
      </c>
      <c r="N81">
        <v>22</v>
      </c>
      <c r="O81">
        <v>22</v>
      </c>
      <c r="P81" t="s">
        <v>79</v>
      </c>
      <c r="R81">
        <v>2014</v>
      </c>
      <c r="S81">
        <v>76</v>
      </c>
      <c r="T81">
        <v>22</v>
      </c>
    </row>
    <row r="82" spans="1:34" x14ac:dyDescent="0.25">
      <c r="A82">
        <v>2014</v>
      </c>
      <c r="C82" t="s">
        <v>47</v>
      </c>
      <c r="D82">
        <v>38</v>
      </c>
      <c r="E82">
        <v>11341</v>
      </c>
      <c r="F82" t="s">
        <v>48</v>
      </c>
      <c r="H82" s="1">
        <v>41898</v>
      </c>
      <c r="I82" t="s">
        <v>49</v>
      </c>
      <c r="J82" t="s">
        <v>45</v>
      </c>
      <c r="K82">
        <v>100</v>
      </c>
      <c r="L82">
        <v>100</v>
      </c>
      <c r="M82">
        <v>74</v>
      </c>
      <c r="N82">
        <v>26</v>
      </c>
      <c r="O82">
        <v>26</v>
      </c>
      <c r="P82" t="s">
        <v>79</v>
      </c>
      <c r="R82">
        <v>2014</v>
      </c>
      <c r="S82">
        <v>74</v>
      </c>
      <c r="T82">
        <v>26</v>
      </c>
    </row>
    <row r="83" spans="1:34" x14ac:dyDescent="0.25">
      <c r="A83">
        <v>2014</v>
      </c>
      <c r="C83" t="s">
        <v>47</v>
      </c>
      <c r="D83">
        <v>39</v>
      </c>
      <c r="E83">
        <v>11341</v>
      </c>
      <c r="F83" t="s">
        <v>48</v>
      </c>
      <c r="H83" s="1">
        <v>41906</v>
      </c>
      <c r="I83" t="s">
        <v>49</v>
      </c>
      <c r="J83" t="s">
        <v>45</v>
      </c>
      <c r="K83">
        <v>96</v>
      </c>
      <c r="L83">
        <v>94</v>
      </c>
      <c r="M83">
        <v>86</v>
      </c>
      <c r="N83">
        <v>8</v>
      </c>
      <c r="O83">
        <v>9</v>
      </c>
      <c r="P83" t="s">
        <v>79</v>
      </c>
      <c r="R83">
        <v>2014</v>
      </c>
      <c r="S83">
        <v>86</v>
      </c>
      <c r="T83">
        <v>8</v>
      </c>
    </row>
    <row r="84" spans="1:34" x14ac:dyDescent="0.25">
      <c r="A84">
        <v>2014</v>
      </c>
      <c r="C84" t="s">
        <v>47</v>
      </c>
      <c r="D84">
        <v>41</v>
      </c>
      <c r="E84">
        <v>11341</v>
      </c>
      <c r="F84" t="s">
        <v>48</v>
      </c>
      <c r="H84" s="1">
        <v>41920</v>
      </c>
      <c r="I84" t="s">
        <v>49</v>
      </c>
      <c r="J84" t="s">
        <v>45</v>
      </c>
      <c r="K84">
        <v>96</v>
      </c>
      <c r="L84">
        <v>96</v>
      </c>
      <c r="M84">
        <v>83</v>
      </c>
      <c r="N84">
        <v>13</v>
      </c>
      <c r="O84">
        <v>14</v>
      </c>
      <c r="P84" t="s">
        <v>79</v>
      </c>
      <c r="R84">
        <v>2014</v>
      </c>
      <c r="S84">
        <v>83</v>
      </c>
      <c r="T84">
        <v>13</v>
      </c>
    </row>
    <row r="85" spans="1:34" x14ac:dyDescent="0.25">
      <c r="A85">
        <v>2013</v>
      </c>
      <c r="C85" t="s">
        <v>47</v>
      </c>
      <c r="D85">
        <v>35</v>
      </c>
      <c r="E85">
        <v>11341</v>
      </c>
      <c r="F85" t="s">
        <v>48</v>
      </c>
      <c r="H85" s="1">
        <v>41516</v>
      </c>
      <c r="I85" t="s">
        <v>49</v>
      </c>
      <c r="J85" t="s">
        <v>45</v>
      </c>
      <c r="K85">
        <v>96</v>
      </c>
      <c r="L85">
        <v>90</v>
      </c>
      <c r="M85">
        <v>79</v>
      </c>
      <c r="N85">
        <v>11</v>
      </c>
      <c r="O85">
        <v>12</v>
      </c>
      <c r="P85" t="s">
        <v>79</v>
      </c>
      <c r="R85">
        <v>2013</v>
      </c>
      <c r="S85">
        <v>79</v>
      </c>
      <c r="T85">
        <v>11</v>
      </c>
    </row>
    <row r="86" spans="1:34" x14ac:dyDescent="0.25">
      <c r="A86">
        <v>2013</v>
      </c>
      <c r="C86" t="s">
        <v>47</v>
      </c>
      <c r="D86">
        <v>35</v>
      </c>
      <c r="E86">
        <v>11341</v>
      </c>
      <c r="F86" t="s">
        <v>48</v>
      </c>
      <c r="H86" s="1">
        <v>41516</v>
      </c>
      <c r="I86" t="s">
        <v>49</v>
      </c>
      <c r="J86" t="s">
        <v>45</v>
      </c>
      <c r="K86">
        <v>100</v>
      </c>
      <c r="L86">
        <v>93</v>
      </c>
      <c r="M86">
        <v>78</v>
      </c>
      <c r="N86">
        <v>15</v>
      </c>
      <c r="O86">
        <v>16</v>
      </c>
      <c r="P86" t="s">
        <v>79</v>
      </c>
      <c r="R86">
        <v>2013</v>
      </c>
      <c r="S86">
        <v>78</v>
      </c>
      <c r="T86">
        <v>15</v>
      </c>
    </row>
    <row r="87" spans="1:34" x14ac:dyDescent="0.25">
      <c r="A87">
        <v>2013</v>
      </c>
      <c r="C87" t="s">
        <v>47</v>
      </c>
      <c r="D87">
        <v>37</v>
      </c>
      <c r="E87">
        <v>11341</v>
      </c>
      <c r="F87" t="s">
        <v>48</v>
      </c>
      <c r="H87" s="1">
        <v>41526</v>
      </c>
      <c r="I87" t="s">
        <v>49</v>
      </c>
      <c r="J87" t="s">
        <v>45</v>
      </c>
      <c r="K87">
        <v>96</v>
      </c>
      <c r="L87">
        <v>95</v>
      </c>
      <c r="M87">
        <v>81</v>
      </c>
      <c r="N87">
        <v>14</v>
      </c>
      <c r="O87">
        <v>15</v>
      </c>
      <c r="P87" t="s">
        <v>79</v>
      </c>
      <c r="R87">
        <v>2013</v>
      </c>
      <c r="S87">
        <v>81</v>
      </c>
      <c r="T87">
        <v>14</v>
      </c>
    </row>
    <row r="88" spans="1:34" x14ac:dyDescent="0.25">
      <c r="A88">
        <v>2013</v>
      </c>
      <c r="C88" t="s">
        <v>47</v>
      </c>
      <c r="D88">
        <v>39</v>
      </c>
      <c r="E88">
        <v>11341</v>
      </c>
      <c r="F88" t="s">
        <v>48</v>
      </c>
      <c r="H88" s="1">
        <v>41544</v>
      </c>
      <c r="I88" t="s">
        <v>49</v>
      </c>
      <c r="J88" t="s">
        <v>45</v>
      </c>
      <c r="K88">
        <v>100</v>
      </c>
      <c r="L88">
        <v>99</v>
      </c>
      <c r="M88">
        <v>92</v>
      </c>
      <c r="N88">
        <v>7</v>
      </c>
      <c r="O88">
        <v>7</v>
      </c>
      <c r="P88" t="s">
        <v>79</v>
      </c>
      <c r="R88">
        <v>2013</v>
      </c>
      <c r="S88">
        <v>92</v>
      </c>
      <c r="T88">
        <v>7</v>
      </c>
    </row>
    <row r="89" spans="1:34" x14ac:dyDescent="0.25">
      <c r="A89">
        <v>2012</v>
      </c>
      <c r="C89" t="s">
        <v>47</v>
      </c>
      <c r="D89">
        <v>39</v>
      </c>
      <c r="E89">
        <v>11341</v>
      </c>
      <c r="F89" t="s">
        <v>48</v>
      </c>
      <c r="H89" s="1">
        <v>41177</v>
      </c>
      <c r="I89" t="s">
        <v>49</v>
      </c>
      <c r="J89" t="s">
        <v>45</v>
      </c>
      <c r="K89">
        <v>96</v>
      </c>
      <c r="L89">
        <v>93</v>
      </c>
      <c r="M89">
        <v>90</v>
      </c>
      <c r="N89">
        <v>3</v>
      </c>
      <c r="O89">
        <v>3</v>
      </c>
      <c r="P89" t="s">
        <v>79</v>
      </c>
      <c r="R89">
        <v>2012</v>
      </c>
      <c r="S89">
        <v>90</v>
      </c>
      <c r="T89">
        <v>3</v>
      </c>
    </row>
    <row r="90" spans="1:34" x14ac:dyDescent="0.25">
      <c r="A90">
        <v>2012</v>
      </c>
      <c r="C90" t="s">
        <v>47</v>
      </c>
      <c r="D90">
        <v>40</v>
      </c>
      <c r="E90">
        <v>11341</v>
      </c>
      <c r="F90" t="s">
        <v>48</v>
      </c>
      <c r="H90" s="1">
        <v>41186</v>
      </c>
      <c r="I90" t="s">
        <v>49</v>
      </c>
      <c r="J90" t="s">
        <v>45</v>
      </c>
      <c r="K90">
        <v>54</v>
      </c>
      <c r="L90">
        <v>51</v>
      </c>
      <c r="M90">
        <v>47</v>
      </c>
      <c r="N90">
        <v>4</v>
      </c>
      <c r="O90">
        <v>8</v>
      </c>
      <c r="P90" t="s">
        <v>79</v>
      </c>
      <c r="R90">
        <v>2012</v>
      </c>
      <c r="S90">
        <v>47</v>
      </c>
      <c r="T90">
        <v>4</v>
      </c>
    </row>
    <row r="91" spans="1:34" x14ac:dyDescent="0.25">
      <c r="A91">
        <v>2011</v>
      </c>
      <c r="C91" t="s">
        <v>47</v>
      </c>
      <c r="D91">
        <v>41</v>
      </c>
      <c r="E91">
        <v>11341</v>
      </c>
      <c r="F91" t="s">
        <v>48</v>
      </c>
      <c r="H91" s="1">
        <v>40821</v>
      </c>
      <c r="I91" t="s">
        <v>49</v>
      </c>
      <c r="J91" t="s">
        <v>45</v>
      </c>
      <c r="K91">
        <v>96</v>
      </c>
      <c r="L91">
        <v>81</v>
      </c>
      <c r="M91">
        <v>79</v>
      </c>
      <c r="N91">
        <v>2</v>
      </c>
      <c r="O91">
        <v>2</v>
      </c>
      <c r="P91" t="s">
        <v>79</v>
      </c>
      <c r="R91">
        <v>2011</v>
      </c>
      <c r="S91">
        <v>79</v>
      </c>
      <c r="T91">
        <v>2</v>
      </c>
    </row>
    <row r="93" spans="1:34" ht="15.75" thickBot="1" x14ac:dyDescent="0.3">
      <c r="D93" t="s">
        <v>80</v>
      </c>
      <c r="J93" t="s">
        <v>79</v>
      </c>
    </row>
    <row r="94" spans="1:34" x14ac:dyDescent="0.25">
      <c r="D94" t="s">
        <v>0</v>
      </c>
      <c r="E94" t="s">
        <v>14</v>
      </c>
      <c r="F94" t="s">
        <v>15</v>
      </c>
      <c r="G94" t="s">
        <v>83</v>
      </c>
      <c r="H94" t="s">
        <v>16</v>
      </c>
      <c r="J94" t="s">
        <v>0</v>
      </c>
      <c r="K94" t="s">
        <v>14</v>
      </c>
      <c r="L94" t="s">
        <v>15</v>
      </c>
      <c r="M94" t="s">
        <v>83</v>
      </c>
      <c r="N94" t="s">
        <v>16</v>
      </c>
      <c r="P94" s="4" t="s">
        <v>0</v>
      </c>
      <c r="Q94" s="5" t="s">
        <v>88</v>
      </c>
      <c r="R94" s="5" t="s">
        <v>89</v>
      </c>
      <c r="S94" s="5" t="s">
        <v>95</v>
      </c>
      <c r="T94" s="5" t="s">
        <v>90</v>
      </c>
      <c r="U94" s="5" t="s">
        <v>91</v>
      </c>
      <c r="V94" s="5" t="s">
        <v>92</v>
      </c>
      <c r="W94" s="5" t="s">
        <v>96</v>
      </c>
      <c r="X94" s="6" t="s">
        <v>93</v>
      </c>
      <c r="Z94" s="4" t="s">
        <v>0</v>
      </c>
      <c r="AA94" s="5" t="s">
        <v>88</v>
      </c>
      <c r="AB94" s="5" t="s">
        <v>89</v>
      </c>
      <c r="AC94" s="5" t="s">
        <v>95</v>
      </c>
      <c r="AD94" s="5" t="s">
        <v>90</v>
      </c>
      <c r="AE94" s="5" t="s">
        <v>91</v>
      </c>
      <c r="AF94" s="5" t="s">
        <v>92</v>
      </c>
      <c r="AG94" s="5" t="s">
        <v>96</v>
      </c>
      <c r="AH94" s="6" t="s">
        <v>93</v>
      </c>
    </row>
    <row r="95" spans="1:34" x14ac:dyDescent="0.25">
      <c r="D95">
        <v>2024</v>
      </c>
      <c r="E95">
        <v>101</v>
      </c>
      <c r="F95">
        <v>171</v>
      </c>
      <c r="G95">
        <v>272</v>
      </c>
      <c r="H95">
        <v>0.62867647058823528</v>
      </c>
      <c r="J95">
        <v>2024</v>
      </c>
      <c r="K95">
        <v>10</v>
      </c>
      <c r="L95">
        <v>0</v>
      </c>
      <c r="M95">
        <v>10</v>
      </c>
      <c r="N95">
        <v>0</v>
      </c>
      <c r="P95" s="7">
        <v>2024</v>
      </c>
      <c r="Q95">
        <v>101</v>
      </c>
      <c r="R95">
        <v>171</v>
      </c>
      <c r="S95">
        <f>SUM(Q95:R95)</f>
        <v>272</v>
      </c>
      <c r="T95">
        <f>R95/(R95+Q95)</f>
        <v>0.62867647058823528</v>
      </c>
      <c r="U95">
        <v>10</v>
      </c>
      <c r="V95">
        <v>0</v>
      </c>
      <c r="W95" s="8">
        <f>SUM(U95:V95)</f>
        <v>10</v>
      </c>
      <c r="X95" s="9">
        <f>V95/(V95+U95)</f>
        <v>0</v>
      </c>
      <c r="Z95" s="7">
        <v>2021</v>
      </c>
      <c r="AA95">
        <v>34</v>
      </c>
      <c r="AB95">
        <v>29</v>
      </c>
      <c r="AC95">
        <f t="shared" ref="AC95:AC101" si="9">SUM(AA95:AB95)</f>
        <v>63</v>
      </c>
      <c r="AD95">
        <f t="shared" ref="AD95:AD101" si="10">AB95/(AB95+AA95)</f>
        <v>0.46031746031746029</v>
      </c>
      <c r="AE95">
        <v>481</v>
      </c>
      <c r="AF95">
        <v>67</v>
      </c>
      <c r="AG95">
        <f>SUM(AE95:AF95)</f>
        <v>548</v>
      </c>
      <c r="AH95" s="9">
        <f t="shared" ref="AH95:AH101" si="11">AF95/(AF95+AE95)</f>
        <v>0.12226277372262774</v>
      </c>
    </row>
    <row r="96" spans="1:34" x14ac:dyDescent="0.25">
      <c r="D96">
        <v>2021</v>
      </c>
      <c r="E96">
        <v>34</v>
      </c>
      <c r="F96">
        <v>29</v>
      </c>
      <c r="G96">
        <v>63</v>
      </c>
      <c r="H96">
        <v>0.46031746031746029</v>
      </c>
      <c r="J96">
        <v>2023</v>
      </c>
      <c r="K96">
        <v>94</v>
      </c>
      <c r="L96">
        <v>1</v>
      </c>
      <c r="M96">
        <v>95</v>
      </c>
      <c r="N96">
        <v>1.0526315789473684E-2</v>
      </c>
      <c r="P96" s="7">
        <v>2023</v>
      </c>
      <c r="Q96" s="10" t="s">
        <v>94</v>
      </c>
      <c r="R96" s="10" t="s">
        <v>94</v>
      </c>
      <c r="S96" s="10" t="s">
        <v>94</v>
      </c>
      <c r="T96" t="s">
        <v>94</v>
      </c>
      <c r="U96">
        <v>94</v>
      </c>
      <c r="V96">
        <v>1</v>
      </c>
      <c r="W96">
        <f>SUM(U96:V96)</f>
        <v>95</v>
      </c>
      <c r="X96" s="9">
        <f>V96/(V96+U96)</f>
        <v>1.0526315789473684E-2</v>
      </c>
      <c r="Z96" s="7">
        <v>2017</v>
      </c>
      <c r="AA96">
        <v>10</v>
      </c>
      <c r="AB96">
        <v>86</v>
      </c>
      <c r="AC96">
        <f t="shared" si="9"/>
        <v>96</v>
      </c>
      <c r="AD96">
        <f t="shared" si="10"/>
        <v>0.89583333333333337</v>
      </c>
      <c r="AE96">
        <v>65</v>
      </c>
      <c r="AF96">
        <v>78</v>
      </c>
      <c r="AG96">
        <f t="shared" ref="AG96:AG101" si="12">SUM(AE96:AF96)</f>
        <v>143</v>
      </c>
      <c r="AH96" s="9">
        <f t="shared" si="11"/>
        <v>0.54545454545454541</v>
      </c>
    </row>
    <row r="97" spans="4:34" x14ac:dyDescent="0.25">
      <c r="D97">
        <v>2020</v>
      </c>
      <c r="E97">
        <v>15</v>
      </c>
      <c r="F97">
        <v>51</v>
      </c>
      <c r="G97">
        <v>66</v>
      </c>
      <c r="H97">
        <v>0.77272727272727271</v>
      </c>
      <c r="J97">
        <v>2021</v>
      </c>
      <c r="K97">
        <v>481</v>
      </c>
      <c r="L97">
        <v>67</v>
      </c>
      <c r="M97">
        <v>548</v>
      </c>
      <c r="N97">
        <v>0.12226277372262774</v>
      </c>
      <c r="P97" s="7">
        <v>2022</v>
      </c>
      <c r="Q97" s="10" t="s">
        <v>94</v>
      </c>
      <c r="R97" s="10" t="s">
        <v>94</v>
      </c>
      <c r="S97" s="10" t="s">
        <v>94</v>
      </c>
      <c r="T97" t="s">
        <v>94</v>
      </c>
      <c r="U97" s="10" t="s">
        <v>94</v>
      </c>
      <c r="V97" s="10" t="s">
        <v>94</v>
      </c>
      <c r="W97" s="10" t="s">
        <v>94</v>
      </c>
      <c r="X97" s="9" t="s">
        <v>94</v>
      </c>
      <c r="Z97" s="7">
        <v>2015</v>
      </c>
      <c r="AA97">
        <v>66</v>
      </c>
      <c r="AB97">
        <v>22</v>
      </c>
      <c r="AC97">
        <f t="shared" si="9"/>
        <v>88</v>
      </c>
      <c r="AD97">
        <f t="shared" si="10"/>
        <v>0.25</v>
      </c>
      <c r="AE97">
        <v>309</v>
      </c>
      <c r="AF97">
        <v>136</v>
      </c>
      <c r="AG97">
        <f t="shared" si="12"/>
        <v>445</v>
      </c>
      <c r="AH97" s="9">
        <f t="shared" si="11"/>
        <v>0.30561797752808989</v>
      </c>
    </row>
    <row r="98" spans="4:34" x14ac:dyDescent="0.25">
      <c r="D98">
        <v>2019</v>
      </c>
      <c r="E98">
        <v>11</v>
      </c>
      <c r="F98">
        <v>86</v>
      </c>
      <c r="G98">
        <v>97</v>
      </c>
      <c r="H98">
        <v>0.88659793814432986</v>
      </c>
      <c r="J98">
        <v>2018</v>
      </c>
      <c r="K98">
        <v>156</v>
      </c>
      <c r="L98">
        <v>40</v>
      </c>
      <c r="M98">
        <v>196</v>
      </c>
      <c r="N98">
        <v>0.20408163265306123</v>
      </c>
      <c r="P98" s="7">
        <v>2021</v>
      </c>
      <c r="Q98">
        <v>34</v>
      </c>
      <c r="R98">
        <v>29</v>
      </c>
      <c r="S98">
        <f t="shared" ref="S98:S100" si="13">SUM(Q98:R98)</f>
        <v>63</v>
      </c>
      <c r="T98">
        <f>R98/(R98+Q98)</f>
        <v>0.46031746031746029</v>
      </c>
      <c r="U98">
        <v>481</v>
      </c>
      <c r="V98">
        <v>67</v>
      </c>
      <c r="W98">
        <f>SUM(U98:V98)</f>
        <v>548</v>
      </c>
      <c r="X98" s="9">
        <f>V98/(V98+U98)</f>
        <v>0.12226277372262774</v>
      </c>
      <c r="Z98" s="7">
        <v>2014</v>
      </c>
      <c r="AA98">
        <v>39</v>
      </c>
      <c r="AB98">
        <v>53</v>
      </c>
      <c r="AC98">
        <f t="shared" si="9"/>
        <v>92</v>
      </c>
      <c r="AD98">
        <f t="shared" si="10"/>
        <v>0.57608695652173914</v>
      </c>
      <c r="AE98">
        <v>319</v>
      </c>
      <c r="AF98">
        <v>69</v>
      </c>
      <c r="AG98">
        <f t="shared" si="12"/>
        <v>388</v>
      </c>
      <c r="AH98" s="9">
        <f t="shared" si="11"/>
        <v>0.17783505154639176</v>
      </c>
    </row>
    <row r="99" spans="4:34" x14ac:dyDescent="0.25">
      <c r="D99">
        <v>2017</v>
      </c>
      <c r="E99">
        <v>10</v>
      </c>
      <c r="F99">
        <v>86</v>
      </c>
      <c r="G99">
        <v>96</v>
      </c>
      <c r="H99">
        <v>0.89583333333333337</v>
      </c>
      <c r="J99">
        <v>2017</v>
      </c>
      <c r="K99">
        <v>65</v>
      </c>
      <c r="L99">
        <v>78</v>
      </c>
      <c r="M99">
        <v>143</v>
      </c>
      <c r="N99">
        <v>0.54545454545454541</v>
      </c>
      <c r="P99" s="7">
        <v>2020</v>
      </c>
      <c r="Q99">
        <v>15</v>
      </c>
      <c r="R99">
        <v>51</v>
      </c>
      <c r="S99">
        <f t="shared" si="13"/>
        <v>66</v>
      </c>
      <c r="T99">
        <f>R99/(R99+Q99)</f>
        <v>0.77272727272727271</v>
      </c>
      <c r="U99" s="10" t="s">
        <v>94</v>
      </c>
      <c r="V99" s="10" t="s">
        <v>94</v>
      </c>
      <c r="W99" s="10" t="s">
        <v>94</v>
      </c>
      <c r="X99" s="9" t="s">
        <v>94</v>
      </c>
      <c r="Z99" s="7">
        <v>2013</v>
      </c>
      <c r="AA99">
        <v>72</v>
      </c>
      <c r="AB99">
        <v>22</v>
      </c>
      <c r="AC99">
        <f t="shared" si="9"/>
        <v>94</v>
      </c>
      <c r="AD99">
        <f t="shared" si="10"/>
        <v>0.23404255319148937</v>
      </c>
      <c r="AE99">
        <v>330</v>
      </c>
      <c r="AF99">
        <v>47</v>
      </c>
      <c r="AG99">
        <f t="shared" si="12"/>
        <v>377</v>
      </c>
      <c r="AH99" s="9">
        <f t="shared" si="11"/>
        <v>0.12466843501326259</v>
      </c>
    </row>
    <row r="100" spans="4:34" x14ac:dyDescent="0.25">
      <c r="D100">
        <v>2016</v>
      </c>
      <c r="E100">
        <v>8</v>
      </c>
      <c r="F100">
        <v>92</v>
      </c>
      <c r="G100">
        <v>100</v>
      </c>
      <c r="H100">
        <v>0.92</v>
      </c>
      <c r="J100">
        <v>2016</v>
      </c>
      <c r="K100">
        <v>3</v>
      </c>
      <c r="L100">
        <v>17</v>
      </c>
      <c r="M100">
        <v>20</v>
      </c>
      <c r="N100">
        <v>0.85</v>
      </c>
      <c r="P100" s="7">
        <v>2019</v>
      </c>
      <c r="Q100">
        <v>11</v>
      </c>
      <c r="R100">
        <v>86</v>
      </c>
      <c r="S100">
        <f t="shared" si="13"/>
        <v>97</v>
      </c>
      <c r="T100">
        <f>R100/(R100+Q100)</f>
        <v>0.88659793814432986</v>
      </c>
      <c r="U100" s="10" t="s">
        <v>94</v>
      </c>
      <c r="V100" s="10" t="s">
        <v>94</v>
      </c>
      <c r="W100" s="10" t="s">
        <v>94</v>
      </c>
      <c r="X100" s="9" t="s">
        <v>94</v>
      </c>
      <c r="Z100" s="7">
        <v>2012</v>
      </c>
      <c r="AA100">
        <v>77</v>
      </c>
      <c r="AB100">
        <v>17</v>
      </c>
      <c r="AC100">
        <f t="shared" si="9"/>
        <v>94</v>
      </c>
      <c r="AD100">
        <f t="shared" si="10"/>
        <v>0.18085106382978725</v>
      </c>
      <c r="AE100">
        <v>137</v>
      </c>
      <c r="AF100">
        <v>7</v>
      </c>
      <c r="AG100">
        <f t="shared" si="12"/>
        <v>144</v>
      </c>
      <c r="AH100" s="9">
        <f t="shared" si="11"/>
        <v>4.8611111111111112E-2</v>
      </c>
    </row>
    <row r="101" spans="4:34" ht="15.75" thickBot="1" x14ac:dyDescent="0.3">
      <c r="D101">
        <v>2015</v>
      </c>
      <c r="E101">
        <v>66</v>
      </c>
      <c r="F101">
        <v>22</v>
      </c>
      <c r="G101">
        <v>88</v>
      </c>
      <c r="H101">
        <v>0.25</v>
      </c>
      <c r="J101">
        <v>2015</v>
      </c>
      <c r="K101">
        <v>309</v>
      </c>
      <c r="L101">
        <v>136</v>
      </c>
      <c r="M101">
        <v>445</v>
      </c>
      <c r="N101">
        <v>0.30561797752808989</v>
      </c>
      <c r="P101" s="7">
        <v>2018</v>
      </c>
      <c r="Q101" s="10" t="s">
        <v>94</v>
      </c>
      <c r="R101" s="10" t="s">
        <v>94</v>
      </c>
      <c r="S101" s="10" t="s">
        <v>94</v>
      </c>
      <c r="T101" t="s">
        <v>94</v>
      </c>
      <c r="U101">
        <v>156</v>
      </c>
      <c r="V101">
        <v>40</v>
      </c>
      <c r="W101">
        <f t="shared" ref="W101:W108" si="14">SUM(U101:V101)</f>
        <v>196</v>
      </c>
      <c r="X101" s="9">
        <f t="shared" ref="X101:X108" si="15">V101/(V101+U101)</f>
        <v>0.20408163265306123</v>
      </c>
      <c r="Z101" s="11">
        <v>2011</v>
      </c>
      <c r="AA101" s="12">
        <v>86</v>
      </c>
      <c r="AB101" s="12">
        <v>8</v>
      </c>
      <c r="AC101" s="12">
        <f t="shared" si="9"/>
        <v>94</v>
      </c>
      <c r="AD101" s="12">
        <f t="shared" si="10"/>
        <v>8.5106382978723402E-2</v>
      </c>
      <c r="AE101" s="12">
        <v>79</v>
      </c>
      <c r="AF101" s="12">
        <v>2</v>
      </c>
      <c r="AG101" s="12">
        <f t="shared" si="12"/>
        <v>81</v>
      </c>
      <c r="AH101" s="13">
        <f t="shared" si="11"/>
        <v>2.4691358024691357E-2</v>
      </c>
    </row>
    <row r="102" spans="4:34" x14ac:dyDescent="0.25">
      <c r="D102">
        <v>2014</v>
      </c>
      <c r="E102">
        <v>39</v>
      </c>
      <c r="F102">
        <v>53</v>
      </c>
      <c r="G102">
        <v>92</v>
      </c>
      <c r="H102">
        <v>0.57608695652173914</v>
      </c>
      <c r="J102">
        <v>2014</v>
      </c>
      <c r="K102">
        <v>319</v>
      </c>
      <c r="L102">
        <v>69</v>
      </c>
      <c r="M102">
        <v>388</v>
      </c>
      <c r="N102">
        <v>0.17783505154639176</v>
      </c>
      <c r="P102" s="7">
        <v>2017</v>
      </c>
      <c r="Q102">
        <v>10</v>
      </c>
      <c r="R102">
        <v>86</v>
      </c>
      <c r="S102">
        <f t="shared" ref="S102:S108" si="16">SUM(Q102:R102)</f>
        <v>96</v>
      </c>
      <c r="T102">
        <f t="shared" ref="T102:T108" si="17">R102/(R102+Q102)</f>
        <v>0.89583333333333337</v>
      </c>
      <c r="U102">
        <v>65</v>
      </c>
      <c r="V102">
        <v>78</v>
      </c>
      <c r="W102">
        <f t="shared" si="14"/>
        <v>143</v>
      </c>
      <c r="X102" s="9">
        <f t="shared" si="15"/>
        <v>0.54545454545454541</v>
      </c>
    </row>
    <row r="103" spans="4:34" x14ac:dyDescent="0.25">
      <c r="D103">
        <v>2013</v>
      </c>
      <c r="E103">
        <v>72</v>
      </c>
      <c r="F103">
        <v>22</v>
      </c>
      <c r="G103">
        <v>94</v>
      </c>
      <c r="H103">
        <v>0.23404255319148937</v>
      </c>
      <c r="J103">
        <v>2013</v>
      </c>
      <c r="K103">
        <v>330</v>
      </c>
      <c r="L103">
        <v>47</v>
      </c>
      <c r="M103">
        <v>377</v>
      </c>
      <c r="N103">
        <v>0.12466843501326259</v>
      </c>
      <c r="P103" s="7">
        <v>2016</v>
      </c>
      <c r="Q103">
        <v>8</v>
      </c>
      <c r="R103">
        <v>92</v>
      </c>
      <c r="S103">
        <f t="shared" si="16"/>
        <v>100</v>
      </c>
      <c r="T103">
        <f t="shared" si="17"/>
        <v>0.92</v>
      </c>
      <c r="U103">
        <v>3</v>
      </c>
      <c r="V103">
        <v>17</v>
      </c>
      <c r="W103" s="8">
        <f t="shared" si="14"/>
        <v>20</v>
      </c>
      <c r="X103" s="9">
        <f t="shared" si="15"/>
        <v>0.85</v>
      </c>
    </row>
    <row r="104" spans="4:34" x14ac:dyDescent="0.25">
      <c r="D104">
        <v>2012</v>
      </c>
      <c r="E104">
        <v>77</v>
      </c>
      <c r="F104">
        <v>17</v>
      </c>
      <c r="G104">
        <v>94</v>
      </c>
      <c r="H104">
        <v>0.18085106382978725</v>
      </c>
      <c r="J104">
        <v>2012</v>
      </c>
      <c r="K104">
        <v>137</v>
      </c>
      <c r="L104">
        <v>7</v>
      </c>
      <c r="M104">
        <v>144</v>
      </c>
      <c r="N104">
        <v>4.8611111111111112E-2</v>
      </c>
      <c r="P104" s="7">
        <v>2015</v>
      </c>
      <c r="Q104">
        <v>66</v>
      </c>
      <c r="R104">
        <v>22</v>
      </c>
      <c r="S104">
        <f t="shared" si="16"/>
        <v>88</v>
      </c>
      <c r="T104">
        <f t="shared" si="17"/>
        <v>0.25</v>
      </c>
      <c r="U104">
        <v>309</v>
      </c>
      <c r="V104">
        <v>136</v>
      </c>
      <c r="W104">
        <f t="shared" si="14"/>
        <v>445</v>
      </c>
      <c r="X104" s="9">
        <f t="shared" si="15"/>
        <v>0.30561797752808989</v>
      </c>
    </row>
    <row r="105" spans="4:34" x14ac:dyDescent="0.25">
      <c r="D105">
        <v>2011</v>
      </c>
      <c r="E105">
        <v>86</v>
      </c>
      <c r="F105">
        <v>8</v>
      </c>
      <c r="G105">
        <v>94</v>
      </c>
      <c r="H105">
        <v>8.5106382978723402E-2</v>
      </c>
      <c r="J105">
        <v>2011</v>
      </c>
      <c r="K105">
        <v>79</v>
      </c>
      <c r="L105">
        <v>2</v>
      </c>
      <c r="M105">
        <v>81</v>
      </c>
      <c r="N105">
        <v>2.4691358024691357E-2</v>
      </c>
      <c r="P105" s="7">
        <v>2014</v>
      </c>
      <c r="Q105">
        <v>39</v>
      </c>
      <c r="R105">
        <v>53</v>
      </c>
      <c r="S105">
        <f t="shared" si="16"/>
        <v>92</v>
      </c>
      <c r="T105">
        <f t="shared" si="17"/>
        <v>0.57608695652173914</v>
      </c>
      <c r="U105">
        <v>319</v>
      </c>
      <c r="V105">
        <v>69</v>
      </c>
      <c r="W105">
        <f t="shared" si="14"/>
        <v>388</v>
      </c>
      <c r="X105" s="9">
        <f t="shared" si="15"/>
        <v>0.17783505154639176</v>
      </c>
    </row>
    <row r="106" spans="4:34" x14ac:dyDescent="0.25">
      <c r="P106" s="7">
        <v>2013</v>
      </c>
      <c r="Q106">
        <v>72</v>
      </c>
      <c r="R106">
        <v>22</v>
      </c>
      <c r="S106">
        <f t="shared" si="16"/>
        <v>94</v>
      </c>
      <c r="T106">
        <f t="shared" si="17"/>
        <v>0.23404255319148937</v>
      </c>
      <c r="U106">
        <v>330</v>
      </c>
      <c r="V106">
        <v>47</v>
      </c>
      <c r="W106">
        <f t="shared" si="14"/>
        <v>377</v>
      </c>
      <c r="X106" s="9">
        <f t="shared" si="15"/>
        <v>0.12466843501326259</v>
      </c>
    </row>
    <row r="107" spans="4:34" x14ac:dyDescent="0.25">
      <c r="P107" s="7">
        <v>2012</v>
      </c>
      <c r="Q107">
        <v>77</v>
      </c>
      <c r="R107">
        <v>17</v>
      </c>
      <c r="S107">
        <f t="shared" si="16"/>
        <v>94</v>
      </c>
      <c r="T107">
        <f t="shared" si="17"/>
        <v>0.18085106382978725</v>
      </c>
      <c r="U107">
        <v>137</v>
      </c>
      <c r="V107">
        <v>7</v>
      </c>
      <c r="W107">
        <f t="shared" si="14"/>
        <v>144</v>
      </c>
      <c r="X107" s="9">
        <f t="shared" si="15"/>
        <v>4.8611111111111112E-2</v>
      </c>
    </row>
    <row r="108" spans="4:34" ht="15.75" thickBot="1" x14ac:dyDescent="0.3">
      <c r="P108" s="11">
        <v>2011</v>
      </c>
      <c r="Q108" s="12">
        <v>86</v>
      </c>
      <c r="R108" s="12">
        <v>8</v>
      </c>
      <c r="S108" s="12">
        <f t="shared" si="16"/>
        <v>94</v>
      </c>
      <c r="T108" s="12">
        <f t="shared" si="17"/>
        <v>8.5106382978723402E-2</v>
      </c>
      <c r="U108" s="12">
        <v>79</v>
      </c>
      <c r="V108" s="12">
        <v>2</v>
      </c>
      <c r="W108" s="12">
        <f t="shared" si="14"/>
        <v>81</v>
      </c>
      <c r="X108" s="13">
        <f t="shared" si="15"/>
        <v>2.4691358024691357E-2</v>
      </c>
    </row>
  </sheetData>
  <autoFilter ref="A1:P42" xr:uid="{3F84DE98-9CB9-44EA-83F5-0A38140FF06A}">
    <filterColumn colId="2">
      <filters>
        <filter val="ESCAPEMENT SURVE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900-6BF5-40CF-908D-6F67556CB845}">
  <dimension ref="A1:D39"/>
  <sheetViews>
    <sheetView tabSelected="1" workbookViewId="0">
      <selection activeCell="E7" sqref="E7"/>
    </sheetView>
  </sheetViews>
  <sheetFormatPr defaultRowHeight="15" x14ac:dyDescent="0.25"/>
  <cols>
    <col min="3" max="3" width="10.7109375" bestFit="1" customWidth="1"/>
    <col min="6" max="6" width="18.7109375" customWidth="1"/>
  </cols>
  <sheetData>
    <row r="1" spans="1:4" x14ac:dyDescent="0.25">
      <c r="A1" t="s">
        <v>97</v>
      </c>
      <c r="B1" t="s">
        <v>98</v>
      </c>
      <c r="C1" t="s">
        <v>104</v>
      </c>
      <c r="D1" t="s">
        <v>99</v>
      </c>
    </row>
    <row r="2" spans="1:4" x14ac:dyDescent="0.25">
      <c r="A2">
        <v>32</v>
      </c>
      <c r="B2" t="s">
        <v>80</v>
      </c>
      <c r="C2" s="1">
        <v>45514</v>
      </c>
      <c r="D2" t="s">
        <v>100</v>
      </c>
    </row>
    <row r="3" spans="1:4" x14ac:dyDescent="0.25">
      <c r="A3">
        <v>33</v>
      </c>
      <c r="B3" t="s">
        <v>80</v>
      </c>
      <c r="C3" s="1">
        <v>45519</v>
      </c>
      <c r="D3" t="s">
        <v>100</v>
      </c>
    </row>
    <row r="4" spans="1:4" x14ac:dyDescent="0.25">
      <c r="A4">
        <v>36</v>
      </c>
      <c r="B4" t="s">
        <v>80</v>
      </c>
      <c r="C4" s="1">
        <v>44442</v>
      </c>
      <c r="D4" t="s">
        <v>101</v>
      </c>
    </row>
    <row r="5" spans="1:4" x14ac:dyDescent="0.25">
      <c r="A5">
        <v>36</v>
      </c>
      <c r="B5" t="s">
        <v>80</v>
      </c>
      <c r="C5" s="1">
        <v>44439</v>
      </c>
      <c r="D5" t="s">
        <v>100</v>
      </c>
    </row>
    <row r="6" spans="1:4" x14ac:dyDescent="0.25">
      <c r="A6">
        <v>33</v>
      </c>
      <c r="B6" t="s">
        <v>80</v>
      </c>
      <c r="C6" s="1">
        <v>44054</v>
      </c>
      <c r="D6" t="s">
        <v>100</v>
      </c>
    </row>
    <row r="7" spans="1:4" x14ac:dyDescent="0.25">
      <c r="A7">
        <v>34</v>
      </c>
      <c r="B7" t="s">
        <v>80</v>
      </c>
      <c r="C7" s="1">
        <v>43699</v>
      </c>
      <c r="D7" t="s">
        <v>100</v>
      </c>
    </row>
    <row r="8" spans="1:4" x14ac:dyDescent="0.25">
      <c r="A8">
        <v>30</v>
      </c>
      <c r="B8" t="s">
        <v>80</v>
      </c>
      <c r="C8" s="1">
        <v>42941</v>
      </c>
      <c r="D8" t="s">
        <v>103</v>
      </c>
    </row>
    <row r="9" spans="1:4" x14ac:dyDescent="0.25">
      <c r="A9">
        <v>37</v>
      </c>
      <c r="B9" t="s">
        <v>80</v>
      </c>
      <c r="C9" s="1">
        <v>42993</v>
      </c>
      <c r="D9" t="s">
        <v>101</v>
      </c>
    </row>
    <row r="10" spans="1:4" x14ac:dyDescent="0.25">
      <c r="A10">
        <v>38</v>
      </c>
      <c r="B10" t="s">
        <v>80</v>
      </c>
      <c r="C10" s="1">
        <v>42997</v>
      </c>
      <c r="D10" t="s">
        <v>101</v>
      </c>
    </row>
    <row r="11" spans="1:4" x14ac:dyDescent="0.25">
      <c r="A11">
        <v>34</v>
      </c>
      <c r="B11" t="s">
        <v>80</v>
      </c>
      <c r="C11" s="1">
        <v>42596</v>
      </c>
      <c r="D11" t="s">
        <v>100</v>
      </c>
    </row>
    <row r="12" spans="1:4" x14ac:dyDescent="0.25">
      <c r="A12">
        <v>36</v>
      </c>
      <c r="B12" t="s">
        <v>80</v>
      </c>
      <c r="C12" s="1">
        <v>42613</v>
      </c>
      <c r="D12" t="s">
        <v>100</v>
      </c>
    </row>
    <row r="13" spans="1:4" x14ac:dyDescent="0.25">
      <c r="A13">
        <v>36</v>
      </c>
      <c r="B13" t="s">
        <v>80</v>
      </c>
      <c r="C13" s="1">
        <v>42252</v>
      </c>
      <c r="D13" t="s">
        <v>101</v>
      </c>
    </row>
    <row r="14" spans="1:4" x14ac:dyDescent="0.25">
      <c r="A14">
        <v>36</v>
      </c>
      <c r="B14" t="s">
        <v>80</v>
      </c>
      <c r="C14" s="1">
        <v>41884</v>
      </c>
      <c r="D14" t="s">
        <v>101</v>
      </c>
    </row>
    <row r="15" spans="1:4" x14ac:dyDescent="0.25">
      <c r="A15">
        <v>36</v>
      </c>
      <c r="B15" t="s">
        <v>80</v>
      </c>
      <c r="C15" s="1">
        <v>41519</v>
      </c>
      <c r="D15" t="s">
        <v>101</v>
      </c>
    </row>
    <row r="16" spans="1:4" x14ac:dyDescent="0.25">
      <c r="A16">
        <v>37</v>
      </c>
      <c r="B16" t="s">
        <v>80</v>
      </c>
      <c r="C16" s="1">
        <v>41167</v>
      </c>
      <c r="D16" t="s">
        <v>101</v>
      </c>
    </row>
    <row r="17" spans="1:4" x14ac:dyDescent="0.25">
      <c r="A17">
        <v>38</v>
      </c>
      <c r="B17" t="s">
        <v>80</v>
      </c>
      <c r="C17" s="1">
        <v>40800</v>
      </c>
      <c r="D17" t="s">
        <v>101</v>
      </c>
    </row>
    <row r="18" spans="1:4" x14ac:dyDescent="0.25">
      <c r="A18">
        <v>38</v>
      </c>
      <c r="B18" t="s">
        <v>79</v>
      </c>
      <c r="C18" s="1">
        <v>44454</v>
      </c>
      <c r="D18" t="s">
        <v>101</v>
      </c>
    </row>
    <row r="19" spans="1:4" x14ac:dyDescent="0.25">
      <c r="A19">
        <v>40</v>
      </c>
      <c r="B19" t="s">
        <v>79</v>
      </c>
      <c r="C19" s="1">
        <v>44466</v>
      </c>
      <c r="D19" t="s">
        <v>101</v>
      </c>
    </row>
    <row r="20" spans="1:4" x14ac:dyDescent="0.25">
      <c r="A20">
        <v>37</v>
      </c>
      <c r="B20" t="s">
        <v>79</v>
      </c>
      <c r="C20" s="1">
        <v>43357</v>
      </c>
      <c r="D20" t="s">
        <v>101</v>
      </c>
    </row>
    <row r="21" spans="1:4" x14ac:dyDescent="0.25">
      <c r="A21">
        <v>39</v>
      </c>
      <c r="B21" t="s">
        <v>79</v>
      </c>
      <c r="C21" s="1">
        <v>43369</v>
      </c>
      <c r="D21" t="s">
        <v>101</v>
      </c>
    </row>
    <row r="22" spans="1:4" x14ac:dyDescent="0.25">
      <c r="A22">
        <v>40</v>
      </c>
      <c r="B22" t="s">
        <v>79</v>
      </c>
      <c r="C22" s="1">
        <v>43375</v>
      </c>
      <c r="D22" t="s">
        <v>102</v>
      </c>
    </row>
    <row r="23" spans="1:4" x14ac:dyDescent="0.25">
      <c r="A23">
        <v>35</v>
      </c>
      <c r="B23" t="s">
        <v>79</v>
      </c>
      <c r="C23" s="1">
        <v>42978</v>
      </c>
      <c r="D23" t="s">
        <v>100</v>
      </c>
    </row>
    <row r="24" spans="1:4" x14ac:dyDescent="0.25">
      <c r="A24">
        <v>41</v>
      </c>
      <c r="B24" t="s">
        <v>79</v>
      </c>
      <c r="C24" s="1">
        <v>43019</v>
      </c>
      <c r="D24" t="s">
        <v>102</v>
      </c>
    </row>
    <row r="25" spans="1:4" x14ac:dyDescent="0.25">
      <c r="A25">
        <v>35</v>
      </c>
      <c r="B25" t="s">
        <v>79</v>
      </c>
      <c r="C25" s="1">
        <v>42242</v>
      </c>
      <c r="D25" t="s">
        <v>100</v>
      </c>
    </row>
    <row r="26" spans="1:4" x14ac:dyDescent="0.25">
      <c r="A26">
        <v>38</v>
      </c>
      <c r="B26" t="s">
        <v>79</v>
      </c>
      <c r="C26" s="1">
        <v>42263</v>
      </c>
      <c r="D26" t="s">
        <v>101</v>
      </c>
    </row>
    <row r="27" spans="1:4" x14ac:dyDescent="0.25">
      <c r="A27">
        <v>39</v>
      </c>
      <c r="B27" t="s">
        <v>79</v>
      </c>
      <c r="C27" s="1">
        <v>42267</v>
      </c>
      <c r="D27" t="s">
        <v>101</v>
      </c>
    </row>
    <row r="28" spans="1:4" x14ac:dyDescent="0.25">
      <c r="A28">
        <v>40</v>
      </c>
      <c r="B28" t="s">
        <v>79</v>
      </c>
      <c r="C28" s="1">
        <v>42275</v>
      </c>
      <c r="D28" t="s">
        <v>101</v>
      </c>
    </row>
    <row r="29" spans="1:4" x14ac:dyDescent="0.25">
      <c r="A29">
        <v>36</v>
      </c>
      <c r="B29" t="s">
        <v>79</v>
      </c>
      <c r="C29" s="1">
        <v>41884</v>
      </c>
      <c r="D29" t="s">
        <v>101</v>
      </c>
    </row>
    <row r="30" spans="1:4" x14ac:dyDescent="0.25">
      <c r="A30">
        <v>38</v>
      </c>
      <c r="B30" t="s">
        <v>79</v>
      </c>
      <c r="C30" s="1">
        <v>41898</v>
      </c>
      <c r="D30" t="s">
        <v>101</v>
      </c>
    </row>
    <row r="31" spans="1:4" x14ac:dyDescent="0.25">
      <c r="A31">
        <v>39</v>
      </c>
      <c r="B31" t="s">
        <v>79</v>
      </c>
      <c r="C31" s="1">
        <v>41906</v>
      </c>
      <c r="D31" t="s">
        <v>101</v>
      </c>
    </row>
    <row r="32" spans="1:4" x14ac:dyDescent="0.25">
      <c r="A32">
        <v>41</v>
      </c>
      <c r="B32" t="s">
        <v>79</v>
      </c>
      <c r="C32" s="1">
        <v>41920</v>
      </c>
      <c r="D32" t="s">
        <v>102</v>
      </c>
    </row>
    <row r="33" spans="1:4" x14ac:dyDescent="0.25">
      <c r="A33">
        <v>35</v>
      </c>
      <c r="B33" t="s">
        <v>79</v>
      </c>
      <c r="C33" s="1">
        <v>41516</v>
      </c>
      <c r="D33" t="s">
        <v>100</v>
      </c>
    </row>
    <row r="34" spans="1:4" x14ac:dyDescent="0.25">
      <c r="A34">
        <v>35</v>
      </c>
      <c r="B34" t="s">
        <v>79</v>
      </c>
      <c r="C34" s="1">
        <v>41516</v>
      </c>
      <c r="D34" t="s">
        <v>100</v>
      </c>
    </row>
    <row r="35" spans="1:4" x14ac:dyDescent="0.25">
      <c r="A35">
        <v>37</v>
      </c>
      <c r="B35" t="s">
        <v>79</v>
      </c>
      <c r="C35" s="1">
        <v>41526</v>
      </c>
      <c r="D35" t="s">
        <v>101</v>
      </c>
    </row>
    <row r="36" spans="1:4" x14ac:dyDescent="0.25">
      <c r="A36">
        <v>39</v>
      </c>
      <c r="B36" t="s">
        <v>79</v>
      </c>
      <c r="C36" s="1">
        <v>41544</v>
      </c>
      <c r="D36" t="s">
        <v>101</v>
      </c>
    </row>
    <row r="37" spans="1:4" x14ac:dyDescent="0.25">
      <c r="A37">
        <v>39</v>
      </c>
      <c r="B37" t="s">
        <v>79</v>
      </c>
      <c r="C37" s="1">
        <v>41177</v>
      </c>
      <c r="D37" t="s">
        <v>101</v>
      </c>
    </row>
    <row r="38" spans="1:4" x14ac:dyDescent="0.25">
      <c r="A38">
        <v>40</v>
      </c>
      <c r="B38" t="s">
        <v>79</v>
      </c>
      <c r="C38" s="1">
        <v>41186</v>
      </c>
      <c r="D38" t="s">
        <v>102</v>
      </c>
    </row>
    <row r="39" spans="1:4" x14ac:dyDescent="0.25">
      <c r="A39">
        <v>41</v>
      </c>
      <c r="B39" t="s">
        <v>79</v>
      </c>
      <c r="C39" s="1">
        <v>40821</v>
      </c>
      <c r="D39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DDE9-1032-4410-8A30-58DADF58182E}">
  <dimension ref="A2:S16"/>
  <sheetViews>
    <sheetView workbookViewId="0">
      <selection activeCell="A3" sqref="A3:A4"/>
    </sheetView>
  </sheetViews>
  <sheetFormatPr defaultRowHeight="15" x14ac:dyDescent="0.25"/>
  <sheetData>
    <row r="2" spans="1:19" x14ac:dyDescent="0.25">
      <c r="A2" t="s">
        <v>0</v>
      </c>
      <c r="B2" t="s">
        <v>88</v>
      </c>
      <c r="C2" t="s">
        <v>89</v>
      </c>
      <c r="D2" t="s">
        <v>95</v>
      </c>
      <c r="E2" t="s">
        <v>90</v>
      </c>
      <c r="F2" t="s">
        <v>91</v>
      </c>
      <c r="G2" t="s">
        <v>92</v>
      </c>
      <c r="H2" t="s">
        <v>96</v>
      </c>
      <c r="I2" t="s">
        <v>93</v>
      </c>
      <c r="K2" t="s">
        <v>0</v>
      </c>
      <c r="L2" t="s">
        <v>88</v>
      </c>
      <c r="M2" t="s">
        <v>89</v>
      </c>
      <c r="N2" t="s">
        <v>95</v>
      </c>
      <c r="O2" t="s">
        <v>90</v>
      </c>
      <c r="P2" t="s">
        <v>91</v>
      </c>
      <c r="Q2" t="s">
        <v>92</v>
      </c>
      <c r="R2" t="s">
        <v>96</v>
      </c>
      <c r="S2" t="s">
        <v>93</v>
      </c>
    </row>
    <row r="3" spans="1:19" x14ac:dyDescent="0.25">
      <c r="A3">
        <v>2024</v>
      </c>
      <c r="B3">
        <v>101</v>
      </c>
      <c r="C3">
        <v>171</v>
      </c>
      <c r="D3">
        <f>SUM(B3:C3)</f>
        <v>272</v>
      </c>
      <c r="E3">
        <f>C3/(C3+B3)</f>
        <v>0.62867647058823528</v>
      </c>
      <c r="F3">
        <v>10</v>
      </c>
      <c r="G3">
        <v>0</v>
      </c>
      <c r="H3" s="8">
        <f>SUM(F3:G3)</f>
        <v>10</v>
      </c>
      <c r="I3">
        <f>G3/(G3+F3)</f>
        <v>0</v>
      </c>
      <c r="K3">
        <v>2021</v>
      </c>
      <c r="L3">
        <v>34</v>
      </c>
      <c r="M3">
        <v>29</v>
      </c>
      <c r="N3">
        <f t="shared" ref="N3:N9" si="0">SUM(L3:M3)</f>
        <v>63</v>
      </c>
      <c r="O3">
        <f t="shared" ref="O3:O9" si="1">M3/(M3+L3)</f>
        <v>0.46031746031746029</v>
      </c>
      <c r="P3">
        <v>481</v>
      </c>
      <c r="Q3">
        <v>67</v>
      </c>
      <c r="R3">
        <f>SUM(P3:Q3)</f>
        <v>548</v>
      </c>
      <c r="S3">
        <f t="shared" ref="S3:S9" si="2">Q3/(Q3+P3)</f>
        <v>0.12226277372262774</v>
      </c>
    </row>
    <row r="4" spans="1:19" x14ac:dyDescent="0.25">
      <c r="A4">
        <v>2023</v>
      </c>
      <c r="B4" s="10" t="s">
        <v>94</v>
      </c>
      <c r="C4" s="10" t="s">
        <v>94</v>
      </c>
      <c r="D4" s="10" t="s">
        <v>94</v>
      </c>
      <c r="E4" t="s">
        <v>94</v>
      </c>
      <c r="F4">
        <v>94</v>
      </c>
      <c r="G4">
        <v>1</v>
      </c>
      <c r="H4">
        <f>SUM(F4:G4)</f>
        <v>95</v>
      </c>
      <c r="I4">
        <f>G4/(G4+F4)</f>
        <v>1.0526315789473684E-2</v>
      </c>
      <c r="K4">
        <v>2017</v>
      </c>
      <c r="L4">
        <v>10</v>
      </c>
      <c r="M4">
        <v>86</v>
      </c>
      <c r="N4">
        <f t="shared" si="0"/>
        <v>96</v>
      </c>
      <c r="O4">
        <f t="shared" si="1"/>
        <v>0.89583333333333337</v>
      </c>
      <c r="P4">
        <v>65</v>
      </c>
      <c r="Q4">
        <v>78</v>
      </c>
      <c r="R4">
        <f t="shared" ref="R4:R9" si="3">SUM(P4:Q4)</f>
        <v>143</v>
      </c>
      <c r="S4">
        <f t="shared" si="2"/>
        <v>0.54545454545454541</v>
      </c>
    </row>
    <row r="5" spans="1:19" x14ac:dyDescent="0.25">
      <c r="A5">
        <v>2022</v>
      </c>
      <c r="B5" s="10" t="s">
        <v>94</v>
      </c>
      <c r="C5" s="10" t="s">
        <v>94</v>
      </c>
      <c r="D5" s="10" t="s">
        <v>94</v>
      </c>
      <c r="E5" t="s">
        <v>94</v>
      </c>
      <c r="F5" s="10" t="s">
        <v>94</v>
      </c>
      <c r="G5" s="10" t="s">
        <v>94</v>
      </c>
      <c r="H5" s="10" t="s">
        <v>94</v>
      </c>
      <c r="I5" t="s">
        <v>94</v>
      </c>
      <c r="K5">
        <v>2015</v>
      </c>
      <c r="L5">
        <v>66</v>
      </c>
      <c r="M5">
        <v>22</v>
      </c>
      <c r="N5">
        <f t="shared" si="0"/>
        <v>88</v>
      </c>
      <c r="O5">
        <f t="shared" si="1"/>
        <v>0.25</v>
      </c>
      <c r="P5">
        <v>309</v>
      </c>
      <c r="Q5">
        <v>136</v>
      </c>
      <c r="R5">
        <f t="shared" si="3"/>
        <v>445</v>
      </c>
      <c r="S5">
        <f t="shared" si="2"/>
        <v>0.30561797752808989</v>
      </c>
    </row>
    <row r="6" spans="1:19" x14ac:dyDescent="0.25">
      <c r="A6">
        <v>2021</v>
      </c>
      <c r="B6">
        <v>34</v>
      </c>
      <c r="C6">
        <v>29</v>
      </c>
      <c r="D6">
        <f t="shared" ref="D6:D8" si="4">SUM(B6:C6)</f>
        <v>63</v>
      </c>
      <c r="E6">
        <f>C6/(C6+B6)</f>
        <v>0.46031746031746029</v>
      </c>
      <c r="F6">
        <v>481</v>
      </c>
      <c r="G6">
        <v>67</v>
      </c>
      <c r="H6">
        <f>SUM(F6:G6)</f>
        <v>548</v>
      </c>
      <c r="I6">
        <f>G6/(G6+F6)</f>
        <v>0.12226277372262774</v>
      </c>
      <c r="K6">
        <v>2014</v>
      </c>
      <c r="L6">
        <v>39</v>
      </c>
      <c r="M6">
        <v>53</v>
      </c>
      <c r="N6">
        <f t="shared" si="0"/>
        <v>92</v>
      </c>
      <c r="O6">
        <f t="shared" si="1"/>
        <v>0.57608695652173914</v>
      </c>
      <c r="P6">
        <v>319</v>
      </c>
      <c r="Q6">
        <v>69</v>
      </c>
      <c r="R6">
        <f t="shared" si="3"/>
        <v>388</v>
      </c>
      <c r="S6">
        <f t="shared" si="2"/>
        <v>0.17783505154639176</v>
      </c>
    </row>
    <row r="7" spans="1:19" x14ac:dyDescent="0.25">
      <c r="A7">
        <v>2020</v>
      </c>
      <c r="B7">
        <v>15</v>
      </c>
      <c r="C7">
        <v>51</v>
      </c>
      <c r="D7">
        <f t="shared" si="4"/>
        <v>66</v>
      </c>
      <c r="E7">
        <f>C7/(C7+B7)</f>
        <v>0.77272727272727271</v>
      </c>
      <c r="F7" s="10" t="s">
        <v>94</v>
      </c>
      <c r="G7" s="10" t="s">
        <v>94</v>
      </c>
      <c r="H7" s="10" t="s">
        <v>94</v>
      </c>
      <c r="I7" t="s">
        <v>94</v>
      </c>
      <c r="K7">
        <v>2013</v>
      </c>
      <c r="L7">
        <v>72</v>
      </c>
      <c r="M7">
        <v>22</v>
      </c>
      <c r="N7">
        <f t="shared" si="0"/>
        <v>94</v>
      </c>
      <c r="O7">
        <f t="shared" si="1"/>
        <v>0.23404255319148937</v>
      </c>
      <c r="P7">
        <v>330</v>
      </c>
      <c r="Q7">
        <v>47</v>
      </c>
      <c r="R7">
        <f t="shared" si="3"/>
        <v>377</v>
      </c>
      <c r="S7">
        <f t="shared" si="2"/>
        <v>0.12466843501326259</v>
      </c>
    </row>
    <row r="8" spans="1:19" x14ac:dyDescent="0.25">
      <c r="A8">
        <v>2019</v>
      </c>
      <c r="B8">
        <v>11</v>
      </c>
      <c r="C8">
        <v>86</v>
      </c>
      <c r="D8">
        <f t="shared" si="4"/>
        <v>97</v>
      </c>
      <c r="E8">
        <f>C8/(C8+B8)</f>
        <v>0.88659793814432986</v>
      </c>
      <c r="F8" s="10" t="s">
        <v>94</v>
      </c>
      <c r="G8" s="10" t="s">
        <v>94</v>
      </c>
      <c r="H8" s="10" t="s">
        <v>94</v>
      </c>
      <c r="I8" t="s">
        <v>94</v>
      </c>
      <c r="K8">
        <v>2012</v>
      </c>
      <c r="L8">
        <v>77</v>
      </c>
      <c r="M8">
        <v>17</v>
      </c>
      <c r="N8">
        <f t="shared" si="0"/>
        <v>94</v>
      </c>
      <c r="O8">
        <f t="shared" si="1"/>
        <v>0.18085106382978725</v>
      </c>
      <c r="P8">
        <v>137</v>
      </c>
      <c r="Q8">
        <v>7</v>
      </c>
      <c r="R8">
        <f t="shared" si="3"/>
        <v>144</v>
      </c>
      <c r="S8">
        <f t="shared" si="2"/>
        <v>4.8611111111111112E-2</v>
      </c>
    </row>
    <row r="9" spans="1:19" x14ac:dyDescent="0.25">
      <c r="A9">
        <v>2018</v>
      </c>
      <c r="B9" s="10" t="s">
        <v>94</v>
      </c>
      <c r="C9" s="10" t="s">
        <v>94</v>
      </c>
      <c r="D9" s="10" t="s">
        <v>94</v>
      </c>
      <c r="E9" t="s">
        <v>94</v>
      </c>
      <c r="F9">
        <v>156</v>
      </c>
      <c r="G9">
        <v>40</v>
      </c>
      <c r="H9">
        <f t="shared" ref="H9:H16" si="5">SUM(F9:G9)</f>
        <v>196</v>
      </c>
      <c r="I9">
        <f t="shared" ref="I9:I16" si="6">G9/(G9+F9)</f>
        <v>0.20408163265306123</v>
      </c>
      <c r="K9">
        <v>2011</v>
      </c>
      <c r="L9">
        <v>86</v>
      </c>
      <c r="M9">
        <v>8</v>
      </c>
      <c r="N9">
        <f t="shared" si="0"/>
        <v>94</v>
      </c>
      <c r="O9">
        <f t="shared" si="1"/>
        <v>8.5106382978723402E-2</v>
      </c>
      <c r="P9">
        <v>79</v>
      </c>
      <c r="Q9">
        <v>2</v>
      </c>
      <c r="R9">
        <f t="shared" si="3"/>
        <v>81</v>
      </c>
      <c r="S9">
        <f t="shared" si="2"/>
        <v>2.4691358024691357E-2</v>
      </c>
    </row>
    <row r="10" spans="1:19" x14ac:dyDescent="0.25">
      <c r="A10">
        <v>2017</v>
      </c>
      <c r="B10">
        <v>10</v>
      </c>
      <c r="C10">
        <v>86</v>
      </c>
      <c r="D10">
        <f t="shared" ref="D10:D16" si="7">SUM(B10:C10)</f>
        <v>96</v>
      </c>
      <c r="E10">
        <f t="shared" ref="E10:E16" si="8">C10/(C10+B10)</f>
        <v>0.89583333333333337</v>
      </c>
      <c r="F10">
        <v>65</v>
      </c>
      <c r="G10">
        <v>78</v>
      </c>
      <c r="H10">
        <f t="shared" si="5"/>
        <v>143</v>
      </c>
      <c r="I10">
        <f t="shared" si="6"/>
        <v>0.54545454545454541</v>
      </c>
    </row>
    <row r="11" spans="1:19" x14ac:dyDescent="0.25">
      <c r="A11">
        <v>2016</v>
      </c>
      <c r="B11">
        <v>8</v>
      </c>
      <c r="C11">
        <v>92</v>
      </c>
      <c r="D11">
        <f t="shared" si="7"/>
        <v>100</v>
      </c>
      <c r="E11">
        <f t="shared" si="8"/>
        <v>0.92</v>
      </c>
      <c r="F11">
        <v>3</v>
      </c>
      <c r="G11">
        <v>17</v>
      </c>
      <c r="H11" s="8">
        <f t="shared" si="5"/>
        <v>20</v>
      </c>
      <c r="I11">
        <f t="shared" si="6"/>
        <v>0.85</v>
      </c>
    </row>
    <row r="12" spans="1:19" x14ac:dyDescent="0.25">
      <c r="A12">
        <v>2015</v>
      </c>
      <c r="B12">
        <v>66</v>
      </c>
      <c r="C12">
        <v>22</v>
      </c>
      <c r="D12">
        <f t="shared" si="7"/>
        <v>88</v>
      </c>
      <c r="E12">
        <f t="shared" si="8"/>
        <v>0.25</v>
      </c>
      <c r="F12">
        <v>309</v>
      </c>
      <c r="G12">
        <v>136</v>
      </c>
      <c r="H12">
        <f t="shared" si="5"/>
        <v>445</v>
      </c>
      <c r="I12">
        <f t="shared" si="6"/>
        <v>0.30561797752808989</v>
      </c>
    </row>
    <row r="13" spans="1:19" x14ac:dyDescent="0.25">
      <c r="A13">
        <v>2014</v>
      </c>
      <c r="B13">
        <v>39</v>
      </c>
      <c r="C13">
        <v>53</v>
      </c>
      <c r="D13">
        <f t="shared" si="7"/>
        <v>92</v>
      </c>
      <c r="E13">
        <f t="shared" si="8"/>
        <v>0.57608695652173914</v>
      </c>
      <c r="F13">
        <v>319</v>
      </c>
      <c r="G13">
        <v>69</v>
      </c>
      <c r="H13">
        <f t="shared" si="5"/>
        <v>388</v>
      </c>
      <c r="I13">
        <f t="shared" si="6"/>
        <v>0.17783505154639176</v>
      </c>
    </row>
    <row r="14" spans="1:19" x14ac:dyDescent="0.25">
      <c r="A14">
        <v>2013</v>
      </c>
      <c r="B14">
        <v>72</v>
      </c>
      <c r="C14">
        <v>22</v>
      </c>
      <c r="D14">
        <f t="shared" si="7"/>
        <v>94</v>
      </c>
      <c r="E14">
        <f t="shared" si="8"/>
        <v>0.23404255319148937</v>
      </c>
      <c r="F14">
        <v>330</v>
      </c>
      <c r="G14">
        <v>47</v>
      </c>
      <c r="H14">
        <f t="shared" si="5"/>
        <v>377</v>
      </c>
      <c r="I14">
        <f t="shared" si="6"/>
        <v>0.12466843501326259</v>
      </c>
    </row>
    <row r="15" spans="1:19" x14ac:dyDescent="0.25">
      <c r="A15">
        <v>2012</v>
      </c>
      <c r="B15">
        <v>77</v>
      </c>
      <c r="C15">
        <v>17</v>
      </c>
      <c r="D15">
        <f t="shared" si="7"/>
        <v>94</v>
      </c>
      <c r="E15">
        <f t="shared" si="8"/>
        <v>0.18085106382978725</v>
      </c>
      <c r="F15">
        <v>137</v>
      </c>
      <c r="G15">
        <v>7</v>
      </c>
      <c r="H15">
        <f t="shared" si="5"/>
        <v>144</v>
      </c>
      <c r="I15">
        <f t="shared" si="6"/>
        <v>4.8611111111111112E-2</v>
      </c>
    </row>
    <row r="16" spans="1:19" x14ac:dyDescent="0.25">
      <c r="A16">
        <v>2011</v>
      </c>
      <c r="B16">
        <v>86</v>
      </c>
      <c r="C16">
        <v>8</v>
      </c>
      <c r="D16">
        <f t="shared" si="7"/>
        <v>94</v>
      </c>
      <c r="E16">
        <f t="shared" si="8"/>
        <v>8.5106382978723402E-2</v>
      </c>
      <c r="F16">
        <v>79</v>
      </c>
      <c r="G16">
        <v>2</v>
      </c>
      <c r="H16">
        <f t="shared" si="5"/>
        <v>81</v>
      </c>
      <c r="I16">
        <f t="shared" si="6"/>
        <v>2.4691358024691357E-2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ADFG_strayrates</vt:lpstr>
      <vt:lpstr>cleaned</vt:lpstr>
      <vt:lpstr>statweek v. stray%</vt:lpstr>
      <vt:lpstr>annual</vt:lpstr>
      <vt:lpstr>timing</vt:lpstr>
      <vt:lpstr>indian river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McGreal</dc:creator>
  <cp:lastModifiedBy>Brian McGreal</cp:lastModifiedBy>
  <dcterms:created xsi:type="dcterms:W3CDTF">2025-01-09T19:21:48Z</dcterms:created>
  <dcterms:modified xsi:type="dcterms:W3CDTF">2025-01-24T01:27:47Z</dcterms:modified>
</cp:coreProperties>
</file>