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abaich-my.sharepoint.com/personal/office_abasys_at/Documents/arConIT/$_arCon-IT - Intern/04_Projekte/BC/Upgrade BC190 auf BC220/"/>
    </mc:Choice>
  </mc:AlternateContent>
  <xr:revisionPtr revIDLastSave="0" documentId="8_{305E2F0A-2DF1-4E9F-8A4F-7986313CC5DD}" xr6:coauthVersionLast="47" xr6:coauthVersionMax="47" xr10:uidLastSave="{00000000-0000-0000-0000-000000000000}"/>
  <bookViews>
    <workbookView xWindow="-120" yWindow="-120" windowWidth="38640" windowHeight="21240" xr2:uid="{9024DF85-84DE-4B5D-9A6E-1DB1D3330FCA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A144" i="1"/>
  <c r="A143" i="1"/>
  <c r="A142" i="1"/>
  <c r="A141" i="1"/>
  <c r="A140" i="1"/>
  <c r="A139" i="1"/>
  <c r="A132" i="1"/>
  <c r="A131" i="1"/>
  <c r="A130" i="1"/>
  <c r="A126" i="1"/>
  <c r="A103" i="1"/>
  <c r="A115" i="1"/>
  <c r="A99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6" i="1"/>
  <c r="A164" i="1"/>
  <c r="A63" i="1"/>
  <c r="A43" i="1"/>
  <c r="A45" i="1"/>
  <c r="A161" i="1"/>
  <c r="A158" i="1"/>
  <c r="A156" i="1"/>
  <c r="A154" i="1"/>
  <c r="A151" i="1"/>
  <c r="A128" i="1"/>
  <c r="A127" i="1"/>
  <c r="A124" i="1"/>
  <c r="A123" i="1"/>
  <c r="A122" i="1"/>
  <c r="A109" i="1"/>
  <c r="A119" i="1"/>
  <c r="A118" i="1"/>
  <c r="A117" i="1"/>
  <c r="A116" i="1"/>
  <c r="A114" i="1"/>
  <c r="A113" i="1"/>
  <c r="A112" i="1"/>
  <c r="A111" i="1"/>
  <c r="A110" i="1"/>
  <c r="A108" i="1"/>
  <c r="A107" i="1"/>
  <c r="A106" i="1"/>
  <c r="A105" i="1"/>
  <c r="A104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22" i="1"/>
  <c r="A56" i="1" s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65" i="1"/>
  <c r="A64" i="1"/>
  <c r="A61" i="1"/>
  <c r="A41" i="1"/>
  <c r="A60" i="1"/>
  <c r="A59" i="1"/>
  <c r="A20" i="1"/>
  <c r="A53" i="1" s="1"/>
  <c r="A18" i="1"/>
  <c r="A50" i="1" s="1"/>
  <c r="A47" i="1"/>
  <c r="A44" i="1"/>
  <c r="A40" i="1"/>
  <c r="A38" i="1"/>
  <c r="A35" i="1"/>
  <c r="A34" i="1"/>
  <c r="A33" i="1"/>
</calcChain>
</file>

<file path=xl/sharedStrings.xml><?xml version="1.0" encoding="utf-8"?>
<sst xmlns="http://schemas.openxmlformats.org/spreadsheetml/2006/main" count="40" uniqueCount="40">
  <si>
    <t>https://learn.microsoft.com/en-us/dynamics365/business-central/dev-itpro/upgrade/upgrade-unmodified-application-to-v22</t>
  </si>
  <si>
    <t>https://www.microsoft.com/en-us/download/details.aspx?id=105113</t>
  </si>
  <si>
    <t>bc190 = "The name of the Business Central server instance for your previous version, for example: BC200"</t>
  </si>
  <si>
    <t>BC190</t>
  </si>
  <si>
    <t>bc220 = "The name of the Business Central server instance for version 22, for example: BC210"</t>
  </si>
  <si>
    <t>BC220</t>
  </si>
  <si>
    <t xml:space="preserve">$TenantDatabase = "The name of the Business Central tenant database to be upgraded, for example: Demo Database BC (20-0)" </t>
  </si>
  <si>
    <t>Database instance</t>
  </si>
  <si>
    <t>NAV</t>
  </si>
  <si>
    <t>DVD ISO path</t>
  </si>
  <si>
    <t>C:\Users\Administrator\Downloads\Dynamics.365.BC.55195.AT.DVD</t>
  </si>
  <si>
    <t xml:space="preserve">arCon = "The name of the Business Central application database in a multitenant environment, for example: My BC App DB. In a single-tenant deployment, this is the same as the $TenantDatabase" </t>
  </si>
  <si>
    <t>arCon</t>
  </si>
  <si>
    <t>localhost = "The SQL Server instance that hosts the databases. The value has the format server_name\instance_name, For example: localhost\BCDEMO"</t>
  </si>
  <si>
    <t>localhost</t>
  </si>
  <si>
    <t>$SystemAppPath = "The file path and name of the System Application extension for the update, for example: C:\DVD\Applications\system application\Source\\Microsoft_System Application.app"</t>
  </si>
  <si>
    <t>$BaseAppPath = "The file path and name of the Base Application extension for the update, for example: C:\DVD\Applications\BaseApp\Source\Microsoft_Base Application.app"</t>
  </si>
  <si>
    <t>$ApplicationAppPath = "The path and file name to the Application application extension for the update, for example: C:\DVD\Applications\Application\Source\Microsoft_Application.app"</t>
  </si>
  <si>
    <t>22.0.54157.55195 = "The version number for the current System, Base, and Application extensions that you'll reinstall, for example: 20.1.24582.0"22.0.54157.55195</t>
  </si>
  <si>
    <t>22.0.54157.55195</t>
  </si>
  <si>
    <t>$PartnerLicense = "The file path and name of the partner license"</t>
  </si>
  <si>
    <t>C:\Install\BC220_Lizenz Dev 28.03.2024\7623104.bclicense</t>
  </si>
  <si>
    <t>$CustomerLicense = "The file path and name of the customer license"</t>
  </si>
  <si>
    <t>$AddinsFolder = "The file path to the Add-ins folder of version 22 server installation, for example, C:\Program Files\Microsoft Dynamics 365 Business Central\210\Service\Add-ins."</t>
  </si>
  <si>
    <t>C:\Program Files\Microsoft Dynamics 365 Business Central\220\Service\Add-ins</t>
  </si>
  <si>
    <t>*** Admin Shell Version 19</t>
  </si>
  <si>
    <t>*** Admin Shell Version 22</t>
  </si>
  <si>
    <r>
      <t>Sie finden die (Microsoft_System Application.app im Ordner </t>
    </r>
    <r>
      <rPr>
        <sz val="12"/>
        <color rgb="FF161616"/>
        <rFont val="Segoe UI"/>
        <family val="2"/>
      </rPr>
      <t>„Anwendungen\Systemanwendung\Quelle“</t>
    </r>
    <r>
      <rPr>
        <sz val="12"/>
        <color rgb="FF161616"/>
        <rFont val="Segoe UI"/>
        <family val="2"/>
      </rPr>
      <t> des Installationsmediums (DVD).</t>
    </r>
  </si>
  <si>
    <r>
      <t>Die </t>
    </r>
    <r>
      <rPr>
        <sz val="12"/>
        <color rgb="FF161616"/>
        <rFont val="Segoe UI"/>
        <family val="2"/>
      </rPr>
      <t>Basisanwendungserweiterung</t>
    </r>
    <r>
      <rPr>
        <sz val="12"/>
        <color rgb="FF161616"/>
        <rFont val="Segoe UI"/>
        <family val="2"/>
      </rPr>
      <t> enthält die Geschäftsobjekte der Anwendung. Sie finden die (Microsoft_Base Application.app im Ordner </t>
    </r>
    <r>
      <rPr>
        <sz val="12"/>
        <color rgb="FF161616"/>
        <rFont val="Segoe UI"/>
        <family val="2"/>
      </rPr>
      <t>„Applications\BaseApp\Source“</t>
    </r>
    <r>
      <rPr>
        <sz val="12"/>
        <color rgb="FF161616"/>
        <rFont val="Segoe UI"/>
        <family val="2"/>
      </rPr>
      <t> des Installationsmediums (DVD).</t>
    </r>
  </si>
  <si>
    <t>Weitere Informationen zu dieser Erweiterung finden Sie unter Die Datei „Microsoft_Application.app“ .</t>
  </si>
  <si>
    <t>Veröffentlichen Sie die neuen Versionen der Microsoft-Erweiterungen.</t>
  </si>
  <si>
    <t>In diesem Schritt veröffentlichen Sie neue Versionen von Microsoft-Erweiterungen, die in Ihrer alten Bereitstellung verwendet wurden. Sie finden die Erweiterungen im Ordner „Programme“ des Installationsmediums (DVD).</t>
  </si>
  <si>
    <t>Publish-NAVApp -ServerInstance bc220 -Path "&lt;path to Microsoft extension&gt;"</t>
  </si>
  <si>
    <t>1. Suchen Sie die ZIP-Datei für das Steuerungs-Add-In, wählen Sie sie aus und wählen Sie „Öffnen“ aus .</t>
  </si>
  <si>
    <t>Die ZIP-Dateien befinden sich im Add-Ins -Ordner der Business Central Server-Installation. Für jedes Add-In gibt es einen Unterordner. Der Pfad zum Business Chart-Steuerelement-Add-In lautet beispielsweise C:\Program Files\Microsoft Dynamics 365 Business Central\190\Service\Add-ins\BusinessChart\Microsoft.Dynamics.Nav.Client.BusinessChart.zip.</t>
  </si>
  <si>
    <t>2. Nachdem Sie alle neuen Control-Add-In-Versionen importiert haben, starten Sie die Business Central Server-Instanz neu.</t>
  </si>
  <si>
    <t>Alternativ können Sie das Cmdlet Set-NAVAddin der Business Central Administration Shell verwenden. Die folgenden Befehle aktualisieren beispielsweise die standardmäßig installierten Steuerungs-Add-Ins. Ändern Sie die Befehle entsprechend:</t>
  </si>
  <si>
    <t>Weitere Informationen zu Versionsnummern finden Sie unter Versionsnummern in Business Central .</t>
  </si>
  <si>
    <t>Der Datenaktualisierungsprozess wird im Hintergrund ausgeführt, nachdem das obige Cmdlet „Start-NAVDataUpgrade“ ausgeführt wurde. Sie überprüfen den Fortschritt mit dem Cmdlet Get-NAVDataUpgrade: z. B.:</t>
  </si>
  <si>
    <t>Ändern Sie die Anwendungsversion, die auf der Seite „Hilfe und Support“ im Client angezeigt wird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</si>
</sst>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61616"/>
      <name val="Segoe U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microsoft.com/en-us/dynamics365/business-central/dev-itpro/administration/version-numbers" TargetMode="External"/><Relationship Id="rId1" Type="http://schemas.openxmlformats.org/officeDocument/2006/relationships/hyperlink" Target="https://learn.microsoft.com/en-us/powershell/module/microsoft.dynamics.nav.management/set-navadd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B622-983D-4D64-9F40-EEE3148FE1F3}">
  <dimension ref="A1:A187"/>
  <sheetViews>
    <sheetView tabSelected="1" workbookViewId="0">
      <selection activeCell="A2" sqref="A2"/>
    </sheetView>
  </sheetViews>
  <sheetFormatPr defaultColWidth="11.42578125" defaultRowHeight="15"/>
  <cols>
    <col min="1" max="1" width="255.710937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s="4" t="s">
        <v>3</v>
      </c>
    </row>
    <row r="6" spans="1:1">
      <c r="A6" t="s">
        <v>4</v>
      </c>
    </row>
    <row r="7" spans="1:1">
      <c r="A7" s="4" t="s">
        <v>5</v>
      </c>
    </row>
    <row r="8" spans="1:1">
      <c r="A8" t="s">
        <v>6</v>
      </c>
    </row>
    <row r="9" spans="1:1">
      <c r="A9" t="s">
        <v>7</v>
      </c>
    </row>
    <row r="10" spans="1:1">
      <c r="A10" s="4" t="s">
        <v>8</v>
      </c>
    </row>
    <row r="11" spans="1:1">
      <c r="A11" t="s">
        <v>9</v>
      </c>
    </row>
    <row r="12" spans="1:1">
      <c r="A12" s="4" t="s">
        <v>10</v>
      </c>
    </row>
    <row r="13" spans="1:1">
      <c r="A13" t="s">
        <v>11</v>
      </c>
    </row>
    <row r="14" spans="1:1">
      <c r="A14" s="4" t="s">
        <v>12</v>
      </c>
    </row>
    <row r="15" spans="1:1">
      <c r="A15" t="s">
        <v>13</v>
      </c>
    </row>
    <row r="16" spans="1:1">
      <c r="A16" s="4" t="s">
        <v>14</v>
      </c>
    </row>
    <row r="17" spans="1:1">
      <c r="A17" t="s">
        <v>15</v>
      </c>
    </row>
    <row r="18" spans="1:1">
      <c r="A18" s="4" t="str">
        <f>A12&amp;"\Applications\system application\source\Microsoft_System Application.app"</f>
        <v>C:\Users\Administrator\Downloads\Dynamics.365.BC.55195.AT.DVD\Applications\system application\source\Microsoft_System Application.app</v>
      </c>
    </row>
    <row r="19" spans="1:1">
      <c r="A19" t="s">
        <v>16</v>
      </c>
    </row>
    <row r="20" spans="1:1">
      <c r="A20" s="4" t="str">
        <f>A12 &amp;"\Applications\BaseApp\Source\Microsoft_Base Application.app"</f>
        <v>C:\Users\Administrator\Downloads\Dynamics.365.BC.55195.AT.DVD\Applications\BaseApp\Source\Microsoft_Base Application.app</v>
      </c>
    </row>
    <row r="21" spans="1:1">
      <c r="A21" t="s">
        <v>17</v>
      </c>
    </row>
    <row r="22" spans="1:1">
      <c r="A22" s="4" t="str">
        <f>A12&amp;"\Applications\Application\Source\Microsoft_Application.app"</f>
        <v>C:\Users\Administrator\Downloads\Dynamics.365.BC.55195.AT.DVD\Applications\Application\Source\Microsoft_Application.app</v>
      </c>
    </row>
    <row r="23" spans="1:1">
      <c r="A23" t="s">
        <v>18</v>
      </c>
    </row>
    <row r="24" spans="1:1">
      <c r="A24" s="4" t="s">
        <v>19</v>
      </c>
    </row>
    <row r="25" spans="1:1">
      <c r="A25" t="s">
        <v>20</v>
      </c>
    </row>
    <row r="26" spans="1:1">
      <c r="A26" s="4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s="4" t="s">
        <v>24</v>
      </c>
    </row>
    <row r="32" spans="1:1">
      <c r="A32" s="6" t="s">
        <v>25</v>
      </c>
    </row>
    <row r="33" spans="1:1">
      <c r="A33" s="3" t="str">
        <f>"Get-NAVAppInfo -ServerInstance " &amp; A5 &amp; " | % { Uninstall-NAVApp -ServerInstance " &amp; A5 &amp; " -Name $_.Name -Version $_.Version -Force}"</f>
        <v>Get-NAVAppInfo -ServerInstance BC190 | % { Uninstall-NAVApp -ServerInstance BC190 -Name $_.Name -Version $_.Version -Force}</v>
      </c>
    </row>
    <row r="34" spans="1:1">
      <c r="A34" s="3" t="str">
        <f>"Get-NAVAppInfo -ServerInstance " &amp; A5 &amp; " -SymbolsOnly | % { Unpublish-NAVApp -ServerInstance " &amp; A5 &amp; " -Name $_.Name -Version $_.Version }"</f>
        <v>Get-NAVAppInfo -ServerInstance BC190 -SymbolsOnly | % { Unpublish-NAVApp -ServerInstance BC190 -Name $_.Name -Version $_.Version }</v>
      </c>
    </row>
    <row r="35" spans="1:1">
      <c r="A35" s="3" t="str">
        <f>"Stop-NAVServerInstance -ServerInstance " &amp; A5</f>
        <v>Stop-NAVServerInstance -ServerInstance BC190</v>
      </c>
    </row>
    <row r="37" spans="1:1">
      <c r="A37" s="6" t="s">
        <v>26</v>
      </c>
    </row>
    <row r="38" spans="1:1">
      <c r="A38" s="3" t="str">
        <f>"Invoke-NAVApplicationDatabaseConversion -DatabaseServer " &amp; A16 &amp; " -DatabaseName " &amp; A14</f>
        <v>Invoke-NAVApplicationDatabaseConversion -DatabaseServer localhost -DatabaseName arCon</v>
      </c>
    </row>
    <row r="40" spans="1:1">
      <c r="A40" s="3" t="str">
        <f>"Set-NAVServerConfiguration -ServerInstance " &amp; A7 &amp; " -KeyName DatabaseName -KeyValue " &amp; A14</f>
        <v>Set-NAVServerConfiguration -ServerInstance BC220 -KeyName DatabaseName -KeyValue arCon</v>
      </c>
    </row>
    <row r="41" spans="1:1">
      <c r="A41" s="3" t="str">
        <f>"Set-NAVServerConfiguration -ServerInstance " &amp; A7 &amp; " -KeyName EnableTaskScheduler -KeyValue false"</f>
        <v>Set-NAVServerConfiguration -ServerInstance BC220 -KeyName EnableTaskScheduler -KeyValue false</v>
      </c>
    </row>
    <row r="43" spans="1:1">
      <c r="A43" s="3" t="str">
        <f>"Restart-NAVServerInstance -ServerInstance " &amp; A7 &amp; " -Verbose"</f>
        <v>Restart-NAVServerInstance -ServerInstance BC220 -Verbose</v>
      </c>
    </row>
    <row r="44" spans="1:1">
      <c r="A44" s="3" t="str">
        <f>"Import-NAVServerLicense -ServerInstance " &amp; A7 &amp; " -LicenseFile " &amp; """" &amp; A26 &amp; """"</f>
        <v>Import-NAVServerLicense -ServerInstance BC220 -LicenseFile "C:\Install\BC220_Lizenz Dev 28.03.2024\7623104.bclicense"</v>
      </c>
    </row>
    <row r="45" spans="1:1">
      <c r="A45" s="3" t="str">
        <f>"Restart-NAVServerInstance -ServerInstance " &amp; A7 &amp; " -Verbose"</f>
        <v>Restart-NAVServerInstance -ServerInstance BC220 -Verbose</v>
      </c>
    </row>
    <row r="47" spans="1:1">
      <c r="A47" s="3" t="str">
        <f>"Sync-NAVTenant -ServerInstance " &amp; A7 &amp; " -Mode Sync"</f>
        <v>Sync-NAVTenant -ServerInstance BC220 -Mode Sync</v>
      </c>
    </row>
    <row r="49" spans="1:1" ht="17.25">
      <c r="A49" s="1" t="s">
        <v>27</v>
      </c>
    </row>
    <row r="50" spans="1:1">
      <c r="A50" s="3" t="str">
        <f>"Publish-NAVApp -ServerInstance " &amp; A7 &amp; " -Path " &amp; """" &amp; A18 &amp; """"</f>
        <v>Publish-NAVApp -ServerInstance BC220 -Path "C:\Users\Administrator\Downloads\Dynamics.365.BC.55195.AT.DVD\Applications\system application\source\Microsoft_System Application.app"</v>
      </c>
    </row>
    <row r="52" spans="1:1" ht="17.25">
      <c r="A52" s="1" t="s">
        <v>28</v>
      </c>
    </row>
    <row r="53" spans="1:1">
      <c r="A53" s="3" t="str">
        <f>"Publish-NAVApp -ServerInstance " &amp; A7 &amp; " -Path " &amp; """" &amp; A20 &amp; """"</f>
        <v>Publish-NAVApp -ServerInstance BC220 -Path "C:\Users\Administrator\Downloads\Dynamics.365.BC.55195.AT.DVD\Applications\BaseApp\Source\Microsoft_Base Application.app"</v>
      </c>
    </row>
    <row r="55" spans="1:1">
      <c r="A55" t="s">
        <v>29</v>
      </c>
    </row>
    <row r="56" spans="1:1">
      <c r="A56" s="3" t="str">
        <f>"Publish-NAVApp -ServerInstance " &amp; A7 &amp; " -Path " &amp; """" &amp; A22 &amp; """"</f>
        <v>Publish-NAVApp -ServerInstance BC220 -Path "C:\Users\Administrator\Downloads\Dynamics.365.BC.55195.AT.DVD\Applications\Application\Source\Microsoft_Application.app"</v>
      </c>
    </row>
    <row r="59" spans="1:1">
      <c r="A59" s="3" t="str">
        <f>"Sync-NAVApp -ServerInstance " &amp; A7 &amp; " -Name ""System Application"" -Version " &amp; A24</f>
        <v>Sync-NAVApp -ServerInstance BC220 -Name "System Application" -Version 22.0.54157.55195</v>
      </c>
    </row>
    <row r="60" spans="1:1">
      <c r="A60" s="3" t="str">
        <f>"Sync-NAVApp -ServerInstance " &amp; A7 &amp; " -Name ""Base Application"" -Version " &amp; A24</f>
        <v>Sync-NAVApp -ServerInstance BC220 -Name "Base Application" -Version 22.0.54157.55195</v>
      </c>
    </row>
    <row r="61" spans="1:1">
      <c r="A61" s="3" t="str">
        <f>"Sync-NAVApp -ServerInstance " &amp; A7 &amp; " -Name ""Application"" -Version " &amp; A24</f>
        <v>Sync-NAVApp -ServerInstance BC220 -Name "Application" -Version 22.0.54157.55195</v>
      </c>
    </row>
    <row r="63" spans="1:1">
      <c r="A63" s="3" t="str">
        <f>"Start-NAVAppDataUpgrade -ServerInstance " &amp; A7 &amp; " -Name ""System Application"" -Version " &amp; A24</f>
        <v>Start-NAVAppDataUpgrade -ServerInstance BC220 -Name "System Application" -Version 22.0.54157.55195</v>
      </c>
    </row>
    <row r="64" spans="1:1">
      <c r="A64" s="3" t="str">
        <f>"Start-NAVAppDataUpgrade -ServerInstance " &amp; A7 &amp; " -Name ""Base Application"" -Version " &amp; A24</f>
        <v>Start-NAVAppDataUpgrade -ServerInstance BC220 -Name "Base Application" -Version 22.0.54157.55195</v>
      </c>
    </row>
    <row r="65" spans="1:1">
      <c r="A65" s="3" t="str">
        <f>"Start-NAVAppDataUpgrade -ServerInstance " &amp; A7 &amp; " -Name ""Application"" -Version " &amp; A24</f>
        <v>Start-NAVAppDataUpgrade -ServerInstance BC220 -Name "Application" -Version 22.0.54157.55195</v>
      </c>
    </row>
    <row r="68" spans="1:1">
      <c r="A68" t="s">
        <v>30</v>
      </c>
    </row>
    <row r="69" spans="1:1">
      <c r="A69" t="s">
        <v>31</v>
      </c>
    </row>
    <row r="70" spans="1:1">
      <c r="A70" s="5" t="s">
        <v>32</v>
      </c>
    </row>
    <row r="72" spans="1:1">
      <c r="A72" s="3" t="str">
        <f>"Publish-NAVApp -ServerInstance " &amp; A7 &amp; " -Path " &amp; """"&amp; A12 &amp; "\Applications\CompanyHub\Source\Microsoft_Company Hub.app" &amp; """"</f>
        <v>Publish-NAVApp -ServerInstance BC220 -Path "C:\Users\Administrator\Downloads\Dynamics.365.BC.55195.AT.DVD\Applications\CompanyHub\Source\Microsoft_Company Hub.app"</v>
      </c>
    </row>
    <row r="73" spans="1:1">
      <c r="A73" s="3" t="str">
        <f>"Publish-NAVApp -ServerInstance " &amp; A7 &amp; " -Path " &amp; """"&amp; A12 &amp; "\Applications\DataArchive\App\Microsoft_Data Archive.app" &amp; """"</f>
        <v>Publish-NAVApp -ServerInstance BC220 -Path "C:\Users\Administrator\Downloads\Dynamics.365.BC.55195.AT.DVD\Applications\DataArchive\App\Microsoft_Data Archive.app"</v>
      </c>
    </row>
    <row r="74" spans="1:1">
      <c r="A74" s="3" t="str">
        <f>"Publish-NAVApp -ServerInstance " &amp; A7 &amp; " -Path " &amp; """"&amp; A12 &amp; "\Applications\Email - Outlook REST API\Source\Microsoft_Email - Outlook REST API.app" &amp; """"</f>
        <v>Publish-NAVApp -ServerInstance BC220 -Path "C:\Users\Administrator\Downloads\Dynamics.365.BC.55195.AT.DVD\Applications\Email - Outlook REST API\Source\Microsoft_Email - Outlook REST API.app"</v>
      </c>
    </row>
    <row r="75" spans="1:1">
      <c r="A75" s="3" t="str">
        <f>"Publish-NAVApp -ServerInstance " &amp; A7 &amp; " -Path " &amp; """"&amp; A12 &amp; "\Applications\Email - Current User Connector\Source\Microsoft_Email - Current User Connector.app" &amp; """"</f>
        <v>Publish-NAVApp -ServerInstance BC220 -Path "C:\Users\Administrator\Downloads\Dynamics.365.BC.55195.AT.DVD\Applications\Email - Current User Connector\Source\Microsoft_Email - Current User Connector.app"</v>
      </c>
    </row>
    <row r="76" spans="1:1">
      <c r="A76" s="3" t="str">
        <f>"Publish-NAVApp -ServerInstance " &amp; A7 &amp; " -Path " &amp; """"&amp; A12 &amp; "\Applications\Email - Microsoft 365 Connector\Source\Microsoft_Email - Microsoft 365 Connector.app" &amp; """"</f>
        <v>Publish-NAVApp -ServerInstance BC220 -Path "C:\Users\Administrator\Downloads\Dynamics.365.BC.55195.AT.DVD\Applications\Email - Microsoft 365 Connector\Source\Microsoft_Email - Microsoft 365 Connector.app"</v>
      </c>
    </row>
    <row r="77" spans="1:1">
      <c r="A77" s="3" t="str">
        <f>"Publish-NAVApp -ServerInstance " &amp; A7 &amp; " -Path " &amp; """"&amp; A12 &amp; "\Applications\Email - SMTP API\Source\Microsoft_Email - SMTP API.app" &amp; """"</f>
        <v>Publish-NAVApp -ServerInstance BC220 -Path "C:\Users\Administrator\Downloads\Dynamics.365.BC.55195.AT.DVD\Applications\Email - SMTP API\Source\Microsoft_Email - SMTP API.app"</v>
      </c>
    </row>
    <row r="78" spans="1:1">
      <c r="A78" s="3" t="str">
        <f>"Publish-NAVApp -ServerInstance " &amp; A7 &amp; " -Path " &amp; """"&amp; A12 &amp; "\Applications\Email - SMTP Connector\Source\Microsoft_Email - SMTP Connector.app" &amp; """"</f>
        <v>Publish-NAVApp -ServerInstance BC220 -Path "C:\Users\Administrator\Downloads\Dynamics.365.BC.55195.AT.DVD\Applications\Email - SMTP Connector\Source\Microsoft_Email - SMTP Connector.app"</v>
      </c>
    </row>
    <row r="79" spans="1:1">
      <c r="A79" s="3" t="str">
        <f>"Publish-NAVApp -ServerInstance " &amp; A7 &amp; " -Path " &amp; """"&amp; A12 &amp; "\Applications\EssentialBusinessHeadlines\Source\Microsoft_Essential Business Headlines.app" &amp; """"</f>
        <v>Publish-NAVApp -ServerInstance BC220 -Path "C:\Users\Administrator\Downloads\Dynamics.365.BC.55195.AT.DVD\Applications\EssentialBusinessHeadlines\Source\Microsoft_Essential Business Headlines.app"</v>
      </c>
    </row>
    <row r="80" spans="1:1">
      <c r="A80" s="3" t="str">
        <f>"Publish-NAVApp -ServerInstance " &amp; A7 &amp; " -Path " &amp; """"&amp; A12 &amp; "\Applications\LatePaymentPredictor\Source\Microsoft_Late Payment Prediction.app" &amp; """"</f>
        <v>Publish-NAVApp -ServerInstance BC220 -Path "C:\Users\Administrator\Downloads\Dynamics.365.BC.55195.AT.DVD\Applications\LatePaymentPredictor\Source\Microsoft_Late Payment Prediction.app"</v>
      </c>
    </row>
    <row r="81" spans="1:1">
      <c r="A81" s="3" t="str">
        <f>"Publish-NAVApp -ServerInstance " &amp; A7 &amp; " -Path " &amp; """"&amp; A12 &amp; "\Applications\OnPrem Permissions\source\Microsoft_OnPrem Permissions.app" &amp; """"</f>
        <v>Publish-NAVApp -ServerInstance BC220 -Path "C:\Users\Administrator\Downloads\Dynamics.365.BC.55195.AT.DVD\Applications\OnPrem Permissions\source\Microsoft_OnPrem Permissions.app"</v>
      </c>
    </row>
    <row r="82" spans="1:1">
      <c r="A82" s="3" t="str">
        <f>"Publish-NAVApp -ServerInstance " &amp; A7 &amp; " -Path " &amp; """"&amp; A12 &amp; "\Applications\OnPrem Permissions DACH\Source\Microsoft_OnPrem Permissions DACH.app" &amp; """"</f>
        <v>Publish-NAVApp -ServerInstance BC220 -Path "C:\Users\Administrator\Downloads\Dynamics.365.BC.55195.AT.DVD\Applications\OnPrem Permissions DACH\Source\Microsoft_OnPrem Permissions DACH.app"</v>
      </c>
    </row>
    <row r="83" spans="1:1">
      <c r="A83" s="3" t="str">
        <f>"Publish-NAVApp -ServerInstance " &amp; A7 &amp; " -Path " &amp; """"&amp; A12 &amp; "\Applications\PayPalPaymentsStandard\Source\Microsoft_Payment Links to PayPal.app" &amp; """"</f>
        <v>Publish-NAVApp -ServerInstance BC220 -Path "C:\Users\Administrator\Downloads\Dynamics.365.BC.55195.AT.DVD\Applications\PayPalPaymentsStandard\Source\Microsoft_Payment Links to PayPal.app"</v>
      </c>
    </row>
    <row r="84" spans="1:1">
      <c r="A84" s="3" t="str">
        <f>"Publish-NAVApp -ServerInstance " &amp; A7 &amp; " -Path " &amp; """"&amp; A12 &amp; "\Applications\RecommendedApps\Source\Microsoft_Recommended Apps.app" &amp; """"</f>
        <v>Publish-NAVApp -ServerInstance BC220 -Path "C:\Users\Administrator\Downloads\Dynamics.365.BC.55195.AT.DVD\Applications\RecommendedApps\Source\Microsoft_Recommended Apps.app"</v>
      </c>
    </row>
    <row r="85" spans="1:1">
      <c r="A85" s="3" t="str">
        <f>"Publish-NAVApp -ServerInstance " &amp; A7 &amp; " -Path " &amp; """"&amp; A12 &amp; "\Applications\SalesandInventoryForecast\Source\Microsoft_Sales and Inventory Forecast.app" &amp; """"</f>
        <v>Publish-NAVApp -ServerInstance BC220 -Path "C:\Users\Administrator\Downloads\Dynamics.365.BC.55195.AT.DVD\Applications\SalesandInventoryForecast\Source\Microsoft_Sales and Inventory Forecast.app"</v>
      </c>
    </row>
    <row r="86" spans="1:1">
      <c r="A86" s="3" t="str">
        <f>"Publish-NAVApp -ServerInstance " &amp; A7 &amp; " -Path " &amp; """"&amp; A12 &amp; "\Applications\SendToEmailPrinter\Source\Microsoft_Send To Email Printer.app" &amp; """"</f>
        <v>Publish-NAVApp -ServerInstance BC220 -Path "C:\Users\Administrator\Downloads\Dynamics.365.BC.55195.AT.DVD\Applications\SendToEmailPrinter\Source\Microsoft_Send To Email Printer.app"</v>
      </c>
    </row>
    <row r="87" spans="1:1">
      <c r="A87" s="3" t="str">
        <f>"Publish-NAVApp -ServerInstance " &amp; A7 &amp; " -Path " &amp; """"&amp; A12 &amp; "\Applications\SimplifiedBankStatementImport\Source\Microsoft_Simplified Bank Statement Import.app" &amp; """"</f>
        <v>Publish-NAVApp -ServerInstance BC220 -Path "C:\Users\Administrator\Downloads\Dynamics.365.BC.55195.AT.DVD\Applications\SimplifiedBankStatementImport\Source\Microsoft_Simplified Bank Statement Import.app"</v>
      </c>
    </row>
    <row r="88" spans="1:1">
      <c r="A88" s="3" t="str">
        <f>"Sync-NAVApp -ServerInstance "&amp; A7 &amp; " -Name ""Company Hub"" -Version " &amp; A24</f>
        <v>Sync-NAVApp -ServerInstance BC220 -Name "Company Hub" -Version 22.0.54157.55195</v>
      </c>
    </row>
    <row r="89" spans="1:1">
      <c r="A89" s="3" t="str">
        <f>"Sync-NAVApp -ServerInstance "&amp; A7 &amp; " -Name ""Data Archive"" -Version " &amp; A24</f>
        <v>Sync-NAVApp -ServerInstance BC220 -Name "Data Archive" -Version 22.0.54157.55195</v>
      </c>
    </row>
    <row r="90" spans="1:1">
      <c r="A90" s="3" t="str">
        <f>"Sync-NAVApp -ServerInstance "&amp; A7 &amp; " -Name ""Email - Outlook REST API"" -Version " &amp; A24</f>
        <v>Sync-NAVApp -ServerInstance BC220 -Name "Email - Outlook REST API" -Version 22.0.54157.55195</v>
      </c>
    </row>
    <row r="91" spans="1:1">
      <c r="A91" s="3" t="str">
        <f>"Sync-NAVApp -ServerInstance "&amp; A7 &amp; " -Name ""Email - Current User Connector"" -Version " &amp; A24</f>
        <v>Sync-NAVApp -ServerInstance BC220 -Name "Email - Current User Connector" -Version 22.0.54157.55195</v>
      </c>
    </row>
    <row r="92" spans="1:1">
      <c r="A92" s="3" t="str">
        <f>"Sync-NAVApp -ServerInstance "&amp; A7 &amp; " -Name ""Email - Microsoft 365 Connector"" -Version " &amp; A24</f>
        <v>Sync-NAVApp -ServerInstance BC220 -Name "Email - Microsoft 365 Connector" -Version 22.0.54157.55195</v>
      </c>
    </row>
    <row r="93" spans="1:1">
      <c r="A93" s="3" t="str">
        <f>"Sync-NAVApp -ServerInstance "&amp; A7 &amp; " -Name ""Email - SMTP API"" -Version " &amp; A24</f>
        <v>Sync-NAVApp -ServerInstance BC220 -Name "Email - SMTP API" -Version 22.0.54157.55195</v>
      </c>
    </row>
    <row r="94" spans="1:1">
      <c r="A94" s="3" t="str">
        <f>"Sync-NAVApp -ServerInstance "&amp; A7 &amp; " -Name ""Email - SMTP Connector"" -Version " &amp; A24</f>
        <v>Sync-NAVApp -ServerInstance BC220 -Name "Email - SMTP Connector" -Version 22.0.54157.55195</v>
      </c>
    </row>
    <row r="95" spans="1:1">
      <c r="A95" s="3" t="str">
        <f>"Sync-NAVApp -ServerInstance "&amp; A7 &amp; " -Name ""Essential Business Headlines"" -Version " &amp; A24</f>
        <v>Sync-NAVApp -ServerInstance BC220 -Name "Essential Business Headlines" -Version 22.0.54157.55195</v>
      </c>
    </row>
    <row r="96" spans="1:1">
      <c r="A96" s="3" t="str">
        <f>"Sync-NAVApp -ServerInstance "&amp; A7 &amp; " -Name ""Late Payment Prediction"" -Version " &amp; A24</f>
        <v>Sync-NAVApp -ServerInstance BC220 -Name "Late Payment Prediction" -Version 22.0.54157.55195</v>
      </c>
    </row>
    <row r="97" spans="1:1">
      <c r="A97" s="3" t="str">
        <f>"Sync-NAVApp -ServerInstance "&amp; A7 &amp; " -Name ""OnPrem Permissions"" -Version " &amp; A24</f>
        <v>Sync-NAVApp -ServerInstance BC220 -Name "OnPrem Permissions" -Version 22.0.54157.55195</v>
      </c>
    </row>
    <row r="98" spans="1:1">
      <c r="A98" s="3" t="str">
        <f>"Sync-NAVApp -ServerInstance "&amp; A7 &amp; " -Name ""OnPrem Permissions (DACH)"" -Version " &amp; A24</f>
        <v>Sync-NAVApp -ServerInstance BC220 -Name "OnPrem Permissions (DACH)" -Version 22.0.54157.55195</v>
      </c>
    </row>
    <row r="99" spans="1:1">
      <c r="A99" s="3" t="str">
        <f>"Sync-NAVApp -ServerInstance "&amp; A7 &amp; " -Name ""Payment Links to PayPal"" -Version " &amp; A24</f>
        <v>Sync-NAVApp -ServerInstance BC220 -Name "Payment Links to PayPal" -Version 22.0.54157.55195</v>
      </c>
    </row>
    <row r="100" spans="1:1">
      <c r="A100" s="3" t="str">
        <f>"Sync-NAVApp -ServerInstance "&amp; A7 &amp; " -Name ""Recommended Apps"" -Version " &amp; A24</f>
        <v>Sync-NAVApp -ServerInstance BC220 -Name "Recommended Apps" -Version 22.0.54157.55195</v>
      </c>
    </row>
    <row r="101" spans="1:1">
      <c r="A101" s="3" t="str">
        <f>"Sync-NAVApp -ServerInstance "&amp; A7 &amp; " -Name ""Sales and Inventory Forecast"" -Version " &amp; A24</f>
        <v>Sync-NAVApp -ServerInstance BC220 -Name "Sales and Inventory Forecast" -Version 22.0.54157.55195</v>
      </c>
    </row>
    <row r="102" spans="1:1">
      <c r="A102" s="3" t="str">
        <f>"Sync-NAVApp -ServerInstance "&amp; A7 &amp; " -Name ""Send To Email Printer"" -Version " &amp; A24</f>
        <v>Sync-NAVApp -ServerInstance BC220 -Name "Send To Email Printer" -Version 22.0.54157.55195</v>
      </c>
    </row>
    <row r="103" spans="1:1">
      <c r="A103" s="3" t="str">
        <f>"Sync-NAVApp -ServerInstance " &amp; A7 &amp; " -Name ""Simplified Bank Statement Import"" -Version " &amp; A24</f>
        <v>Sync-NAVApp -ServerInstance BC220 -Name "Simplified Bank Statement Import" -Version 22.0.54157.55195</v>
      </c>
    </row>
    <row r="104" spans="1:1">
      <c r="A104" s="3" t="str">
        <f>"Start-NAVAppDataUpgrade -ServerInstance " &amp; A7 &amp; " -Name ""Company Hub"" -Version " &amp; A24</f>
        <v>Start-NAVAppDataUpgrade -ServerInstance BC220 -Name "Company Hub" -Version 22.0.54157.55195</v>
      </c>
    </row>
    <row r="105" spans="1:1">
      <c r="A105" s="3" t="str">
        <f>"Start-NAVAppDataUpgrade -ServerInstance " &amp; A7 &amp; " -Name ""Data Archive"" -Version " &amp; A24</f>
        <v>Start-NAVAppDataUpgrade -ServerInstance BC220 -Name "Data Archive" -Version 22.0.54157.55195</v>
      </c>
    </row>
    <row r="106" spans="1:1">
      <c r="A106" s="3" t="str">
        <f>"Start-NAVAppDataUpgrade -ServerInstance " &amp; A7 &amp; " -Name ""Email - Outlook REST API"" -Version " &amp; A24</f>
        <v>Start-NAVAppDataUpgrade -ServerInstance BC220 -Name "Email - Outlook REST API" -Version 22.0.54157.55195</v>
      </c>
    </row>
    <row r="107" spans="1:1">
      <c r="A107" s="3" t="str">
        <f>"Start-NAVAppDataUpgrade -ServerInstance " &amp; A7 &amp; " -Name ""Email - Current User Connector"" -Version " &amp; A24</f>
        <v>Start-NAVAppDataUpgrade -ServerInstance BC220 -Name "Email - Current User Connector" -Version 22.0.54157.55195</v>
      </c>
    </row>
    <row r="108" spans="1:1">
      <c r="A108" s="3" t="str">
        <f>"Start-NAVAppDataUpgrade -ServerInstance " &amp; A7 &amp; " -Name ""Email - Microsoft 365 Connector"" -Version " &amp; A24</f>
        <v>Start-NAVAppDataUpgrade -ServerInstance BC220 -Name "Email - Microsoft 365 Connector" -Version 22.0.54157.55195</v>
      </c>
    </row>
    <row r="109" spans="1:1">
      <c r="A109" s="3" t="str">
        <f>"Install-NAVApp -ServerInstance " &amp; A7 &amp; " -Name ""Email - SMTP API"" -Version " &amp; A24</f>
        <v>Install-NAVApp -ServerInstance BC220 -Name "Email - SMTP API" -Version 22.0.54157.55195</v>
      </c>
    </row>
    <row r="110" spans="1:1">
      <c r="A110" s="3" t="str">
        <f>"Start-NAVAppDataUpgrade -ServerInstance " &amp; A7 &amp; " -Name ""Email - SMTP Connector"" -Version " &amp; A24</f>
        <v>Start-NAVAppDataUpgrade -ServerInstance BC220 -Name "Email - SMTP Connector" -Version 22.0.54157.55195</v>
      </c>
    </row>
    <row r="111" spans="1:1">
      <c r="A111" s="3" t="str">
        <f>"Start-NAVAppDataUpgrade -ServerInstance " &amp; A7 &amp; " -Name ""Essential Business Headlines"" -Version " &amp; A24</f>
        <v>Start-NAVAppDataUpgrade -ServerInstance BC220 -Name "Essential Business Headlines" -Version 22.0.54157.55195</v>
      </c>
    </row>
    <row r="112" spans="1:1">
      <c r="A112" s="3" t="str">
        <f>"Start-NAVAppDataUpgrade -ServerInstance " &amp; A7 &amp; " -Name ""Late Payment Prediction"" -Version " &amp; A24</f>
        <v>Start-NAVAppDataUpgrade -ServerInstance BC220 -Name "Late Payment Prediction" -Version 22.0.54157.55195</v>
      </c>
    </row>
    <row r="113" spans="1:1">
      <c r="A113" s="3" t="str">
        <f>"Start-NAVAppDataUpgrade -ServerInstance " &amp; A7 &amp; " -Name ""OnPrem Permissions"" -Version " &amp; A24</f>
        <v>Start-NAVAppDataUpgrade -ServerInstance BC220 -Name "OnPrem Permissions" -Version 22.0.54157.55195</v>
      </c>
    </row>
    <row r="114" spans="1:1">
      <c r="A114" s="3" t="str">
        <f>"Start-NAVAppDataUpgrade -ServerInstance " &amp; A7 &amp; " -Name ""OnPrem Permissions (DACH)"" -Version " &amp; A24</f>
        <v>Start-NAVAppDataUpgrade -ServerInstance BC220 -Name "OnPrem Permissions (DACH)" -Version 22.0.54157.55195</v>
      </c>
    </row>
    <row r="115" spans="1:1">
      <c r="A115" s="3" t="str">
        <f>"Start-NAVAppDataUpgrade -ServerInstance " &amp; A7 &amp; " -Name ""Payment Links to PayPal"" -Version " &amp; A24</f>
        <v>Start-NAVAppDataUpgrade -ServerInstance BC220 -Name "Payment Links to PayPal" -Version 22.0.54157.55195</v>
      </c>
    </row>
    <row r="116" spans="1:1">
      <c r="A116" s="3" t="str">
        <f>"Start-NAVAppDataUpgrade -ServerInstance " &amp; A7 &amp; " -Name ""Recommended Apps"" -Version " &amp; A24</f>
        <v>Start-NAVAppDataUpgrade -ServerInstance BC220 -Name "Recommended Apps" -Version 22.0.54157.55195</v>
      </c>
    </row>
    <row r="117" spans="1:1">
      <c r="A117" s="3" t="str">
        <f>"Start-NAVAppDataUpgrade -ServerInstance " &amp; A7 &amp; " -Name ""Sales and Inventory Forecast"" -Version " &amp; A24</f>
        <v>Start-NAVAppDataUpgrade -ServerInstance BC220 -Name "Sales and Inventory Forecast" -Version 22.0.54157.55195</v>
      </c>
    </row>
    <row r="118" spans="1:1">
      <c r="A118" s="3" t="str">
        <f>"Start-NAVAppDataUpgrade -ServerInstance " &amp; A7 &amp; " -Name ""Send To Email Printer"" -Version " &amp; A24</f>
        <v>Start-NAVAppDataUpgrade -ServerInstance BC220 -Name "Send To Email Printer" -Version 22.0.54157.55195</v>
      </c>
    </row>
    <row r="119" spans="1:1">
      <c r="A119" s="3" t="str">
        <f>"Start-NAVAppDataUpgrade -ServerInstance " &amp; A7 &amp; " -Name ""Simplified Bank Statement Import"" -Version " &amp; A24</f>
        <v>Start-NAVAppDataUpgrade -ServerInstance BC220 -Name "Simplified Bank Statement Import" -Version 22.0.54157.55195</v>
      </c>
    </row>
    <row r="122" spans="1:1">
      <c r="A122" s="3" t="str">
        <f>"Publish-NAVApp -ServerInstance "&amp;A7&amp;" -Path ""C:\Install\_APPS s&amp;W_BilanzTool\SW Business Solutions_BilanzTool_22.2.0.0.app"""</f>
        <v>Publish-NAVApp -ServerInstance BC220 -Path "C:\Install\_APPS s&amp;W_BilanzTool\SW Business Solutions_BilanzTool_22.2.0.0.app"</v>
      </c>
    </row>
    <row r="123" spans="1:1">
      <c r="A123" s="3" t="str">
        <f>"Sync-NAVApp -ServerInstance " &amp; A7 &amp; " -Name ""BilanzTool"" -Version 22.2.0.0"</f>
        <v>Sync-NAVApp -ServerInstance BC220 -Name "BilanzTool" -Version 22.2.0.0</v>
      </c>
    </row>
    <row r="124" spans="1:1">
      <c r="A124" s="3" t="str">
        <f>"Install-NAVApp -ServerInstance " &amp; A7 &amp; " -Name ""BilanzTool"" -Version 22.2.0.0"</f>
        <v>Install-NAVApp -ServerInstance BC220 -Name "BilanzTool" -Version 22.2.0.0</v>
      </c>
    </row>
    <row r="126" spans="1:1">
      <c r="A126" s="3" t="str">
        <f>"Publish-NAVApp -ServerInstance "&amp;A7&amp;" -Path ""C:\Install\_APPS Urbscheit Solutions\Urbscheit-Solutions_Arcon-App_1.0.2.7.app\Urbscheit-Solutions_Arcon-App_1.0.2.7.app"" -SkipVerification"</f>
        <v>Publish-NAVApp -ServerInstance BC220 -Path "C:\Install\_APPS Urbscheit Solutions\Urbscheit-Solutions_Arcon-App_1.0.2.7.app\Urbscheit-Solutions_Arcon-App_1.0.2.7.app" -SkipVerification</v>
      </c>
    </row>
    <row r="127" spans="1:1">
      <c r="A127" s="3" t="str">
        <f>"Sync-NAVApp -ServerInstance " &amp; A7 &amp; " -Name ""Arcon-App"" -Version 1.0.2.7"</f>
        <v>Sync-NAVApp -ServerInstance BC220 -Name "Arcon-App" -Version 1.0.2.7</v>
      </c>
    </row>
    <row r="128" spans="1:1">
      <c r="A128" s="3" t="str">
        <f>"Install-NAVApp -ServerInstance " &amp; A7 &amp; " -Name ""Arcon-App"" -Version 1.0.2.7"</f>
        <v>Install-NAVApp -ServerInstance BC220 -Name "Arcon-App" -Version 1.0.2.7</v>
      </c>
    </row>
    <row r="130" spans="1:1">
      <c r="A130" s="3" t="str">
        <f>"Publish-NAVApp -ServerInstance "&amp;A7&amp;" -Path ""C:\Install\_APPS Urbscheit Solutions\Urbscheit-Solutions_Arcon-BMD_1.0.0.15.app"" -SkipVerification"</f>
        <v>Publish-NAVApp -ServerInstance BC220 -Path "C:\Install\_APPS Urbscheit Solutions\Urbscheit-Solutions_Arcon-BMD_1.0.0.15.app" -SkipVerification</v>
      </c>
    </row>
    <row r="131" spans="1:1">
      <c r="A131" s="3" t="str">
        <f>"Sync-NAVApp -ServerInstance " &amp; A7 &amp; " -Name ""Arcon-BMD"" -Version 1.0.0.15"</f>
        <v>Sync-NAVApp -ServerInstance BC220 -Name "Arcon-BMD" -Version 1.0.0.15</v>
      </c>
    </row>
    <row r="132" spans="1:1">
      <c r="A132" s="3" t="str">
        <f>"Install-NAVApp -ServerInstance " &amp; A7 &amp; " -Name ""Arcon-BMD"" -Version 1.0.0.15"</f>
        <v>Install-NAVApp -ServerInstance BC220 -Name "Arcon-BMD" -Version 1.0.0.15</v>
      </c>
    </row>
    <row r="134" spans="1:1">
      <c r="A134" t="s">
        <v>33</v>
      </c>
    </row>
    <row r="135" spans="1:1">
      <c r="A135" t="s">
        <v>34</v>
      </c>
    </row>
    <row r="137" spans="1:1">
      <c r="A137" t="s">
        <v>35</v>
      </c>
    </row>
    <row r="138" spans="1:1">
      <c r="A138" s="2" t="s">
        <v>36</v>
      </c>
    </row>
    <row r="139" spans="1:1">
      <c r="A139" s="3" t="str">
        <f>"Set-NAVAddIn -ServerInstance " &amp; A7 &amp; " -AddinName 'Microsoft.Dynamics.Nav.Client.BusinessChart' -PublicKeyToken 31bf3856ad364e35 -ResourceFile " &amp; "'" &amp; A29 &amp; "\BusinessChart\Microsoft.Dynamics.Nav.Client.BusinessChart.zip'"</f>
        <v>Set-NAVAddIn -ServerInstance BC220 -AddinName 'Microsoft.Dynamics.Nav.Client.BusinessChart' -PublicKeyToken 31bf3856ad364e35 -ResourceFile 'C:\Program Files\Microsoft Dynamics 365 Business Central\220\Service\Add-ins\BusinessChart\Microsoft.Dynamics.Nav.Client.BusinessChart.zip'</v>
      </c>
    </row>
    <row r="140" spans="1:1">
      <c r="A140" s="3" t="str">
        <f>"Set-NAVAddIn -ServerInstance " &amp; A7 &amp; " -AddinName 'Microsoft.Dynamics.Nav.Client.FlowIntegration' -PublicKeyToken 31bf3856ad364e35 -ResourceFile " &amp; "'" &amp; A29 &amp; "\FlowIntegration\Microsoft.Dynamics.Nav.Client.FlowIntegration.zip'"</f>
        <v>Set-NAVAddIn -ServerInstance BC220 -AddinName 'Microsoft.Dynamics.Nav.Client.FlowIntegration' -PublicKeyToken 31bf3856ad364e35 -ResourceFile 'C:\Program Files\Microsoft Dynamics 365 Business Central\220\Service\Add-ins\FlowIntegration\Microsoft.Dynamics.Nav.Client.FlowIntegration.zip'</v>
      </c>
    </row>
    <row r="141" spans="1:1">
      <c r="A141" s="3" t="str">
        <f>"Set-NAVAddIn -ServerInstance " &amp; A7 &amp; " -AddinName 'Microsoft.Dynamics.Nav.Client.OAuthIntegration' -PublicKeyToken 31bf3856ad364e35 -ResourceFile " &amp; "'" &amp; A29 &amp; "\OAuthIntegration\Microsoft.Dynamics.Nav.Client.OAuthIntegration.zip'"</f>
        <v>Set-NAVAddIn -ServerInstance BC220 -AddinName 'Microsoft.Dynamics.Nav.Client.OAuthIntegration' -PublicKeyToken 31bf3856ad364e35 -ResourceFile 'C:\Program Files\Microsoft Dynamics 365 Business Central\220\Service\Add-ins\OAuthIntegration\Microsoft.Dynamics.Nav.Client.OAuthIntegration.zip'</v>
      </c>
    </row>
    <row r="142" spans="1:1">
      <c r="A142" s="3" t="str">
        <f>"Set-NAVAddIn -ServerInstance " &amp; A7 &amp; " -AddinName 'Microsoft.Dynamics.Nav.Client.PageReady' -PublicKeyToken 31bf3856ad364e35 -ResourceFile " &amp; "'" &amp; A29 &amp; "\PageReady\Microsoft.Dynamics.Nav.Client.PageReady.zip'"</f>
        <v>Set-NAVAddIn -ServerInstance BC220 -AddinName 'Microsoft.Dynamics.Nav.Client.PageReady' -PublicKeyToken 31bf3856ad364e35 -ResourceFile 'C:\Program Files\Microsoft Dynamics 365 Business Central\220\Service\Add-ins\PageReady\Microsoft.Dynamics.Nav.Client.PageReady.zip'</v>
      </c>
    </row>
    <row r="143" spans="1:1">
      <c r="A143" s="3" t="str">
        <f>"Set-NAVAddIn -ServerInstance " &amp; A7 &amp; " -AddinName 'Microsoft.Dynamics.Nav.Client.PowerBIManagement' -PublicKeyToken 31bf3856ad364e35 -ResourceFile " &amp; "'" &amp; A29 &amp; "\PowerBIManagement\Microsoft.Dynamics.Nav.Client.PowerBIManagement.zip'"</f>
        <v>Set-NAVAddIn -ServerInstance BC220 -AddinName 'Microsoft.Dynamics.Nav.Client.PowerBIManagement' -PublicKeyToken 31bf3856ad364e35 -ResourceFile 'C:\Program Files\Microsoft Dynamics 365 Business Central\220\Service\Add-ins\PowerBIManagement\Microsoft.Dynamics.Nav.Client.PowerBIManagement.zip'</v>
      </c>
    </row>
    <row r="144" spans="1:1">
      <c r="A144" s="3" t="str">
        <f>"Set-NAVAddIn -ServerInstance " &amp; A7 &amp; " -AddinName 'Microsoft.Dynamics.Nav.Client.RoleCenterSelector' -PublicKeyToken 31bf3856ad364e35 -ResourceFile " &amp; "'" &amp; A29 &amp; "\RoleCenterSelector\Microsoft.Dynamics.Nav.Client.RoleCenterSelector.zip'"</f>
        <v>Set-NAVAddIn -ServerInstance BC220 -AddinName 'Microsoft.Dynamics.Nav.Client.RoleCenterSelector' -PublicKeyToken 31bf3856ad364e35 -ResourceFile 'C:\Program Files\Microsoft Dynamics 365 Business Central\220\Service\Add-ins\RoleCenterSelector\Microsoft.Dynamics.Nav.Client.RoleCenterSelector.zip'</v>
      </c>
    </row>
    <row r="145" spans="1:1">
      <c r="A145" s="3" t="str">
        <f>"Set-NAVAddIn -ServerInstance " &amp; A7 &amp; " -AddinName 'Microsoft.Dynamics.Nav.Client.SatisfactionSurvey' -PublicKeyToken 31bf3856ad364e35 -ResourceFile " &amp; "'" &amp; A29 &amp; "\SatisfactionSurvey\Microsoft.Dynamics.Nav.Client.SatisfactionSurvey.zip'"</f>
        <v>Set-NAVAddIn -ServerInstance BC220 -AddinName 'Microsoft.Dynamics.Nav.Client.SatisfactionSurvey' -PublicKeyToken 31bf3856ad364e35 -ResourceFile 'C:\Program Files\Microsoft Dynamics 365 Business Central\220\Service\Add-ins\SatisfactionSurvey\Microsoft.Dynamics.Nav.Client.SatisfactionSurvey.zip'</v>
      </c>
    </row>
    <row r="146" spans="1:1">
      <c r="A146" s="3" t="str">
        <f>"Set-NAVAddIn -ServerInstance " &amp; A7 &amp; " -AddinName 'Microsoft.Dynamics.Nav.Client.SocialListening' -PublicKeyToken 31bf3856ad364e35 -ResourceFile " &amp; "'" &amp; A29 &amp; "\SocialListening\Microsoft.Dynamics.Nav.Client.SocialListening.zip'"</f>
        <v>Set-NAVAddIn -ServerInstance BC220 -AddinName 'Microsoft.Dynamics.Nav.Client.SocialListening' -PublicKeyToken 31bf3856ad364e35 -ResourceFile 'C:\Program Files\Microsoft Dynamics 365 Business Central\220\Service\Add-ins\SocialListening\Microsoft.Dynamics.Nav.Client.SocialListening.zip'</v>
      </c>
    </row>
    <row r="147" spans="1:1">
      <c r="A147" s="3" t="str">
        <f>"Set-NAVAddIn -ServerInstance " &amp; A7 &amp; " -AddinName 'Microsoft.Dynamics.Nav.Client.VideoPlayer' -PublicKeyToken 31bf3856ad364e35 -ResourceFile " &amp; "'" &amp; A29 &amp; "\VideoPlayer\Microsoft.Dynamics.Nav.Client.VideoPlayer.zip'"</f>
        <v>Set-NAVAddIn -ServerInstance BC220 -AddinName 'Microsoft.Dynamics.Nav.Client.VideoPlayer' -PublicKeyToken 31bf3856ad364e35 -ResourceFile 'C:\Program Files\Microsoft Dynamics 365 Business Central\220\Service\Add-ins\VideoPlayer\Microsoft.Dynamics.Nav.Client.VideoPlayer.zip'</v>
      </c>
    </row>
    <row r="148" spans="1:1">
      <c r="A148" s="3" t="str">
        <f>"Set-NAVAddIn -ServerInstance " &amp; A7 &amp; " -AddinName 'Microsoft.Dynamics.Nav.Client.WebPageViewer' -PublicKeyToken 31bf3856ad364e35 -ResourceFile " &amp; "'" &amp; A29 &amp; "\WebPageViewer\Microsoft.Dynamics.Nav.Client.WebPageViewer.zip'"</f>
        <v>Set-NAVAddIn -ServerInstance BC220 -AddinName 'Microsoft.Dynamics.Nav.Client.WebPageViewer' -PublicKeyToken 31bf3856ad364e35 -ResourceFile 'C:\Program Files\Microsoft Dynamics 365 Business Central\220\Service\Add-ins\WebPageViewer\Microsoft.Dynamics.Nav.Client.WebPageViewer.zip'</v>
      </c>
    </row>
    <row r="149" spans="1:1">
      <c r="A149" s="3" t="str">
        <f>"Set-NAVAddIn -ServerInstance " &amp; A7 &amp; " -AddinName 'Microsoft.Dynamics.Nav.Client.WelcomeWizard' -PublicKeyToken 31bf3856ad364e35 -ResourceFile " &amp; "'" &amp; A29 &amp; "\WelcomeWizard\Microsoft.Dynamics.Nav.Client.WelcomeWizard.zip'"</f>
        <v>Set-NAVAddIn -ServerInstance BC220 -AddinName 'Microsoft.Dynamics.Nav.Client.WelcomeWizard' -PublicKeyToken 31bf3856ad364e35 -ResourceFile 'C:\Program Files\Microsoft Dynamics 365 Business Central\220\Service\Add-ins\WelcomeWizard\Microsoft.Dynamics.Nav.Client.WelcomeWizard.zip'</v>
      </c>
    </row>
    <row r="151" spans="1:1">
      <c r="A151" s="3" t="str">
        <f>"Set-NAVServerConfiguration -ServerInstance " &amp; A7 &amp; " -KeyName UsePermissionSetsFromExtensions -KeyValue false"</f>
        <v>Set-NAVServerConfiguration -ServerInstance BC220 -KeyName UsePermissionSetsFromExtensions -KeyValue false</v>
      </c>
    </row>
    <row r="153" spans="1:1">
      <c r="A153" s="2" t="s">
        <v>37</v>
      </c>
    </row>
    <row r="154" spans="1:1">
      <c r="A154" s="3" t="str">
        <f>"Set-NAVApplication -ServerInstance " &amp; A7 &amp; " -ApplicationVersion " &amp; A24 &amp; " -Force"</f>
        <v>Set-NAVApplication -ServerInstance BC220 -ApplicationVersion 22.0.54157.55195 -Force</v>
      </c>
    </row>
    <row r="156" spans="1:1">
      <c r="A156" s="3" t="str">
        <f>"Sync-NAVTenant -ServerInstance " &amp; A7 &amp; " -Mode Sync"</f>
        <v>Sync-NAVTenant -ServerInstance BC220 -Mode Sync</v>
      </c>
    </row>
    <row r="158" spans="1:1">
      <c r="A158" s="3" t="str">
        <f>"Start-NAVDataUpgrade -ServerInstance " &amp; A7 &amp; " -FunctionExecutionMode Serial"</f>
        <v>Start-NAVDataUpgrade -ServerInstance BC220 -FunctionExecutionMode Serial</v>
      </c>
    </row>
    <row r="160" spans="1:1">
      <c r="A160" t="s">
        <v>38</v>
      </c>
    </row>
    <row r="161" spans="1:1">
      <c r="A161" s="3" t="str">
        <f>"Get-NAVDataUpgrade -ServerInstance " &amp; A7 &amp; " -Detailed"</f>
        <v>Get-NAVDataUpgrade -ServerInstance BC220 -Detailed</v>
      </c>
    </row>
    <row r="163" spans="1:1">
      <c r="A163" t="s">
        <v>39</v>
      </c>
    </row>
    <row r="164" spans="1:1">
      <c r="A164" s="3" t="str">
        <f>"Set-NAVServerConfiguration -ServerInstance " &amp; A7 &amp; " -KeyName SolutionVersionExtension -KeyValue ""437dbf0e-84ff-417a-965d-ed2bb9650972"" -ApplyTo All"</f>
        <v>Set-NAVServerConfiguration -ServerInstance BC220 -KeyName SolutionVersionExtension -KeyValue "437dbf0e-84ff-417a-965d-ed2bb9650972" -ApplyTo All</v>
      </c>
    </row>
    <row r="166" spans="1:1">
      <c r="A166" s="3" t="str">
        <f>"Set-NavServerConfiguration -ServerInstance " &amp; A7 &amp; " -KeyName EnableTaskScheduler -KeyValue true"</f>
        <v>Set-NavServerConfiguration -ServerInstance BC220 -KeyName EnableTaskScheduler -KeyValue true</v>
      </c>
    </row>
    <row r="169" spans="1:1">
      <c r="A169" s="3" t="str">
        <f>"Set-NAVServerConfiguration -ServerInstance " &amp; A7 &amp; " -KeyName DatabaseServer -KeyValue " &amp; A16</f>
        <v>Set-NAVServerConfiguration -ServerInstance BC220 -KeyName DatabaseServer -KeyValue localhost</v>
      </c>
    </row>
    <row r="170" spans="1:1">
      <c r="A170" s="3" t="str">
        <f>"Set-NAVServerConfiguration -ServerInstance " &amp; A7 &amp; " -KeyName DatabaseInstance -KeyValue " &amp; A10</f>
        <v>Set-NAVServerConfiguration -ServerInstance BC220 -KeyName DatabaseInstance -KeyValue NAV</v>
      </c>
    </row>
    <row r="171" spans="1:1">
      <c r="A171" s="3" t="str">
        <f>"Set-NAVServerConfiguration -ServerInstance " &amp; A7 &amp; " -KeyName ServicesCertificateThumbprint -KeyValue BF544CB48FAD9094DF8912363C7EA9F834111C80"</f>
        <v>Set-NAVServerConfiguration -ServerInstance BC220 -KeyName ServicesCertificateThumbprint -KeyValue BF544CB48FAD9094DF8912363C7EA9F834111C80</v>
      </c>
    </row>
    <row r="172" spans="1:1">
      <c r="A172" s="3" t="str">
        <f>"Set-NAVServerConfiguration -ServerInstance " &amp; A7 &amp; " -KeyName ServicesCertificateValidationEnabled -KeyValue False"</f>
        <v>Set-NAVServerConfiguration -ServerInstance BC220 -KeyName ServicesCertificateValidationEnabled -KeyValue False</v>
      </c>
    </row>
    <row r="173" spans="1:1">
      <c r="A173" s="3" t="str">
        <f>"Set-NAVServerConfiguration -ServerInstance " &amp; A7 &amp; " -KeyName PublicWebBaseUrl -KeyValue https://atrzappl2.arcon.net/" &amp; A7</f>
        <v>Set-NAVServerConfiguration -ServerInstance BC220 -KeyName PublicWebBaseUrl -KeyValue https://atrzappl2.arcon.net/BC220</v>
      </c>
    </row>
    <row r="174" spans="1:1">
      <c r="A174" s="3" t="str">
        <f>"Set-NAVServerConfiguration -ServerInstance " &amp; A7 &amp; " -KeyName ClientServicesSSLEnabled -KeyValue True"</f>
        <v>Set-NAVServerConfiguration -ServerInstance BC220 -KeyName ClientServicesSSLEnabled -KeyValue True</v>
      </c>
    </row>
    <row r="175" spans="1:1">
      <c r="A175" s="3" t="str">
        <f>"Set-NAVServerConfiguration -ServerInstance " &amp; A7 &amp; " -KeyName SOAPServicesSSLEnabled -KeyValue True"</f>
        <v>Set-NAVServerConfiguration -ServerInstance BC220 -KeyName SOAPServicesSSLEnabled -KeyValue True</v>
      </c>
    </row>
    <row r="176" spans="1:1">
      <c r="A176" s="3" t="str">
        <f>"Set-NAVServerConfiguration -ServerInstance " &amp; A7 &amp; " -KeyName ODataServicesSSLEnabled -KeyValue True"</f>
        <v>Set-NAVServerConfiguration -ServerInstance BC220 -KeyName ODataServicesSSLEnabled -KeyValue True</v>
      </c>
    </row>
    <row r="177" spans="1:1">
      <c r="A177" s="3" t="str">
        <f>"Set-NAVServerConfiguration -ServerInstance " &amp; A7 &amp; " -KeyName ODataServicesEnabled -KeyValue True"</f>
        <v>Set-NAVServerConfiguration -ServerInstance BC220 -KeyName ODataServicesEnabled -KeyValue True</v>
      </c>
    </row>
    <row r="178" spans="1:1">
      <c r="A178" s="3" t="str">
        <f>"Set-NAVServerConfiguration -ServerInstance " &amp; A7 &amp; " -KeyName ExtensionAllowedTargetLevel -KeyValue OnPrem"</f>
        <v>Set-NAVServerConfiguration -ServerInstance BC220 -KeyName ExtensionAllowedTargetLevel -KeyValue OnPrem</v>
      </c>
    </row>
    <row r="179" spans="1:1">
      <c r="A179" s="3" t="str">
        <f>"Set-NAVServerConfiguration -ServerInstance " &amp; A7 &amp; " -KeyName ExtendedSecurityTokenLifetime -KeyValue 8"</f>
        <v>Set-NAVServerConfiguration -ServerInstance BC220 -KeyName ExtendedSecurityTokenLifetime -KeyValue 8</v>
      </c>
    </row>
    <row r="180" spans="1:1">
      <c r="A180" s="3" t="str">
        <f>"Set-NAVServerConfiguration -ServerInstance " &amp; A7 &amp; " -KeyName DisableTokenSigningCertificateValidation -KeyValue true"</f>
        <v>Set-NAVServerConfiguration -ServerInstance BC220 -KeyName DisableTokenSigningCertificateValidation -KeyValue true</v>
      </c>
    </row>
    <row r="181" spans="1:1">
      <c r="A181" s="3" t="str">
        <f>"Set-NAVServerConfiguration -ServerInstance " &amp; A7 &amp; " -KeyName ClientServicesCredentialType -KeyValue NavUserPassword"</f>
        <v>Set-NAVServerConfiguration -ServerInstance BC220 -KeyName ClientServicesCredentialType -KeyValue NavUserPassword</v>
      </c>
    </row>
    <row r="182" spans="1:1">
      <c r="A182" s="3" t="str">
        <f>"Set-NAVServerConfiguration -ServerInstance " &amp; A7 &amp; " -KeyName UIElementRemovalOption -KeyValue None"</f>
        <v>Set-NAVServerConfiguration -ServerInstance BC220 -KeyName UIElementRemovalOption -KeyValue None</v>
      </c>
    </row>
    <row r="183" spans="1:1">
      <c r="A183" s="3" t="str">
        <f>"Set-NAVServerConfiguration -ServerInstance " &amp; A7 &amp; " -KeyName ClientServicesPort -KeyValue 7085"</f>
        <v>Set-NAVServerConfiguration -ServerInstance BC220 -KeyName ClientServicesPort -KeyValue 7085</v>
      </c>
    </row>
    <row r="184" spans="1:1">
      <c r="A184" s="3" t="str">
        <f>"Set-NAVWebServerInstanceConfiguration -WebServerInstance " &amp; A7 &amp; " -KeyName ClientServicesCredentialType -KeyValue NavUserPassword"</f>
        <v>Set-NAVWebServerInstanceConfiguration -WebServerInstance BC220 -KeyName ClientServicesCredentialType -KeyValue NavUserPassword</v>
      </c>
    </row>
    <row r="185" spans="1:1">
      <c r="A185" s="3" t="str">
        <f>"Set-NAVWebServerInstanceConfiguration -WebServerInstance " &amp; A7 &amp; " -KeyName DnsIdentity -KeyValue atrzappl2.arcon.net"</f>
        <v>Set-NAVWebServerInstanceConfiguration -WebServerInstance BC220 -KeyName DnsIdentity -KeyValue atrzappl2.arcon.net</v>
      </c>
    </row>
    <row r="186" spans="1:1">
      <c r="A186" s="3" t="str">
        <f>"Set-NAVWebServerInstanceConfiguration -WebServerInstance " &amp; A7 &amp; " -KeyName ServerHttps -KeyValue true"</f>
        <v>Set-NAVWebServerInstanceConfiguration -WebServerInstance BC220 -KeyName ServerHttps -KeyValue true</v>
      </c>
    </row>
    <row r="187" spans="1:1">
      <c r="A187" s="3" t="str">
        <f>"Set-NAVWebServerInstanceConfiguration -WebServerInstance " &amp; A7 &amp; " -KeyName UnknownSpnHint -KeyValue ""net.tcp://localhost:7085/" &amp; A7 &amp; "/Service)=NoSpn"""</f>
        <v>Set-NAVWebServerInstanceConfiguration -WebServerInstance BC220 -KeyName UnknownSpnHint -KeyValue "net.tcp://localhost:7085/BC220/Service)=NoSpn"</v>
      </c>
    </row>
  </sheetData>
  <hyperlinks>
    <hyperlink ref="A138" r:id="rId1" display="https://learn.microsoft.com/en-us/powershell/module/microsoft.dynamics.nav.management/set-navaddin" xr:uid="{5DFC662F-67C0-4625-B7EA-0322EEF6EE9D}"/>
    <hyperlink ref="A153" r:id="rId2" display="https://learn.microsoft.com/en-us/dynamics365/business-central/dev-itpro/administration/version-numbers" xr:uid="{CCF4C630-8A7D-47A6-9244-F96ED333CFE8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5B7E-906D-49CA-8B63-A795DD28ADF7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CD6494F8823C4CB764018A39E625B5" ma:contentTypeVersion="0" ma:contentTypeDescription="Ein neues Dokument erstellen." ma:contentTypeScope="" ma:versionID="ef81e5988a3eb70ff52e8b1ee51b3ec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b0e86e43268d7499bc47c9769927b6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6D84C7-F69E-435B-BD2B-02A3842DC936}"/>
</file>

<file path=customXml/itemProps2.xml><?xml version="1.0" encoding="utf-8"?>
<ds:datastoreItem xmlns:ds="http://schemas.openxmlformats.org/officeDocument/2006/customXml" ds:itemID="{7B8C022A-63E0-4664-870E-95C18310E7CE}"/>
</file>

<file path=customXml/itemProps3.xml><?xml version="1.0" encoding="utf-8"?>
<ds:datastoreItem xmlns:ds="http://schemas.openxmlformats.org/officeDocument/2006/customXml" ds:itemID="{5AE41BB2-B0B4-4220-8C97-D4D3C78333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Bernhard Schmied | arCon IT</dc:creator>
  <cp:keywords/>
  <dc:description/>
  <cp:lastModifiedBy/>
  <cp:revision/>
  <dcterms:created xsi:type="dcterms:W3CDTF">2024-03-28T04:32:05Z</dcterms:created>
  <dcterms:modified xsi:type="dcterms:W3CDTF">2024-04-18T13:59:10Z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0x0101008ECD6494F8823C4CB764018A39E625B5</vt:lpwstr>
  </property>
</Properties>
</file>