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mikesam/Google Drive/Mike_Cloud(School)/NCNU/1061/計算智慧及規劃/project/sol/"/>
    </mc:Choice>
  </mc:AlternateContent>
  <bookViews>
    <workbookView xWindow="0" yWindow="440" windowWidth="33600" windowHeight="20560" activeTab="6"/>
  </bookViews>
  <sheets>
    <sheet name="analysis" sheetId="1" r:id="rId1"/>
    <sheet name="analysis_result" sheetId="7" r:id="rId2"/>
    <sheet name="normal" sheetId="2" r:id="rId3"/>
    <sheet name="children" sheetId="4" r:id="rId4"/>
    <sheet name="pregnant" sheetId="5" r:id="rId5"/>
    <sheet name="old" sheetId="6" r:id="rId6"/>
    <sheet name="print_teacher" sheetId="8" r:id="rId7"/>
    <sheet name="java" sheetId="3" r:id="rId8"/>
  </sheets>
  <definedNames>
    <definedName name="_xlnm._FilterDatabase" localSheetId="2" hidden="1">normal!$B$1:$G$35</definedName>
    <definedName name="index" localSheetId="3">children!$A$1:$C$27</definedName>
    <definedName name="index" localSheetId="5">old!$A$1:$C$20</definedName>
    <definedName name="index" localSheetId="4">pregnant!$A$1:$C$16</definedName>
    <definedName name="index">normal!$B$1:$D$36</definedName>
    <definedName name="index_n">normal!$A$2:$D$35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8" l="1"/>
  <c r="C34" i="8"/>
  <c r="D34" i="8"/>
  <c r="E34" i="8"/>
  <c r="G3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C2" i="8"/>
  <c r="D2" i="8"/>
  <c r="E2" i="8"/>
  <c r="G2" i="8"/>
  <c r="C3" i="8"/>
  <c r="D3" i="8"/>
  <c r="E3" i="8"/>
  <c r="G3" i="8"/>
  <c r="C4" i="8"/>
  <c r="D4" i="8"/>
  <c r="E4" i="8"/>
  <c r="G4" i="8"/>
  <c r="C5" i="8"/>
  <c r="D5" i="8"/>
  <c r="E5" i="8"/>
  <c r="G5" i="8"/>
  <c r="C6" i="8"/>
  <c r="D6" i="8"/>
  <c r="E6" i="8"/>
  <c r="G6" i="8"/>
  <c r="C7" i="8"/>
  <c r="D7" i="8"/>
  <c r="E7" i="8"/>
  <c r="G7" i="8"/>
  <c r="C8" i="8"/>
  <c r="D8" i="8"/>
  <c r="E8" i="8"/>
  <c r="G8" i="8"/>
  <c r="C9" i="8"/>
  <c r="D9" i="8"/>
  <c r="E9" i="8"/>
  <c r="G9" i="8"/>
  <c r="C10" i="8"/>
  <c r="D10" i="8"/>
  <c r="E10" i="8"/>
  <c r="G10" i="8"/>
  <c r="C11" i="8"/>
  <c r="D11" i="8"/>
  <c r="E11" i="8"/>
  <c r="G11" i="8"/>
  <c r="C12" i="8"/>
  <c r="D12" i="8"/>
  <c r="E12" i="8"/>
  <c r="G12" i="8"/>
  <c r="C13" i="8"/>
  <c r="D13" i="8"/>
  <c r="E13" i="8"/>
  <c r="G13" i="8"/>
  <c r="C14" i="8"/>
  <c r="D14" i="8"/>
  <c r="E14" i="8"/>
  <c r="G14" i="8"/>
  <c r="C15" i="8"/>
  <c r="D15" i="8"/>
  <c r="E15" i="8"/>
  <c r="G15" i="8"/>
  <c r="C16" i="8"/>
  <c r="D16" i="8"/>
  <c r="E16" i="8"/>
  <c r="G16" i="8"/>
  <c r="C17" i="8"/>
  <c r="D17" i="8"/>
  <c r="E17" i="8"/>
  <c r="G17" i="8"/>
  <c r="C18" i="8"/>
  <c r="D18" i="8"/>
  <c r="E18" i="8"/>
  <c r="G18" i="8"/>
  <c r="C19" i="8"/>
  <c r="D19" i="8"/>
  <c r="E19" i="8"/>
  <c r="G19" i="8"/>
  <c r="C20" i="8"/>
  <c r="D20" i="8"/>
  <c r="E20" i="8"/>
  <c r="G20" i="8"/>
  <c r="C21" i="8"/>
  <c r="D21" i="8"/>
  <c r="E21" i="8"/>
  <c r="G21" i="8"/>
  <c r="C22" i="8"/>
  <c r="D22" i="8"/>
  <c r="E22" i="8"/>
  <c r="G22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C27" i="8"/>
  <c r="D27" i="8"/>
  <c r="E27" i="8"/>
  <c r="G27" i="8"/>
  <c r="C28" i="8"/>
  <c r="D28" i="8"/>
  <c r="E28" i="8"/>
  <c r="G28" i="8"/>
  <c r="C29" i="8"/>
  <c r="D29" i="8"/>
  <c r="E29" i="8"/>
  <c r="G29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1" i="8"/>
  <c r="C1" i="8"/>
  <c r="D1" i="8"/>
  <c r="E1" i="8"/>
  <c r="G1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2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" i="6"/>
  <c r="D2" i="1"/>
  <c r="A2" i="6"/>
  <c r="D7" i="1"/>
  <c r="A3" i="6"/>
  <c r="B3" i="6"/>
  <c r="B1" i="6"/>
  <c r="C1" i="6"/>
  <c r="B2" i="6"/>
  <c r="C2" i="6"/>
  <c r="C3" i="6"/>
  <c r="D11" i="1"/>
  <c r="A4" i="6"/>
  <c r="B4" i="6"/>
  <c r="C4" i="6"/>
  <c r="D12" i="1"/>
  <c r="A5" i="6"/>
  <c r="B5" i="6"/>
  <c r="C5" i="6"/>
  <c r="D13" i="1"/>
  <c r="A6" i="6"/>
  <c r="B6" i="6"/>
  <c r="C6" i="6"/>
  <c r="D17" i="1"/>
  <c r="A7" i="6"/>
  <c r="B7" i="6"/>
  <c r="C7" i="6"/>
  <c r="D19" i="1"/>
  <c r="A8" i="6"/>
  <c r="B8" i="6"/>
  <c r="C8" i="6"/>
  <c r="D20" i="1"/>
  <c r="A9" i="6"/>
  <c r="B9" i="6"/>
  <c r="C9" i="6"/>
  <c r="D21" i="1"/>
  <c r="A10" i="6"/>
  <c r="B10" i="6"/>
  <c r="C10" i="6"/>
  <c r="D22" i="1"/>
  <c r="A11" i="6"/>
  <c r="B11" i="6"/>
  <c r="C11" i="6"/>
  <c r="D23" i="1"/>
  <c r="A12" i="6"/>
  <c r="B12" i="6"/>
  <c r="C12" i="6"/>
  <c r="D25" i="1"/>
  <c r="A13" i="6"/>
  <c r="B13" i="6"/>
  <c r="C13" i="6"/>
  <c r="D27" i="1"/>
  <c r="A14" i="6"/>
  <c r="B14" i="6"/>
  <c r="C14" i="6"/>
  <c r="D28" i="1"/>
  <c r="A15" i="6"/>
  <c r="B15" i="6"/>
  <c r="C15" i="6"/>
  <c r="D30" i="1"/>
  <c r="A16" i="6"/>
  <c r="B16" i="6"/>
  <c r="C16" i="6"/>
  <c r="D32" i="1"/>
  <c r="A17" i="6"/>
  <c r="B17" i="6"/>
  <c r="C17" i="6"/>
  <c r="D33" i="1"/>
  <c r="A18" i="6"/>
  <c r="B18" i="6"/>
  <c r="C18" i="6"/>
  <c r="D34" i="1"/>
  <c r="A19" i="6"/>
  <c r="B19" i="6"/>
  <c r="C19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I2" i="6"/>
  <c r="A1" i="5"/>
  <c r="A2" i="5"/>
  <c r="A3" i="5"/>
  <c r="B3" i="5"/>
  <c r="B1" i="5"/>
  <c r="C1" i="5"/>
  <c r="B2" i="5"/>
  <c r="C2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I3" i="5"/>
  <c r="J3" i="5"/>
  <c r="K3" i="5"/>
  <c r="L3" i="5"/>
  <c r="M3" i="5"/>
  <c r="N3" i="5"/>
  <c r="O3" i="5"/>
  <c r="P3" i="5"/>
  <c r="Q3" i="5"/>
  <c r="R3" i="5"/>
  <c r="S3" i="5"/>
  <c r="T3" i="5"/>
  <c r="U3" i="5"/>
  <c r="I4" i="5"/>
  <c r="J4" i="5"/>
  <c r="K4" i="5"/>
  <c r="L4" i="5"/>
  <c r="M4" i="5"/>
  <c r="N4" i="5"/>
  <c r="O4" i="5"/>
  <c r="P4" i="5"/>
  <c r="Q4" i="5"/>
  <c r="R4" i="5"/>
  <c r="S4" i="5"/>
  <c r="T4" i="5"/>
  <c r="U4" i="5"/>
  <c r="I5" i="5"/>
  <c r="J5" i="5"/>
  <c r="K5" i="5"/>
  <c r="L5" i="5"/>
  <c r="M5" i="5"/>
  <c r="N5" i="5"/>
  <c r="O5" i="5"/>
  <c r="P5" i="5"/>
  <c r="Q5" i="5"/>
  <c r="R5" i="5"/>
  <c r="S5" i="5"/>
  <c r="T5" i="5"/>
  <c r="U5" i="5"/>
  <c r="I6" i="5"/>
  <c r="J6" i="5"/>
  <c r="K6" i="5"/>
  <c r="L6" i="5"/>
  <c r="M6" i="5"/>
  <c r="N6" i="5"/>
  <c r="O6" i="5"/>
  <c r="P6" i="5"/>
  <c r="Q6" i="5"/>
  <c r="R6" i="5"/>
  <c r="S6" i="5"/>
  <c r="T6" i="5"/>
  <c r="U6" i="5"/>
  <c r="I7" i="5"/>
  <c r="J7" i="5"/>
  <c r="K7" i="5"/>
  <c r="L7" i="5"/>
  <c r="M7" i="5"/>
  <c r="N7" i="5"/>
  <c r="O7" i="5"/>
  <c r="P7" i="5"/>
  <c r="Q7" i="5"/>
  <c r="R7" i="5"/>
  <c r="S7" i="5"/>
  <c r="T7" i="5"/>
  <c r="U7" i="5"/>
  <c r="I8" i="5"/>
  <c r="J8" i="5"/>
  <c r="K8" i="5"/>
  <c r="L8" i="5"/>
  <c r="M8" i="5"/>
  <c r="N8" i="5"/>
  <c r="O8" i="5"/>
  <c r="P8" i="5"/>
  <c r="Q8" i="5"/>
  <c r="R8" i="5"/>
  <c r="S8" i="5"/>
  <c r="T8" i="5"/>
  <c r="U8" i="5"/>
  <c r="I9" i="5"/>
  <c r="J9" i="5"/>
  <c r="K9" i="5"/>
  <c r="L9" i="5"/>
  <c r="M9" i="5"/>
  <c r="N9" i="5"/>
  <c r="O9" i="5"/>
  <c r="P9" i="5"/>
  <c r="Q9" i="5"/>
  <c r="R9" i="5"/>
  <c r="S9" i="5"/>
  <c r="T9" i="5"/>
  <c r="U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J2" i="5"/>
  <c r="K2" i="5"/>
  <c r="L2" i="5"/>
  <c r="M2" i="5"/>
  <c r="N2" i="5"/>
  <c r="O2" i="5"/>
  <c r="P2" i="5"/>
  <c r="Q2" i="5"/>
  <c r="R2" i="5"/>
  <c r="S2" i="5"/>
  <c r="T2" i="5"/>
  <c r="U2" i="5"/>
  <c r="I2" i="5"/>
  <c r="A1" i="4"/>
  <c r="A2" i="4"/>
  <c r="D3" i="1"/>
  <c r="A3" i="4"/>
  <c r="B3" i="4"/>
  <c r="B1" i="4"/>
  <c r="C1" i="4"/>
  <c r="B2" i="4"/>
  <c r="C2" i="4"/>
  <c r="C3" i="4"/>
  <c r="D4" i="1"/>
  <c r="A4" i="4"/>
  <c r="B4" i="4"/>
  <c r="C4" i="4"/>
  <c r="D5" i="1"/>
  <c r="A5" i="4"/>
  <c r="B5" i="4"/>
  <c r="C5" i="4"/>
  <c r="A6" i="4"/>
  <c r="B6" i="4"/>
  <c r="C6" i="4"/>
  <c r="D9" i="1"/>
  <c r="A7" i="4"/>
  <c r="B7" i="4"/>
  <c r="C7" i="4"/>
  <c r="A8" i="4"/>
  <c r="B8" i="4"/>
  <c r="C8" i="4"/>
  <c r="A9" i="4"/>
  <c r="B9" i="4"/>
  <c r="C9" i="4"/>
  <c r="A10" i="4"/>
  <c r="B10" i="4"/>
  <c r="C10" i="4"/>
  <c r="D18" i="1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D26" i="1"/>
  <c r="A18" i="4"/>
  <c r="B18" i="4"/>
  <c r="C18" i="4"/>
  <c r="A19" i="4"/>
  <c r="B19" i="4"/>
  <c r="C19" i="4"/>
  <c r="A20" i="4"/>
  <c r="B20" i="4"/>
  <c r="C20" i="4"/>
  <c r="D29" i="1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D35" i="1"/>
  <c r="A26" i="4"/>
  <c r="B26" i="4"/>
  <c r="C26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I2" i="4"/>
  <c r="B1" i="2"/>
  <c r="B2" i="2"/>
  <c r="C2" i="2"/>
  <c r="B3" i="2"/>
  <c r="C1" i="2"/>
  <c r="D1" i="2"/>
  <c r="D2" i="2"/>
  <c r="C3" i="2"/>
  <c r="D3" i="2"/>
  <c r="B4" i="2"/>
  <c r="C4" i="2"/>
  <c r="D4" i="2"/>
  <c r="B5" i="2"/>
  <c r="C5" i="2"/>
  <c r="D5" i="2"/>
  <c r="D6" i="1"/>
  <c r="B6" i="2"/>
  <c r="C6" i="2"/>
  <c r="D6" i="2"/>
  <c r="B7" i="2"/>
  <c r="C7" i="2"/>
  <c r="D7" i="2"/>
  <c r="D8" i="1"/>
  <c r="B8" i="2"/>
  <c r="C8" i="2"/>
  <c r="D8" i="2"/>
  <c r="B9" i="2"/>
  <c r="C9" i="2"/>
  <c r="D9" i="2"/>
  <c r="D10" i="1"/>
  <c r="B10" i="2"/>
  <c r="C10" i="2"/>
  <c r="D10" i="2"/>
  <c r="B11" i="2"/>
  <c r="C11" i="2"/>
  <c r="D11" i="2"/>
  <c r="B12" i="2"/>
  <c r="C12" i="2"/>
  <c r="D12" i="2"/>
  <c r="B13" i="2"/>
  <c r="C13" i="2"/>
  <c r="D13" i="2"/>
  <c r="D14" i="1"/>
  <c r="B14" i="2"/>
  <c r="C14" i="2"/>
  <c r="D14" i="2"/>
  <c r="D15" i="1"/>
  <c r="B15" i="2"/>
  <c r="C15" i="2"/>
  <c r="D15" i="2"/>
  <c r="D16" i="1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D24" i="1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D31" i="1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1" i="3"/>
  <c r="B1" i="3"/>
  <c r="A1" i="3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</calcChain>
</file>

<file path=xl/sharedStrings.xml><?xml version="1.0" encoding="utf-8"?>
<sst xmlns="http://schemas.openxmlformats.org/spreadsheetml/2006/main" count="533" uniqueCount="146">
  <si>
    <t>互動遊戲廣場</t>
    <phoneticPr fontId="1" type="noConversion"/>
  </si>
  <si>
    <t>古墓迷城-3D動感電影</t>
    <phoneticPr fontId="1" type="noConversion"/>
  </si>
  <si>
    <t>大馬靴</t>
    <phoneticPr fontId="1" type="noConversion"/>
  </si>
  <si>
    <t>採礦車</t>
    <phoneticPr fontId="1" type="noConversion"/>
  </si>
  <si>
    <t>大峽谷急流泛舟</t>
    <phoneticPr fontId="1" type="noConversion"/>
  </si>
  <si>
    <t>砲轟入侵者</t>
    <phoneticPr fontId="1" type="noConversion"/>
  </si>
  <si>
    <t>笑傲飛鷹</t>
    <phoneticPr fontId="1" type="noConversion"/>
  </si>
  <si>
    <t>西部瘋狂列車</t>
    <phoneticPr fontId="1" type="noConversion"/>
  </si>
  <si>
    <t>老油井</t>
    <phoneticPr fontId="1" type="noConversion"/>
  </si>
  <si>
    <t>醉酒桶</t>
    <phoneticPr fontId="1" type="noConversion"/>
  </si>
  <si>
    <t>摩天蓬車</t>
    <phoneticPr fontId="1" type="noConversion"/>
  </si>
  <si>
    <t>南太平洋</t>
    <phoneticPr fontId="1" type="noConversion"/>
  </si>
  <si>
    <t>大海怪</t>
    <phoneticPr fontId="1" type="noConversion"/>
  </si>
  <si>
    <t>大海嘯</t>
    <phoneticPr fontId="1" type="noConversion"/>
  </si>
  <si>
    <t>大怒神</t>
    <phoneticPr fontId="1" type="noConversion"/>
  </si>
  <si>
    <t>巨嘴鳥</t>
    <phoneticPr fontId="1" type="noConversion"/>
  </si>
  <si>
    <t>侏儸紀失樂園</t>
    <phoneticPr fontId="1" type="noConversion"/>
  </si>
  <si>
    <t>獨木舟</t>
    <phoneticPr fontId="1" type="noConversion"/>
  </si>
  <si>
    <t>深水炸彈</t>
    <phoneticPr fontId="1" type="noConversion"/>
  </si>
  <si>
    <t>搖滾蒸汽船</t>
    <phoneticPr fontId="1" type="noConversion"/>
  </si>
  <si>
    <t>火山歷險</t>
    <phoneticPr fontId="1" type="noConversion"/>
  </si>
  <si>
    <t>大海盜</t>
    <phoneticPr fontId="1" type="noConversion"/>
  </si>
  <si>
    <t>阿拉伯皇宮</t>
    <phoneticPr fontId="1" type="noConversion"/>
  </si>
  <si>
    <t>雷射迷宮-阿努比斯的審判</t>
    <phoneticPr fontId="1" type="noConversion"/>
  </si>
  <si>
    <t>風火輪</t>
    <phoneticPr fontId="1" type="noConversion"/>
  </si>
  <si>
    <t>阿里巴巴與四十大盜</t>
    <phoneticPr fontId="1" type="noConversion"/>
  </si>
  <si>
    <t>飛毯</t>
    <phoneticPr fontId="1" type="noConversion"/>
  </si>
  <si>
    <t>天馬行空</t>
    <phoneticPr fontId="1" type="noConversion"/>
  </si>
  <si>
    <t>哈比哈妮大冒險-魔宮奪寶</t>
    <phoneticPr fontId="1" type="noConversion"/>
  </si>
  <si>
    <t>非洲部落</t>
    <phoneticPr fontId="1" type="noConversion"/>
  </si>
  <si>
    <t>小小驛馬車</t>
    <phoneticPr fontId="1" type="noConversion"/>
  </si>
  <si>
    <t>騎兵隊</t>
    <phoneticPr fontId="1" type="noConversion"/>
  </si>
  <si>
    <t>沙漠風暴</t>
    <phoneticPr fontId="1" type="noConversion"/>
  </si>
  <si>
    <t>親親園</t>
    <phoneticPr fontId="1" type="noConversion"/>
  </si>
  <si>
    <t>蒸汽火車</t>
    <phoneticPr fontId="1" type="noConversion"/>
  </si>
  <si>
    <t>猛獸區巴士站</t>
    <phoneticPr fontId="1" type="noConversion"/>
  </si>
  <si>
    <t>猴子行大運</t>
    <phoneticPr fontId="1" type="noConversion"/>
  </si>
  <si>
    <t>110cm+</t>
  </si>
  <si>
    <t>130cm+</t>
    <phoneticPr fontId="1" type="noConversion"/>
  </si>
  <si>
    <t>140cm+</t>
    <phoneticPr fontId="1" type="noConversion"/>
  </si>
  <si>
    <t>110cm+  孕婦不建議</t>
    <phoneticPr fontId="1" type="noConversion"/>
  </si>
  <si>
    <t>130cm+  孕婦不建議</t>
    <phoneticPr fontId="1" type="noConversion"/>
  </si>
  <si>
    <t>110cm+</t>
    <phoneticPr fontId="1" type="noConversion"/>
  </si>
  <si>
    <t>140cm+ 孕婦不建議</t>
    <phoneticPr fontId="1" type="noConversion"/>
  </si>
  <si>
    <t>孕婦不建議</t>
    <phoneticPr fontId="1" type="noConversion"/>
  </si>
  <si>
    <t>x</t>
    <phoneticPr fontId="1" type="noConversion"/>
  </si>
  <si>
    <t>y</t>
    <phoneticPr fontId="1" type="noConversion"/>
  </si>
  <si>
    <t>大門口</t>
    <phoneticPr fontId="1" type="noConversion"/>
  </si>
  <si>
    <t>小孩可玩</t>
  </si>
  <si>
    <t>孕婦可玩</t>
  </si>
  <si>
    <t>年長者可玩</t>
  </si>
  <si>
    <t>序號</t>
  </si>
  <si>
    <t>部別</t>
  </si>
  <si>
    <t>A</t>
  </si>
  <si>
    <t>B</t>
  </si>
  <si>
    <t>C</t>
  </si>
  <si>
    <t>D</t>
  </si>
  <si>
    <t>標籤</t>
  </si>
  <si>
    <t>E35</t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</si>
  <si>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</si>
  <si>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</si>
  <si>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</si>
  <si>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</si>
  <si>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</si>
  <si>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</si>
  <si>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</si>
  <si>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</si>
  <si>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</si>
  <si>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</si>
  <si>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適合幼齡兒童</t>
    <phoneticPr fontId="1" type="noConversion"/>
  </si>
  <si>
    <t>適合幼齡兒童</t>
    <phoneticPr fontId="1" type="noConversion"/>
  </si>
  <si>
    <t>適合幼齡兒童</t>
    <phoneticPr fontId="1" type="noConversion"/>
  </si>
  <si>
    <t>v</t>
  </si>
  <si>
    <t>v</t>
    <phoneticPr fontId="1" type="noConversion"/>
  </si>
  <si>
    <t>限制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</si>
  <si>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</si>
  <si>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</si>
  <si>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</si>
  <si>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</si>
  <si>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</si>
  <si>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</si>
  <si>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</si>
  <si>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</si>
  <si>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</si>
  <si>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</si>
  <si>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</si>
  <si>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</si>
  <si>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</si>
  <si>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</si>
  <si>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</si>
  <si>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</si>
  <si>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</si>
  <si>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</si>
  <si>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</si>
  <si>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</si>
  <si>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</si>
  <si>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C22</t>
  </si>
  <si>
    <t>C23</t>
  </si>
  <si>
    <t>C24</t>
  </si>
  <si>
    <t>C25</t>
  </si>
  <si>
    <t>C26</t>
  </si>
  <si>
    <t>C27</t>
  </si>
  <si>
    <t>D28</t>
  </si>
  <si>
    <t>D29</t>
  </si>
  <si>
    <t>D30</t>
  </si>
  <si>
    <t>D31</t>
  </si>
  <si>
    <t>D32</t>
  </si>
  <si>
    <t>D33</t>
  </si>
  <si>
    <t>D34</t>
  </si>
  <si>
    <t>美國大西部</t>
  </si>
  <si>
    <t xml:space="preserve">  </t>
  </si>
  <si>
    <t>A2,34,26</t>
  </si>
  <si>
    <t>B18,35,37</t>
  </si>
  <si>
    <t>C27,43,39</t>
  </si>
  <si>
    <t>C26,62,38</t>
  </si>
  <si>
    <t>C25,67,42</t>
  </si>
  <si>
    <t>D31,73,38</t>
  </si>
  <si>
    <t>D32,83,31</t>
  </si>
  <si>
    <t>D33,95,28</t>
  </si>
  <si>
    <t>D34,89,23</t>
  </si>
  <si>
    <t>D30,71,32</t>
  </si>
  <si>
    <t>D29,68,38</t>
  </si>
  <si>
    <t>D28,66,39</t>
  </si>
  <si>
    <t>C24,54,43</t>
  </si>
  <si>
    <t>C22,45,45</t>
  </si>
  <si>
    <t>C23,42,42</t>
  </si>
  <si>
    <t>B20,35,40</t>
  </si>
  <si>
    <t>B19,34,42</t>
  </si>
  <si>
    <t>B21,33,39</t>
  </si>
  <si>
    <t>B17,21,43</t>
  </si>
  <si>
    <t>B16,18,41</t>
  </si>
  <si>
    <t>B14,20,38</t>
  </si>
  <si>
    <t>B15,13,38</t>
  </si>
  <si>
    <t>B13,15,35</t>
  </si>
  <si>
    <t>A9,12,29</t>
  </si>
  <si>
    <t>A7,12,28</t>
  </si>
  <si>
    <t>A6,14,25</t>
  </si>
  <si>
    <t>A11,24,31</t>
  </si>
  <si>
    <t>A1,27,24</t>
  </si>
  <si>
    <t>A5,21,25</t>
  </si>
  <si>
    <t>A8,22,28</t>
  </si>
  <si>
    <t>A10,22,30</t>
  </si>
  <si>
    <t>B12,22,24</t>
  </si>
  <si>
    <t>A3,24,21</t>
  </si>
  <si>
    <t>A4,24,23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</si>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</sst>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JhengHei UI"/>
      <family val="2"/>
      <charset val="136"/>
    </font>
    <font>
      <sz val="14"/>
      <color theme="1"/>
      <name val="Microsoft JhengHei U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1" fontId="0" fillId="0" borderId="0" xfId="0" applyNumberFormat="1"/>
    <xf numFmtId="0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Medium9"/>
  <colors>
    <mruColors>
      <color rgb="FF996633"/>
      <color rgb="FFCC66FF"/>
      <color rgb="FF99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080927384077"/>
          <c:y val="0.2133796296296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34.0</c:v>
                </c:pt>
                <c:pt idx="2">
                  <c:v>24.0</c:v>
                </c:pt>
                <c:pt idx="3">
                  <c:v>24.0</c:v>
                </c:pt>
                <c:pt idx="4">
                  <c:v>21.0</c:v>
                </c:pt>
                <c:pt idx="5">
                  <c:v>14.0</c:v>
                </c:pt>
                <c:pt idx="6">
                  <c:v>12.0</c:v>
                </c:pt>
                <c:pt idx="7">
                  <c:v>22.0</c:v>
                </c:pt>
                <c:pt idx="8">
                  <c:v>12.0</c:v>
                </c:pt>
                <c:pt idx="9">
                  <c:v>22.0</c:v>
                </c:pt>
                <c:pt idx="10">
                  <c:v>24.0</c:v>
                </c:pt>
                <c:pt idx="11">
                  <c:v>22.0</c:v>
                </c:pt>
                <c:pt idx="12">
                  <c:v>15.0</c:v>
                </c:pt>
                <c:pt idx="13">
                  <c:v>20.0</c:v>
                </c:pt>
                <c:pt idx="14">
                  <c:v>13.0</c:v>
                </c:pt>
                <c:pt idx="15">
                  <c:v>18.0</c:v>
                </c:pt>
                <c:pt idx="16">
                  <c:v>21.0</c:v>
                </c:pt>
                <c:pt idx="17">
                  <c:v>35.0</c:v>
                </c:pt>
                <c:pt idx="18">
                  <c:v>34.0</c:v>
                </c:pt>
                <c:pt idx="19">
                  <c:v>35.0</c:v>
                </c:pt>
                <c:pt idx="20">
                  <c:v>33.0</c:v>
                </c:pt>
                <c:pt idx="21">
                  <c:v>45.0</c:v>
                </c:pt>
                <c:pt idx="22">
                  <c:v>42.0</c:v>
                </c:pt>
                <c:pt idx="23">
                  <c:v>54.0</c:v>
                </c:pt>
                <c:pt idx="24">
                  <c:v>67.0</c:v>
                </c:pt>
                <c:pt idx="25">
                  <c:v>62.0</c:v>
                </c:pt>
                <c:pt idx="26">
                  <c:v>43.0</c:v>
                </c:pt>
                <c:pt idx="27">
                  <c:v>66.0</c:v>
                </c:pt>
                <c:pt idx="28">
                  <c:v>68.0</c:v>
                </c:pt>
                <c:pt idx="29">
                  <c:v>71.0</c:v>
                </c:pt>
                <c:pt idx="30">
                  <c:v>73.0</c:v>
                </c:pt>
                <c:pt idx="31">
                  <c:v>83.0</c:v>
                </c:pt>
                <c:pt idx="32">
                  <c:v>95.0</c:v>
                </c:pt>
                <c:pt idx="33">
                  <c:v>89.0</c:v>
                </c:pt>
              </c:numCache>
            </c:numRef>
          </c:xVal>
          <c:yVal>
            <c:numRef>
              <c:f>analysis!$H$2:$H$35</c:f>
              <c:numCache>
                <c:formatCode>General</c:formatCode>
                <c:ptCount val="34"/>
                <c:pt idx="0">
                  <c:v>24.0</c:v>
                </c:pt>
                <c:pt idx="1">
                  <c:v>26.0</c:v>
                </c:pt>
                <c:pt idx="2">
                  <c:v>21.0</c:v>
                </c:pt>
                <c:pt idx="3">
                  <c:v>23.0</c:v>
                </c:pt>
                <c:pt idx="4">
                  <c:v>25.0</c:v>
                </c:pt>
                <c:pt idx="5">
                  <c:v>25.0</c:v>
                </c:pt>
                <c:pt idx="6">
                  <c:v>28.0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  <c:pt idx="10">
                  <c:v>31.0</c:v>
                </c:pt>
                <c:pt idx="11">
                  <c:v>24.0</c:v>
                </c:pt>
                <c:pt idx="12">
                  <c:v>35.0</c:v>
                </c:pt>
                <c:pt idx="13">
                  <c:v>38.0</c:v>
                </c:pt>
                <c:pt idx="14">
                  <c:v>38.0</c:v>
                </c:pt>
                <c:pt idx="15">
                  <c:v>41.0</c:v>
                </c:pt>
                <c:pt idx="16">
                  <c:v>43.0</c:v>
                </c:pt>
                <c:pt idx="17">
                  <c:v>37.0</c:v>
                </c:pt>
                <c:pt idx="18">
                  <c:v>42.0</c:v>
                </c:pt>
                <c:pt idx="19">
                  <c:v>40.0</c:v>
                </c:pt>
                <c:pt idx="20">
                  <c:v>39.0</c:v>
                </c:pt>
                <c:pt idx="21">
                  <c:v>45.0</c:v>
                </c:pt>
                <c:pt idx="22">
                  <c:v>42.0</c:v>
                </c:pt>
                <c:pt idx="23">
                  <c:v>43.0</c:v>
                </c:pt>
                <c:pt idx="24">
                  <c:v>42.0</c:v>
                </c:pt>
                <c:pt idx="25">
                  <c:v>38.0</c:v>
                </c:pt>
                <c:pt idx="26">
                  <c:v>39.0</c:v>
                </c:pt>
                <c:pt idx="27">
                  <c:v>39.0</c:v>
                </c:pt>
                <c:pt idx="28">
                  <c:v>38.0</c:v>
                </c:pt>
                <c:pt idx="29">
                  <c:v>32.0</c:v>
                </c:pt>
                <c:pt idx="30">
                  <c:v>38.0</c:v>
                </c:pt>
                <c:pt idx="31">
                  <c:v>31.0</c:v>
                </c:pt>
                <c:pt idx="32">
                  <c:v>28.0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98944"/>
        <c:axId val="1071701168"/>
      </c:scatterChart>
      <c:valAx>
        <c:axId val="11159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01168"/>
        <c:crosses val="autoZero"/>
        <c:crossBetween val="midCat"/>
      </c:valAx>
      <c:valAx>
        <c:axId val="10717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080927384077"/>
          <c:y val="0.2133796296296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analysis_result!$H$1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analysis_result!$G$2:$G$35</c:f>
              <c:numCache>
                <c:formatCode>General</c:formatCode>
                <c:ptCount val="34"/>
                <c:pt idx="0">
                  <c:v>34.0</c:v>
                </c:pt>
                <c:pt idx="1">
                  <c:v>35.0</c:v>
                </c:pt>
                <c:pt idx="2">
                  <c:v>43.0</c:v>
                </c:pt>
                <c:pt idx="3">
                  <c:v>62.0</c:v>
                </c:pt>
                <c:pt idx="4">
                  <c:v>67.0</c:v>
                </c:pt>
                <c:pt idx="5">
                  <c:v>73.0</c:v>
                </c:pt>
                <c:pt idx="6">
                  <c:v>83.0</c:v>
                </c:pt>
                <c:pt idx="7">
                  <c:v>95.0</c:v>
                </c:pt>
                <c:pt idx="8">
                  <c:v>89.0</c:v>
                </c:pt>
                <c:pt idx="9">
                  <c:v>71.0</c:v>
                </c:pt>
                <c:pt idx="10">
                  <c:v>68.0</c:v>
                </c:pt>
                <c:pt idx="11">
                  <c:v>66.0</c:v>
                </c:pt>
                <c:pt idx="12">
                  <c:v>54.0</c:v>
                </c:pt>
                <c:pt idx="13">
                  <c:v>45.0</c:v>
                </c:pt>
                <c:pt idx="14">
                  <c:v>42.0</c:v>
                </c:pt>
                <c:pt idx="15">
                  <c:v>35.0</c:v>
                </c:pt>
                <c:pt idx="16">
                  <c:v>34.0</c:v>
                </c:pt>
                <c:pt idx="17">
                  <c:v>33.0</c:v>
                </c:pt>
                <c:pt idx="18">
                  <c:v>21.0</c:v>
                </c:pt>
                <c:pt idx="19">
                  <c:v>18.0</c:v>
                </c:pt>
                <c:pt idx="20">
                  <c:v>20.0</c:v>
                </c:pt>
                <c:pt idx="21">
                  <c:v>13.0</c:v>
                </c:pt>
                <c:pt idx="22">
                  <c:v>15.0</c:v>
                </c:pt>
                <c:pt idx="23">
                  <c:v>12.0</c:v>
                </c:pt>
                <c:pt idx="24">
                  <c:v>12.0</c:v>
                </c:pt>
                <c:pt idx="25">
                  <c:v>14.0</c:v>
                </c:pt>
                <c:pt idx="26">
                  <c:v>24.0</c:v>
                </c:pt>
                <c:pt idx="27">
                  <c:v>27.0</c:v>
                </c:pt>
                <c:pt idx="28">
                  <c:v>21.0</c:v>
                </c:pt>
                <c:pt idx="29">
                  <c:v>22.0</c:v>
                </c:pt>
                <c:pt idx="30">
                  <c:v>22.0</c:v>
                </c:pt>
                <c:pt idx="31">
                  <c:v>22.0</c:v>
                </c:pt>
                <c:pt idx="32">
                  <c:v>24.0</c:v>
                </c:pt>
                <c:pt idx="33">
                  <c:v>24.0</c:v>
                </c:pt>
              </c:numCache>
            </c:numRef>
          </c:xVal>
          <c:yVal>
            <c:numRef>
              <c:f>analysis_result!$H$2:$H$35</c:f>
              <c:numCache>
                <c:formatCode>General</c:formatCode>
                <c:ptCount val="34"/>
                <c:pt idx="0">
                  <c:v>26.0</c:v>
                </c:pt>
                <c:pt idx="1">
                  <c:v>37.0</c:v>
                </c:pt>
                <c:pt idx="2">
                  <c:v>39.0</c:v>
                </c:pt>
                <c:pt idx="3">
                  <c:v>38.0</c:v>
                </c:pt>
                <c:pt idx="4">
                  <c:v>42.0</c:v>
                </c:pt>
                <c:pt idx="5">
                  <c:v>38.0</c:v>
                </c:pt>
                <c:pt idx="6">
                  <c:v>31.0</c:v>
                </c:pt>
                <c:pt idx="7">
                  <c:v>28.0</c:v>
                </c:pt>
                <c:pt idx="8">
                  <c:v>23.0</c:v>
                </c:pt>
                <c:pt idx="9">
                  <c:v>32.0</c:v>
                </c:pt>
                <c:pt idx="10">
                  <c:v>38.0</c:v>
                </c:pt>
                <c:pt idx="11">
                  <c:v>39.0</c:v>
                </c:pt>
                <c:pt idx="12">
                  <c:v>43.0</c:v>
                </c:pt>
                <c:pt idx="13">
                  <c:v>45.0</c:v>
                </c:pt>
                <c:pt idx="14">
                  <c:v>42.0</c:v>
                </c:pt>
                <c:pt idx="15">
                  <c:v>40.0</c:v>
                </c:pt>
                <c:pt idx="16">
                  <c:v>42.0</c:v>
                </c:pt>
                <c:pt idx="17">
                  <c:v>39.0</c:v>
                </c:pt>
                <c:pt idx="18">
                  <c:v>43.0</c:v>
                </c:pt>
                <c:pt idx="19">
                  <c:v>41.0</c:v>
                </c:pt>
                <c:pt idx="20">
                  <c:v>38.0</c:v>
                </c:pt>
                <c:pt idx="21">
                  <c:v>38.0</c:v>
                </c:pt>
                <c:pt idx="22">
                  <c:v>35.0</c:v>
                </c:pt>
                <c:pt idx="23">
                  <c:v>29.0</c:v>
                </c:pt>
                <c:pt idx="24">
                  <c:v>28.0</c:v>
                </c:pt>
                <c:pt idx="25">
                  <c:v>25.0</c:v>
                </c:pt>
                <c:pt idx="26">
                  <c:v>31.0</c:v>
                </c:pt>
                <c:pt idx="27">
                  <c:v>24.0</c:v>
                </c:pt>
                <c:pt idx="28">
                  <c:v>25.0</c:v>
                </c:pt>
                <c:pt idx="29">
                  <c:v>28.0</c:v>
                </c:pt>
                <c:pt idx="30">
                  <c:v>30.0</c:v>
                </c:pt>
                <c:pt idx="31">
                  <c:v>24.0</c:v>
                </c:pt>
                <c:pt idx="32">
                  <c:v>21.0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28272"/>
        <c:axId val="980330320"/>
      </c:scatterChart>
      <c:valAx>
        <c:axId val="9803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30320"/>
        <c:crosses val="autoZero"/>
        <c:crossBetween val="midCat"/>
      </c:valAx>
      <c:valAx>
        <c:axId val="9803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</xdr:colOff>
      <xdr:row>1</xdr:row>
      <xdr:rowOff>127000</xdr:rowOff>
    </xdr:from>
    <xdr:to>
      <xdr:col>15</xdr:col>
      <xdr:colOff>375920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15240</xdr:rowOff>
    </xdr:from>
    <xdr:to>
      <xdr:col>16</xdr:col>
      <xdr:colOff>304800</xdr:colOff>
      <xdr:row>13</xdr:row>
      <xdr:rowOff>66040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25" workbookViewId="0">
      <selection activeCell="D17" sqref="D17"/>
    </sheetView>
  </sheetViews>
  <sheetFormatPr baseColWidth="10" defaultColWidth="8.83203125" defaultRowHeight="15" x14ac:dyDescent="0.15"/>
  <cols>
    <col min="1" max="1" width="8.83203125" style="1"/>
    <col min="2" max="3" width="5.83203125" style="1" hidden="1" customWidth="1"/>
    <col min="4" max="4" width="5.83203125" style="1" bestFit="1" customWidth="1"/>
    <col min="5" max="5" width="27.6640625" style="1" bestFit="1" customWidth="1"/>
    <col min="6" max="6" width="22.83203125" style="1" bestFit="1" customWidth="1"/>
    <col min="7" max="8" width="4" style="3" bestFit="1" customWidth="1"/>
    <col min="9" max="10" width="10.1640625" style="1" bestFit="1" customWidth="1"/>
    <col min="11" max="11" width="12.5" style="1" bestFit="1" customWidth="1"/>
    <col min="12" max="12" width="10.5" style="4" customWidth="1"/>
    <col min="13" max="13" width="15.1640625" style="4" customWidth="1"/>
    <col min="14" max="15" width="14.83203125" style="4" customWidth="1"/>
    <col min="16" max="16" width="18.1640625" style="4" customWidth="1"/>
    <col min="17" max="18" width="8.83203125" style="4"/>
    <col min="19" max="16384" width="8.83203125" style="1"/>
  </cols>
  <sheetData>
    <row r="1" spans="1:18" x14ac:dyDescent="0.15">
      <c r="B1" s="1" t="s">
        <v>52</v>
      </c>
      <c r="C1" s="1" t="s">
        <v>51</v>
      </c>
      <c r="D1" s="1" t="s">
        <v>57</v>
      </c>
      <c r="F1" s="2" t="s">
        <v>74</v>
      </c>
      <c r="G1" s="3" t="s">
        <v>45</v>
      </c>
      <c r="H1" s="3" t="s">
        <v>46</v>
      </c>
      <c r="I1" s="1" t="s">
        <v>48</v>
      </c>
      <c r="J1" s="1" t="s">
        <v>49</v>
      </c>
      <c r="K1" s="1" t="s">
        <v>50</v>
      </c>
    </row>
    <row r="2" spans="1:18" ht="20" customHeight="1" x14ac:dyDescent="0.15">
      <c r="A2" s="11" t="s">
        <v>109</v>
      </c>
      <c r="B2" s="1" t="s">
        <v>53</v>
      </c>
      <c r="C2" s="1">
        <v>1</v>
      </c>
      <c r="D2" s="1" t="str">
        <f>B2&amp;C2</f>
        <v>A1</v>
      </c>
      <c r="E2" s="2" t="s">
        <v>0</v>
      </c>
      <c r="F2" s="2"/>
      <c r="G2" s="3">
        <v>27</v>
      </c>
      <c r="H2" s="3">
        <v>24</v>
      </c>
      <c r="I2" s="1" t="s">
        <v>73</v>
      </c>
      <c r="J2" s="1" t="s">
        <v>59</v>
      </c>
      <c r="K2" s="1" t="s">
        <v>59</v>
      </c>
    </row>
    <row r="3" spans="1:18" ht="20" x14ac:dyDescent="0.25">
      <c r="A3" s="11"/>
      <c r="B3" s="1" t="s">
        <v>53</v>
      </c>
      <c r="C3" s="1">
        <v>2</v>
      </c>
      <c r="D3" s="1" t="str">
        <f t="shared" ref="D3:D35" si="0">B3&amp;C3</f>
        <v>A2</v>
      </c>
      <c r="E3" s="2" t="s">
        <v>1</v>
      </c>
      <c r="F3" s="2" t="s">
        <v>63</v>
      </c>
      <c r="G3" s="3">
        <v>34</v>
      </c>
      <c r="H3" s="3">
        <v>26</v>
      </c>
      <c r="I3" s="1" t="s">
        <v>59</v>
      </c>
      <c r="N3" s="5"/>
      <c r="O3" s="5"/>
      <c r="P3" s="5"/>
      <c r="Q3" s="5"/>
      <c r="R3" s="5"/>
    </row>
    <row r="4" spans="1:18" x14ac:dyDescent="0.15">
      <c r="A4" s="11"/>
      <c r="B4" s="1" t="s">
        <v>53</v>
      </c>
      <c r="C4" s="1">
        <v>3</v>
      </c>
      <c r="D4" s="1" t="str">
        <f t="shared" si="0"/>
        <v>A3</v>
      </c>
      <c r="E4" s="2" t="s">
        <v>2</v>
      </c>
      <c r="F4" s="2" t="s">
        <v>69</v>
      </c>
      <c r="G4" s="3">
        <v>24</v>
      </c>
      <c r="H4" s="3">
        <v>21</v>
      </c>
      <c r="I4" s="1" t="s">
        <v>60</v>
      </c>
    </row>
    <row r="5" spans="1:18" x14ac:dyDescent="0.15">
      <c r="A5" s="11"/>
      <c r="B5" s="1" t="s">
        <v>53</v>
      </c>
      <c r="C5" s="1">
        <v>4</v>
      </c>
      <c r="D5" s="1" t="str">
        <f t="shared" si="0"/>
        <v>A4</v>
      </c>
      <c r="E5" s="2" t="s">
        <v>3</v>
      </c>
      <c r="F5" s="2" t="s">
        <v>70</v>
      </c>
      <c r="G5" s="3">
        <v>24</v>
      </c>
      <c r="H5" s="3">
        <v>23</v>
      </c>
      <c r="I5" s="1" t="s">
        <v>60</v>
      </c>
    </row>
    <row r="6" spans="1:18" x14ac:dyDescent="0.15">
      <c r="A6" s="11"/>
      <c r="B6" s="1" t="s">
        <v>53</v>
      </c>
      <c r="C6" s="1">
        <v>5</v>
      </c>
      <c r="D6" s="1" t="str">
        <f t="shared" si="0"/>
        <v>A5</v>
      </c>
      <c r="E6" s="2" t="s">
        <v>4</v>
      </c>
      <c r="F6" s="2" t="s">
        <v>40</v>
      </c>
      <c r="G6" s="3">
        <v>21</v>
      </c>
      <c r="H6" s="3">
        <v>25</v>
      </c>
    </row>
    <row r="7" spans="1:18" x14ac:dyDescent="0.15">
      <c r="A7" s="11"/>
      <c r="B7" s="1" t="s">
        <v>53</v>
      </c>
      <c r="C7" s="1">
        <v>6</v>
      </c>
      <c r="D7" s="1" t="str">
        <f t="shared" si="0"/>
        <v>A6</v>
      </c>
      <c r="E7" s="2" t="s">
        <v>5</v>
      </c>
      <c r="F7" s="2"/>
      <c r="G7" s="3">
        <v>14</v>
      </c>
      <c r="H7" s="3">
        <v>25</v>
      </c>
      <c r="I7" s="1" t="s">
        <v>60</v>
      </c>
      <c r="J7" s="1" t="s">
        <v>60</v>
      </c>
      <c r="K7" s="1" t="s">
        <v>60</v>
      </c>
    </row>
    <row r="8" spans="1:18" x14ac:dyDescent="0.15">
      <c r="A8" s="11"/>
      <c r="B8" s="1" t="s">
        <v>53</v>
      </c>
      <c r="C8" s="1">
        <v>7</v>
      </c>
      <c r="D8" s="1" t="str">
        <f t="shared" si="0"/>
        <v>A7</v>
      </c>
      <c r="E8" s="2" t="s">
        <v>6</v>
      </c>
      <c r="F8" s="2" t="s">
        <v>39</v>
      </c>
      <c r="G8" s="3">
        <v>12</v>
      </c>
      <c r="H8" s="3">
        <v>28</v>
      </c>
    </row>
    <row r="9" spans="1:18" x14ac:dyDescent="0.15">
      <c r="A9" s="11"/>
      <c r="B9" s="1" t="s">
        <v>53</v>
      </c>
      <c r="C9" s="1">
        <v>8</v>
      </c>
      <c r="D9" s="1" t="str">
        <f t="shared" si="0"/>
        <v>A8</v>
      </c>
      <c r="E9" s="2" t="s">
        <v>7</v>
      </c>
      <c r="F9" s="2" t="s">
        <v>64</v>
      </c>
      <c r="G9" s="3">
        <v>22</v>
      </c>
      <c r="H9" s="3">
        <v>28</v>
      </c>
      <c r="I9" s="1" t="s">
        <v>60</v>
      </c>
    </row>
    <row r="10" spans="1:18" x14ac:dyDescent="0.15">
      <c r="A10" s="11"/>
      <c r="B10" s="1" t="s">
        <v>53</v>
      </c>
      <c r="C10" s="1">
        <v>9</v>
      </c>
      <c r="D10" s="1" t="str">
        <f t="shared" si="0"/>
        <v>A9</v>
      </c>
      <c r="E10" s="2" t="s">
        <v>8</v>
      </c>
      <c r="F10" s="2" t="s">
        <v>41</v>
      </c>
      <c r="G10" s="3">
        <v>12</v>
      </c>
      <c r="H10" s="3">
        <v>29</v>
      </c>
    </row>
    <row r="11" spans="1:18" x14ac:dyDescent="0.15">
      <c r="A11" s="11"/>
      <c r="B11" s="1" t="s">
        <v>53</v>
      </c>
      <c r="C11" s="1">
        <v>10</v>
      </c>
      <c r="D11" s="1" t="str">
        <f t="shared" si="0"/>
        <v>A10</v>
      </c>
      <c r="E11" s="2" t="s">
        <v>9</v>
      </c>
      <c r="F11" s="2" t="s">
        <v>42</v>
      </c>
      <c r="G11" s="3">
        <v>22</v>
      </c>
      <c r="H11" s="3">
        <v>30</v>
      </c>
      <c r="J11" s="1" t="s">
        <v>60</v>
      </c>
      <c r="K11" s="1" t="s">
        <v>59</v>
      </c>
    </row>
    <row r="12" spans="1:18" x14ac:dyDescent="0.15">
      <c r="A12" s="11"/>
      <c r="B12" s="1" t="s">
        <v>53</v>
      </c>
      <c r="C12" s="1">
        <v>11</v>
      </c>
      <c r="D12" s="1" t="str">
        <f t="shared" si="0"/>
        <v>A11</v>
      </c>
      <c r="E12" s="2" t="s">
        <v>10</v>
      </c>
      <c r="F12" s="2" t="s">
        <v>71</v>
      </c>
      <c r="G12" s="3">
        <v>24</v>
      </c>
      <c r="H12" s="3">
        <v>31</v>
      </c>
      <c r="I12" s="1" t="s">
        <v>59</v>
      </c>
      <c r="J12" s="1" t="s">
        <v>72</v>
      </c>
      <c r="K12" s="1" t="s">
        <v>72</v>
      </c>
    </row>
    <row r="13" spans="1:18" ht="20" customHeight="1" x14ac:dyDescent="0.15">
      <c r="A13" s="12" t="s">
        <v>11</v>
      </c>
      <c r="B13" s="1" t="s">
        <v>54</v>
      </c>
      <c r="C13" s="1">
        <v>12</v>
      </c>
      <c r="D13" s="1" t="str">
        <f t="shared" si="0"/>
        <v>B12</v>
      </c>
      <c r="E13" s="6" t="s">
        <v>12</v>
      </c>
      <c r="F13" s="6" t="s">
        <v>37</v>
      </c>
      <c r="G13" s="3">
        <v>22</v>
      </c>
      <c r="H13" s="3">
        <v>24</v>
      </c>
      <c r="J13" s="1" t="s">
        <v>62</v>
      </c>
      <c r="K13" s="1" t="s">
        <v>59</v>
      </c>
    </row>
    <row r="14" spans="1:18" x14ac:dyDescent="0.15">
      <c r="A14" s="12"/>
      <c r="B14" s="1" t="s">
        <v>54</v>
      </c>
      <c r="C14" s="1">
        <v>13</v>
      </c>
      <c r="D14" s="1" t="str">
        <f t="shared" si="0"/>
        <v>B13</v>
      </c>
      <c r="E14" s="6" t="s">
        <v>13</v>
      </c>
      <c r="F14" s="6" t="s">
        <v>40</v>
      </c>
      <c r="G14" s="3">
        <v>15</v>
      </c>
      <c r="H14" s="3">
        <v>35</v>
      </c>
    </row>
    <row r="15" spans="1:18" x14ac:dyDescent="0.15">
      <c r="A15" s="12"/>
      <c r="B15" s="1" t="s">
        <v>54</v>
      </c>
      <c r="C15" s="1">
        <v>14</v>
      </c>
      <c r="D15" s="1" t="str">
        <f t="shared" si="0"/>
        <v>B14</v>
      </c>
      <c r="E15" s="6" t="s">
        <v>20</v>
      </c>
      <c r="F15" s="6" t="s">
        <v>40</v>
      </c>
      <c r="G15" s="3">
        <v>20</v>
      </c>
      <c r="H15" s="3">
        <v>38</v>
      </c>
    </row>
    <row r="16" spans="1:18" x14ac:dyDescent="0.15">
      <c r="A16" s="12"/>
      <c r="B16" s="1" t="s">
        <v>54</v>
      </c>
      <c r="C16" s="1">
        <v>15</v>
      </c>
      <c r="D16" s="1" t="str">
        <f t="shared" si="0"/>
        <v>B15</v>
      </c>
      <c r="E16" s="6" t="s">
        <v>14</v>
      </c>
      <c r="F16" s="6" t="s">
        <v>43</v>
      </c>
      <c r="G16" s="3">
        <v>13</v>
      </c>
      <c r="H16" s="3">
        <v>38</v>
      </c>
    </row>
    <row r="17" spans="1:13" x14ac:dyDescent="0.15">
      <c r="A17" s="12"/>
      <c r="B17" s="1" t="s">
        <v>54</v>
      </c>
      <c r="C17" s="1">
        <v>16</v>
      </c>
      <c r="D17" s="1" t="str">
        <f t="shared" si="0"/>
        <v>B16</v>
      </c>
      <c r="E17" s="6" t="s">
        <v>15</v>
      </c>
      <c r="F17" s="6"/>
      <c r="G17" s="3">
        <v>18</v>
      </c>
      <c r="H17" s="3">
        <v>41</v>
      </c>
      <c r="I17" s="1" t="s">
        <v>60</v>
      </c>
      <c r="J17" s="1" t="s">
        <v>59</v>
      </c>
      <c r="K17" s="1" t="s">
        <v>62</v>
      </c>
    </row>
    <row r="18" spans="1:13" x14ac:dyDescent="0.15">
      <c r="A18" s="12"/>
      <c r="B18" s="1" t="s">
        <v>54</v>
      </c>
      <c r="C18" s="1">
        <v>17</v>
      </c>
      <c r="D18" s="1" t="str">
        <f t="shared" si="0"/>
        <v>B17</v>
      </c>
      <c r="E18" s="6" t="s">
        <v>21</v>
      </c>
      <c r="F18" s="6" t="s">
        <v>44</v>
      </c>
      <c r="G18" s="3">
        <v>21</v>
      </c>
      <c r="H18" s="3">
        <v>43</v>
      </c>
      <c r="I18" s="1" t="s">
        <v>59</v>
      </c>
    </row>
    <row r="19" spans="1:13" x14ac:dyDescent="0.15">
      <c r="A19" s="12"/>
      <c r="B19" s="1" t="s">
        <v>54</v>
      </c>
      <c r="C19" s="1">
        <v>18</v>
      </c>
      <c r="D19" s="1" t="str">
        <f t="shared" si="0"/>
        <v>B18</v>
      </c>
      <c r="E19" s="6" t="s">
        <v>16</v>
      </c>
      <c r="F19" s="6"/>
      <c r="G19" s="3">
        <v>35</v>
      </c>
      <c r="H19" s="3">
        <v>37</v>
      </c>
      <c r="I19" s="1" t="s">
        <v>60</v>
      </c>
      <c r="J19" s="1" t="s">
        <v>59</v>
      </c>
      <c r="K19" s="1" t="s">
        <v>59</v>
      </c>
    </row>
    <row r="20" spans="1:13" x14ac:dyDescent="0.15">
      <c r="A20" s="12"/>
      <c r="B20" s="1" t="s">
        <v>54</v>
      </c>
      <c r="C20" s="1">
        <v>19</v>
      </c>
      <c r="D20" s="1" t="str">
        <f t="shared" si="0"/>
        <v>B19</v>
      </c>
      <c r="E20" s="6" t="s">
        <v>17</v>
      </c>
      <c r="F20" s="6"/>
      <c r="G20" s="3">
        <v>34</v>
      </c>
      <c r="H20" s="3">
        <v>42</v>
      </c>
      <c r="I20" s="1" t="s">
        <v>59</v>
      </c>
      <c r="J20" s="1" t="s">
        <v>59</v>
      </c>
      <c r="K20" s="1" t="s">
        <v>59</v>
      </c>
    </row>
    <row r="21" spans="1:13" x14ac:dyDescent="0.15">
      <c r="A21" s="12"/>
      <c r="B21" s="1" t="s">
        <v>54</v>
      </c>
      <c r="C21" s="1">
        <v>20</v>
      </c>
      <c r="D21" s="1" t="str">
        <f t="shared" si="0"/>
        <v>B20</v>
      </c>
      <c r="E21" s="6" t="s">
        <v>18</v>
      </c>
      <c r="F21" s="6"/>
      <c r="G21" s="3">
        <v>35</v>
      </c>
      <c r="H21" s="3">
        <v>40</v>
      </c>
      <c r="I21" s="1" t="s">
        <v>59</v>
      </c>
      <c r="K21" s="1" t="s">
        <v>60</v>
      </c>
    </row>
    <row r="22" spans="1:13" x14ac:dyDescent="0.15">
      <c r="A22" s="12"/>
      <c r="B22" s="1" t="s">
        <v>54</v>
      </c>
      <c r="C22" s="1">
        <v>21</v>
      </c>
      <c r="D22" s="1" t="str">
        <f t="shared" si="0"/>
        <v>B21</v>
      </c>
      <c r="E22" s="6" t="s">
        <v>19</v>
      </c>
      <c r="F22" s="6" t="s">
        <v>65</v>
      </c>
      <c r="G22" s="3">
        <v>33</v>
      </c>
      <c r="H22" s="3">
        <v>39</v>
      </c>
      <c r="I22" s="1" t="s">
        <v>59</v>
      </c>
      <c r="K22" s="1" t="s">
        <v>72</v>
      </c>
    </row>
    <row r="23" spans="1:13" ht="20" customHeight="1" x14ac:dyDescent="0.15">
      <c r="A23" s="13" t="s">
        <v>22</v>
      </c>
      <c r="B23" s="1" t="s">
        <v>55</v>
      </c>
      <c r="C23" s="1">
        <v>22</v>
      </c>
      <c r="D23" s="1" t="str">
        <f t="shared" si="0"/>
        <v>C22</v>
      </c>
      <c r="E23" s="7" t="s">
        <v>23</v>
      </c>
      <c r="F23" s="7"/>
      <c r="G23" s="3">
        <v>45</v>
      </c>
      <c r="H23" s="3">
        <v>45</v>
      </c>
      <c r="I23" s="1" t="s">
        <v>60</v>
      </c>
      <c r="J23" s="1" t="s">
        <v>60</v>
      </c>
      <c r="K23" s="1" t="s">
        <v>59</v>
      </c>
    </row>
    <row r="24" spans="1:13" x14ac:dyDescent="0.15">
      <c r="A24" s="13"/>
      <c r="B24" s="1" t="s">
        <v>55</v>
      </c>
      <c r="C24" s="1">
        <v>23</v>
      </c>
      <c r="D24" s="1" t="str">
        <f t="shared" si="0"/>
        <v>C23</v>
      </c>
      <c r="E24" s="7" t="s">
        <v>24</v>
      </c>
      <c r="F24" s="7" t="s">
        <v>38</v>
      </c>
      <c r="G24" s="3">
        <v>42</v>
      </c>
      <c r="H24" s="3">
        <v>42</v>
      </c>
    </row>
    <row r="25" spans="1:13" x14ac:dyDescent="0.15">
      <c r="A25" s="13"/>
      <c r="B25" s="1" t="s">
        <v>55</v>
      </c>
      <c r="C25" s="1">
        <v>24</v>
      </c>
      <c r="D25" s="1" t="str">
        <f t="shared" si="0"/>
        <v>C24</v>
      </c>
      <c r="E25" s="7" t="s">
        <v>25</v>
      </c>
      <c r="F25" s="7"/>
      <c r="G25" s="3">
        <v>54</v>
      </c>
      <c r="H25" s="3">
        <v>43</v>
      </c>
      <c r="I25" s="1" t="s">
        <v>60</v>
      </c>
      <c r="J25" s="1" t="s">
        <v>59</v>
      </c>
      <c r="K25" s="1" t="s">
        <v>60</v>
      </c>
      <c r="M25" s="4" t="s">
        <v>110</v>
      </c>
    </row>
    <row r="26" spans="1:13" x14ac:dyDescent="0.15">
      <c r="A26" s="13"/>
      <c r="B26" s="1" t="s">
        <v>55</v>
      </c>
      <c r="C26" s="1">
        <v>25</v>
      </c>
      <c r="D26" s="1" t="str">
        <f t="shared" si="0"/>
        <v>C25</v>
      </c>
      <c r="E26" s="7" t="s">
        <v>26</v>
      </c>
      <c r="F26" s="7" t="s">
        <v>66</v>
      </c>
      <c r="G26" s="3">
        <v>67</v>
      </c>
      <c r="H26" s="3">
        <v>42</v>
      </c>
      <c r="I26" s="1" t="s">
        <v>61</v>
      </c>
    </row>
    <row r="27" spans="1:13" x14ac:dyDescent="0.15">
      <c r="A27" s="13"/>
      <c r="B27" s="1" t="s">
        <v>55</v>
      </c>
      <c r="C27" s="1">
        <v>26</v>
      </c>
      <c r="D27" s="1" t="str">
        <f t="shared" si="0"/>
        <v>C26</v>
      </c>
      <c r="E27" s="7" t="s">
        <v>27</v>
      </c>
      <c r="F27" s="7"/>
      <c r="G27" s="3">
        <v>62</v>
      </c>
      <c r="H27" s="3">
        <v>38</v>
      </c>
      <c r="I27" s="1" t="s">
        <v>60</v>
      </c>
      <c r="J27" s="1" t="s">
        <v>60</v>
      </c>
      <c r="K27" s="1" t="s">
        <v>60</v>
      </c>
    </row>
    <row r="28" spans="1:13" x14ac:dyDescent="0.15">
      <c r="A28" s="13"/>
      <c r="B28" s="1" t="s">
        <v>55</v>
      </c>
      <c r="C28" s="1">
        <v>27</v>
      </c>
      <c r="D28" s="1" t="str">
        <f t="shared" si="0"/>
        <v>C27</v>
      </c>
      <c r="E28" s="7" t="s">
        <v>28</v>
      </c>
      <c r="F28" s="7"/>
      <c r="G28" s="3">
        <v>43</v>
      </c>
      <c r="H28" s="3">
        <v>39</v>
      </c>
      <c r="I28" s="1" t="s">
        <v>60</v>
      </c>
      <c r="J28" s="1" t="s">
        <v>59</v>
      </c>
      <c r="K28" s="1" t="s">
        <v>59</v>
      </c>
    </row>
    <row r="29" spans="1:13" ht="20" customHeight="1" x14ac:dyDescent="0.15">
      <c r="A29" s="14" t="s">
        <v>29</v>
      </c>
      <c r="B29" s="1" t="s">
        <v>56</v>
      </c>
      <c r="C29" s="1">
        <v>28</v>
      </c>
      <c r="D29" s="1" t="str">
        <f t="shared" si="0"/>
        <v>D28</v>
      </c>
      <c r="E29" s="8" t="s">
        <v>30</v>
      </c>
      <c r="F29" s="8" t="s">
        <v>67</v>
      </c>
      <c r="G29" s="3">
        <v>66</v>
      </c>
      <c r="H29" s="3">
        <v>39</v>
      </c>
      <c r="I29" s="1" t="s">
        <v>60</v>
      </c>
    </row>
    <row r="30" spans="1:13" x14ac:dyDescent="0.15">
      <c r="A30" s="14"/>
      <c r="B30" s="1" t="s">
        <v>56</v>
      </c>
      <c r="C30" s="1">
        <v>29</v>
      </c>
      <c r="D30" s="1" t="str">
        <f t="shared" si="0"/>
        <v>D29</v>
      </c>
      <c r="E30" s="8" t="s">
        <v>31</v>
      </c>
      <c r="F30" s="8"/>
      <c r="G30" s="3">
        <v>68</v>
      </c>
      <c r="H30" s="3">
        <v>38</v>
      </c>
      <c r="I30" s="1" t="s">
        <v>59</v>
      </c>
      <c r="J30" s="1" t="s">
        <v>60</v>
      </c>
      <c r="K30" s="1" t="s">
        <v>60</v>
      </c>
    </row>
    <row r="31" spans="1:13" x14ac:dyDescent="0.15">
      <c r="A31" s="14"/>
      <c r="B31" s="1" t="s">
        <v>56</v>
      </c>
      <c r="C31" s="1">
        <v>30</v>
      </c>
      <c r="D31" s="1" t="str">
        <f t="shared" si="0"/>
        <v>D30</v>
      </c>
      <c r="E31" s="8" t="s">
        <v>32</v>
      </c>
      <c r="F31" s="8" t="s">
        <v>44</v>
      </c>
      <c r="G31" s="3">
        <v>71</v>
      </c>
      <c r="H31" s="3">
        <v>32</v>
      </c>
    </row>
    <row r="32" spans="1:13" x14ac:dyDescent="0.15">
      <c r="A32" s="14"/>
      <c r="B32" s="1" t="s">
        <v>56</v>
      </c>
      <c r="C32" s="1">
        <v>31</v>
      </c>
      <c r="D32" s="1" t="str">
        <f t="shared" si="0"/>
        <v>D31</v>
      </c>
      <c r="E32" s="8" t="s">
        <v>33</v>
      </c>
      <c r="F32" s="8"/>
      <c r="G32" s="3">
        <v>73</v>
      </c>
      <c r="H32" s="3">
        <v>38</v>
      </c>
      <c r="I32" s="1" t="s">
        <v>60</v>
      </c>
      <c r="K32" s="1" t="s">
        <v>59</v>
      </c>
    </row>
    <row r="33" spans="1:11" x14ac:dyDescent="0.15">
      <c r="A33" s="14"/>
      <c r="B33" s="1" t="s">
        <v>56</v>
      </c>
      <c r="C33" s="1">
        <v>32</v>
      </c>
      <c r="D33" s="1" t="str">
        <f t="shared" si="0"/>
        <v>D32</v>
      </c>
      <c r="E33" s="8" t="s">
        <v>34</v>
      </c>
      <c r="F33" s="8"/>
      <c r="G33" s="3">
        <v>83</v>
      </c>
      <c r="H33" s="3">
        <v>31</v>
      </c>
      <c r="I33" s="1" t="s">
        <v>60</v>
      </c>
      <c r="J33" s="1" t="s">
        <v>60</v>
      </c>
      <c r="K33" s="1" t="s">
        <v>60</v>
      </c>
    </row>
    <row r="34" spans="1:11" x14ac:dyDescent="0.15">
      <c r="A34" s="14"/>
      <c r="B34" s="1" t="s">
        <v>56</v>
      </c>
      <c r="C34" s="1">
        <v>33</v>
      </c>
      <c r="D34" s="1" t="str">
        <f t="shared" si="0"/>
        <v>D33</v>
      </c>
      <c r="E34" s="8" t="s">
        <v>35</v>
      </c>
      <c r="F34" s="8"/>
      <c r="G34" s="3">
        <v>95</v>
      </c>
      <c r="H34" s="3">
        <v>28</v>
      </c>
      <c r="I34" s="1" t="s">
        <v>60</v>
      </c>
      <c r="K34" s="1" t="s">
        <v>60</v>
      </c>
    </row>
    <row r="35" spans="1:11" x14ac:dyDescent="0.15">
      <c r="A35" s="14"/>
      <c r="B35" s="1" t="s">
        <v>56</v>
      </c>
      <c r="C35" s="1">
        <v>34</v>
      </c>
      <c r="D35" s="1" t="str">
        <f t="shared" si="0"/>
        <v>D34</v>
      </c>
      <c r="E35" s="8" t="s">
        <v>36</v>
      </c>
      <c r="F35" s="8" t="s">
        <v>68</v>
      </c>
      <c r="G35" s="3">
        <v>89</v>
      </c>
      <c r="H35" s="3">
        <v>23</v>
      </c>
      <c r="I35" s="1" t="s">
        <v>62</v>
      </c>
    </row>
    <row r="42" spans="1:11" x14ac:dyDescent="0.15">
      <c r="D42" s="1" t="s">
        <v>58</v>
      </c>
      <c r="E42" s="1" t="s">
        <v>47</v>
      </c>
      <c r="G42" s="3">
        <v>0</v>
      </c>
      <c r="H42" s="3">
        <v>50</v>
      </c>
    </row>
  </sheetData>
  <mergeCells count="4">
    <mergeCell ref="A2:A12"/>
    <mergeCell ref="A13:A22"/>
    <mergeCell ref="A23:A28"/>
    <mergeCell ref="A29:A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25" workbookViewId="0">
      <selection activeCell="O20" sqref="O20"/>
    </sheetView>
  </sheetViews>
  <sheetFormatPr baseColWidth="10" defaultColWidth="8.83203125" defaultRowHeight="15" x14ac:dyDescent="0.15"/>
  <cols>
    <col min="1" max="1" width="8.83203125" style="1"/>
    <col min="2" max="4" width="5.83203125" style="1" bestFit="1" customWidth="1"/>
    <col min="5" max="5" width="27.6640625" style="1" bestFit="1" customWidth="1"/>
    <col min="6" max="6" width="22.83203125" style="1" bestFit="1" customWidth="1"/>
    <col min="7" max="8" width="4" style="3" bestFit="1" customWidth="1"/>
    <col min="9" max="10" width="10.1640625" style="1" bestFit="1" customWidth="1"/>
    <col min="11" max="11" width="12.5" style="1" bestFit="1" customWidth="1"/>
    <col min="12" max="12" width="10.5" style="4" hidden="1" customWidth="1"/>
    <col min="13" max="13" width="15.1640625" style="4" hidden="1" customWidth="1"/>
    <col min="14" max="15" width="14.83203125" style="4" customWidth="1"/>
    <col min="16" max="16" width="18.1640625" style="4" customWidth="1"/>
    <col min="17" max="18" width="8.83203125" style="4"/>
    <col min="19" max="16384" width="8.83203125" style="1"/>
  </cols>
  <sheetData>
    <row r="1" spans="1:18" x14ac:dyDescent="0.15">
      <c r="B1" s="1" t="s">
        <v>52</v>
      </c>
      <c r="C1" s="1" t="s">
        <v>51</v>
      </c>
      <c r="D1" s="1" t="s">
        <v>57</v>
      </c>
      <c r="F1" s="2" t="s">
        <v>74</v>
      </c>
      <c r="G1" s="3" t="s">
        <v>45</v>
      </c>
      <c r="H1" s="3" t="s">
        <v>46</v>
      </c>
      <c r="I1" s="1" t="s">
        <v>48</v>
      </c>
      <c r="J1" s="1" t="s">
        <v>49</v>
      </c>
      <c r="K1" s="1" t="s">
        <v>50</v>
      </c>
    </row>
    <row r="2" spans="1:18" ht="20" customHeight="1" x14ac:dyDescent="0.15">
      <c r="A2" s="11" t="s">
        <v>109</v>
      </c>
      <c r="B2" s="1" t="s">
        <v>53</v>
      </c>
      <c r="C2" s="1">
        <v>1</v>
      </c>
      <c r="D2" s="1" t="str">
        <f>B2&amp;C2</f>
        <v>A1</v>
      </c>
      <c r="E2" s="2" t="s">
        <v>0</v>
      </c>
      <c r="F2" s="2"/>
      <c r="G2" s="10">
        <v>34</v>
      </c>
      <c r="H2" s="10">
        <v>26</v>
      </c>
      <c r="I2" s="1" t="s">
        <v>73</v>
      </c>
      <c r="J2" s="1" t="s">
        <v>59</v>
      </c>
      <c r="K2" s="1" t="s">
        <v>59</v>
      </c>
      <c r="L2" s="4" t="s">
        <v>111</v>
      </c>
      <c r="M2" s="4" t="str">
        <f>RIGHT(L2,5)</f>
        <v>34,26</v>
      </c>
    </row>
    <row r="3" spans="1:18" ht="20" x14ac:dyDescent="0.25">
      <c r="A3" s="11"/>
      <c r="B3" s="1" t="s">
        <v>53</v>
      </c>
      <c r="C3" s="1">
        <v>2</v>
      </c>
      <c r="D3" s="1" t="str">
        <f t="shared" ref="D3:D35" si="0">B3&amp;C3</f>
        <v>A2</v>
      </c>
      <c r="E3" s="2" t="s">
        <v>1</v>
      </c>
      <c r="F3" s="2" t="s">
        <v>63</v>
      </c>
      <c r="G3" s="10">
        <v>35</v>
      </c>
      <c r="H3" s="10">
        <v>37</v>
      </c>
      <c r="I3" s="1" t="s">
        <v>59</v>
      </c>
      <c r="L3" s="4" t="s">
        <v>112</v>
      </c>
      <c r="M3" s="4" t="str">
        <f t="shared" ref="M3:M35" si="1">RIGHT(L3,5)</f>
        <v>35,37</v>
      </c>
      <c r="N3" s="5"/>
      <c r="O3" s="5"/>
      <c r="P3" s="5"/>
      <c r="Q3" s="5"/>
      <c r="R3" s="5"/>
    </row>
    <row r="4" spans="1:18" x14ac:dyDescent="0.15">
      <c r="A4" s="11"/>
      <c r="B4" s="1" t="s">
        <v>53</v>
      </c>
      <c r="C4" s="1">
        <v>3</v>
      </c>
      <c r="D4" s="1" t="str">
        <f t="shared" si="0"/>
        <v>A3</v>
      </c>
      <c r="E4" s="2" t="s">
        <v>2</v>
      </c>
      <c r="F4" s="2" t="s">
        <v>69</v>
      </c>
      <c r="G4" s="10">
        <v>43</v>
      </c>
      <c r="H4" s="10">
        <v>39</v>
      </c>
      <c r="I4" s="1" t="s">
        <v>60</v>
      </c>
      <c r="L4" s="4" t="s">
        <v>113</v>
      </c>
      <c r="M4" s="4" t="str">
        <f t="shared" si="1"/>
        <v>43,39</v>
      </c>
    </row>
    <row r="5" spans="1:18" x14ac:dyDescent="0.15">
      <c r="A5" s="11"/>
      <c r="B5" s="1" t="s">
        <v>53</v>
      </c>
      <c r="C5" s="1">
        <v>4</v>
      </c>
      <c r="D5" s="1" t="str">
        <f t="shared" si="0"/>
        <v>A4</v>
      </c>
      <c r="E5" s="2" t="s">
        <v>3</v>
      </c>
      <c r="F5" s="2" t="s">
        <v>69</v>
      </c>
      <c r="G5" s="10">
        <v>62</v>
      </c>
      <c r="H5" s="10">
        <v>38</v>
      </c>
      <c r="I5" s="1" t="s">
        <v>60</v>
      </c>
      <c r="L5" s="4" t="s">
        <v>114</v>
      </c>
      <c r="M5" s="4" t="str">
        <f t="shared" si="1"/>
        <v>62,38</v>
      </c>
    </row>
    <row r="6" spans="1:18" x14ac:dyDescent="0.15">
      <c r="A6" s="11"/>
      <c r="B6" s="1" t="s">
        <v>53</v>
      </c>
      <c r="C6" s="1">
        <v>5</v>
      </c>
      <c r="D6" s="1" t="str">
        <f t="shared" si="0"/>
        <v>A5</v>
      </c>
      <c r="E6" s="2" t="s">
        <v>4</v>
      </c>
      <c r="F6" s="2" t="s">
        <v>40</v>
      </c>
      <c r="G6" s="10">
        <v>67</v>
      </c>
      <c r="H6" s="10">
        <v>42</v>
      </c>
      <c r="L6" s="4" t="s">
        <v>115</v>
      </c>
      <c r="M6" s="4" t="str">
        <f t="shared" si="1"/>
        <v>67,42</v>
      </c>
    </row>
    <row r="7" spans="1:18" x14ac:dyDescent="0.15">
      <c r="A7" s="11"/>
      <c r="B7" s="1" t="s">
        <v>53</v>
      </c>
      <c r="C7" s="1">
        <v>6</v>
      </c>
      <c r="D7" s="1" t="str">
        <f t="shared" si="0"/>
        <v>A6</v>
      </c>
      <c r="E7" s="2" t="s">
        <v>5</v>
      </c>
      <c r="F7" s="2"/>
      <c r="G7" s="10">
        <v>73</v>
      </c>
      <c r="H7" s="10">
        <v>38</v>
      </c>
      <c r="I7" s="1" t="s">
        <v>60</v>
      </c>
      <c r="J7" s="1" t="s">
        <v>60</v>
      </c>
      <c r="K7" s="1" t="s">
        <v>145</v>
      </c>
      <c r="L7" s="4" t="s">
        <v>116</v>
      </c>
      <c r="M7" s="4" t="str">
        <f t="shared" si="1"/>
        <v>73,38</v>
      </c>
    </row>
    <row r="8" spans="1:18" x14ac:dyDescent="0.15">
      <c r="A8" s="11"/>
      <c r="B8" s="1" t="s">
        <v>53</v>
      </c>
      <c r="C8" s="1">
        <v>7</v>
      </c>
      <c r="D8" s="1" t="str">
        <f t="shared" si="0"/>
        <v>A7</v>
      </c>
      <c r="E8" s="2" t="s">
        <v>6</v>
      </c>
      <c r="F8" s="2" t="s">
        <v>39</v>
      </c>
      <c r="G8" s="10">
        <v>83</v>
      </c>
      <c r="H8" s="10">
        <v>31</v>
      </c>
      <c r="L8" s="4" t="s">
        <v>117</v>
      </c>
      <c r="M8" s="4" t="str">
        <f t="shared" si="1"/>
        <v>83,31</v>
      </c>
    </row>
    <row r="9" spans="1:18" x14ac:dyDescent="0.15">
      <c r="A9" s="11"/>
      <c r="B9" s="1" t="s">
        <v>53</v>
      </c>
      <c r="C9" s="1">
        <v>8</v>
      </c>
      <c r="D9" s="1" t="str">
        <f t="shared" si="0"/>
        <v>A8</v>
      </c>
      <c r="E9" s="2" t="s">
        <v>7</v>
      </c>
      <c r="F9" s="2" t="s">
        <v>63</v>
      </c>
      <c r="G9" s="10">
        <v>95</v>
      </c>
      <c r="H9" s="10">
        <v>28</v>
      </c>
      <c r="I9" s="1" t="s">
        <v>60</v>
      </c>
      <c r="L9" s="4" t="s">
        <v>118</v>
      </c>
      <c r="M9" s="4" t="str">
        <f t="shared" si="1"/>
        <v>95,28</v>
      </c>
    </row>
    <row r="10" spans="1:18" x14ac:dyDescent="0.15">
      <c r="A10" s="11"/>
      <c r="B10" s="1" t="s">
        <v>53</v>
      </c>
      <c r="C10" s="1">
        <v>9</v>
      </c>
      <c r="D10" s="1" t="str">
        <f t="shared" si="0"/>
        <v>A9</v>
      </c>
      <c r="E10" s="2" t="s">
        <v>8</v>
      </c>
      <c r="F10" s="2" t="s">
        <v>41</v>
      </c>
      <c r="G10" s="10">
        <v>89</v>
      </c>
      <c r="H10" s="10">
        <v>23</v>
      </c>
      <c r="L10" s="4" t="s">
        <v>119</v>
      </c>
      <c r="M10" s="4" t="str">
        <f t="shared" si="1"/>
        <v>89,23</v>
      </c>
    </row>
    <row r="11" spans="1:18" x14ac:dyDescent="0.15">
      <c r="A11" s="11"/>
      <c r="B11" s="1" t="s">
        <v>53</v>
      </c>
      <c r="C11" s="1">
        <v>10</v>
      </c>
      <c r="D11" s="1" t="str">
        <f t="shared" si="0"/>
        <v>A10</v>
      </c>
      <c r="E11" s="2" t="s">
        <v>9</v>
      </c>
      <c r="F11" s="2" t="s">
        <v>42</v>
      </c>
      <c r="G11" s="10">
        <v>71</v>
      </c>
      <c r="H11" s="10">
        <v>32</v>
      </c>
      <c r="J11" s="1" t="s">
        <v>60</v>
      </c>
      <c r="K11" s="1" t="s">
        <v>59</v>
      </c>
      <c r="L11" s="4" t="s">
        <v>120</v>
      </c>
      <c r="M11" s="4" t="str">
        <f t="shared" si="1"/>
        <v>71,32</v>
      </c>
    </row>
    <row r="12" spans="1:18" x14ac:dyDescent="0.15">
      <c r="A12" s="11"/>
      <c r="B12" s="1" t="s">
        <v>53</v>
      </c>
      <c r="C12" s="1">
        <v>11</v>
      </c>
      <c r="D12" s="1" t="str">
        <f t="shared" si="0"/>
        <v>A11</v>
      </c>
      <c r="E12" s="2" t="s">
        <v>10</v>
      </c>
      <c r="F12" s="2" t="s">
        <v>69</v>
      </c>
      <c r="G12" s="10">
        <v>68</v>
      </c>
      <c r="H12" s="10">
        <v>38</v>
      </c>
      <c r="I12" s="1" t="s">
        <v>59</v>
      </c>
      <c r="J12" s="1" t="s">
        <v>72</v>
      </c>
      <c r="K12" s="1" t="s">
        <v>72</v>
      </c>
      <c r="L12" s="4" t="s">
        <v>121</v>
      </c>
      <c r="M12" s="4" t="str">
        <f t="shared" si="1"/>
        <v>68,38</v>
      </c>
    </row>
    <row r="13" spans="1:18" ht="20" customHeight="1" x14ac:dyDescent="0.15">
      <c r="A13" s="12" t="s">
        <v>11</v>
      </c>
      <c r="B13" s="1" t="s">
        <v>54</v>
      </c>
      <c r="C13" s="1">
        <v>12</v>
      </c>
      <c r="D13" s="1" t="str">
        <f t="shared" si="0"/>
        <v>B12</v>
      </c>
      <c r="E13" s="6" t="s">
        <v>12</v>
      </c>
      <c r="F13" s="6" t="s">
        <v>37</v>
      </c>
      <c r="G13" s="10">
        <v>66</v>
      </c>
      <c r="H13" s="10">
        <v>39</v>
      </c>
      <c r="J13" s="1" t="s">
        <v>60</v>
      </c>
      <c r="K13" s="1" t="s">
        <v>59</v>
      </c>
      <c r="L13" s="4" t="s">
        <v>122</v>
      </c>
      <c r="M13" s="4" t="str">
        <f t="shared" si="1"/>
        <v>66,39</v>
      </c>
    </row>
    <row r="14" spans="1:18" x14ac:dyDescent="0.15">
      <c r="A14" s="12"/>
      <c r="B14" s="1" t="s">
        <v>54</v>
      </c>
      <c r="C14" s="1">
        <v>13</v>
      </c>
      <c r="D14" s="1" t="str">
        <f t="shared" si="0"/>
        <v>B13</v>
      </c>
      <c r="E14" s="6" t="s">
        <v>13</v>
      </c>
      <c r="F14" s="6" t="s">
        <v>40</v>
      </c>
      <c r="G14" s="10">
        <v>54</v>
      </c>
      <c r="H14" s="10">
        <v>43</v>
      </c>
      <c r="L14" s="4" t="s">
        <v>123</v>
      </c>
      <c r="M14" s="4" t="str">
        <f t="shared" si="1"/>
        <v>54,43</v>
      </c>
    </row>
    <row r="15" spans="1:18" x14ac:dyDescent="0.15">
      <c r="A15" s="12"/>
      <c r="B15" s="1" t="s">
        <v>54</v>
      </c>
      <c r="C15" s="1">
        <v>14</v>
      </c>
      <c r="D15" s="1" t="str">
        <f t="shared" si="0"/>
        <v>B14</v>
      </c>
      <c r="E15" s="6" t="s">
        <v>20</v>
      </c>
      <c r="F15" s="6" t="s">
        <v>40</v>
      </c>
      <c r="G15" s="10">
        <v>45</v>
      </c>
      <c r="H15" s="10">
        <v>45</v>
      </c>
      <c r="L15" s="4" t="s">
        <v>124</v>
      </c>
      <c r="M15" s="4" t="str">
        <f t="shared" si="1"/>
        <v>45,45</v>
      </c>
    </row>
    <row r="16" spans="1:18" x14ac:dyDescent="0.15">
      <c r="A16" s="12"/>
      <c r="B16" s="1" t="s">
        <v>54</v>
      </c>
      <c r="C16" s="1">
        <v>15</v>
      </c>
      <c r="D16" s="1" t="str">
        <f t="shared" si="0"/>
        <v>B15</v>
      </c>
      <c r="E16" s="6" t="s">
        <v>14</v>
      </c>
      <c r="F16" s="6" t="s">
        <v>43</v>
      </c>
      <c r="G16" s="10">
        <v>42</v>
      </c>
      <c r="H16" s="10">
        <v>42</v>
      </c>
      <c r="L16" s="4" t="s">
        <v>125</v>
      </c>
      <c r="M16" s="4" t="str">
        <f t="shared" si="1"/>
        <v>42,42</v>
      </c>
    </row>
    <row r="17" spans="1:14" x14ac:dyDescent="0.15">
      <c r="A17" s="12"/>
      <c r="B17" s="1" t="s">
        <v>54</v>
      </c>
      <c r="C17" s="1">
        <v>16</v>
      </c>
      <c r="D17" s="1" t="str">
        <f t="shared" si="0"/>
        <v>B16</v>
      </c>
      <c r="E17" s="6" t="s">
        <v>15</v>
      </c>
      <c r="F17" s="6"/>
      <c r="G17" s="10">
        <v>35</v>
      </c>
      <c r="H17" s="10">
        <v>40</v>
      </c>
      <c r="I17" s="1" t="s">
        <v>60</v>
      </c>
      <c r="J17" s="1" t="s">
        <v>59</v>
      </c>
      <c r="K17" s="1" t="s">
        <v>60</v>
      </c>
      <c r="L17" s="4" t="s">
        <v>126</v>
      </c>
      <c r="M17" s="4" t="str">
        <f t="shared" si="1"/>
        <v>35,40</v>
      </c>
    </row>
    <row r="18" spans="1:14" x14ac:dyDescent="0.15">
      <c r="A18" s="12"/>
      <c r="B18" s="1" t="s">
        <v>54</v>
      </c>
      <c r="C18" s="1">
        <v>17</v>
      </c>
      <c r="D18" s="1" t="str">
        <f t="shared" si="0"/>
        <v>B17</v>
      </c>
      <c r="E18" s="6" t="s">
        <v>21</v>
      </c>
      <c r="F18" s="6" t="s">
        <v>44</v>
      </c>
      <c r="G18" s="10">
        <v>34</v>
      </c>
      <c r="H18" s="10">
        <v>42</v>
      </c>
      <c r="I18" s="1" t="s">
        <v>59</v>
      </c>
      <c r="L18" s="4" t="s">
        <v>127</v>
      </c>
      <c r="M18" s="4" t="str">
        <f t="shared" si="1"/>
        <v>34,42</v>
      </c>
    </row>
    <row r="19" spans="1:14" x14ac:dyDescent="0.15">
      <c r="A19" s="12"/>
      <c r="B19" s="1" t="s">
        <v>54</v>
      </c>
      <c r="C19" s="1">
        <v>18</v>
      </c>
      <c r="D19" s="1" t="str">
        <f t="shared" si="0"/>
        <v>B18</v>
      </c>
      <c r="E19" s="6" t="s">
        <v>16</v>
      </c>
      <c r="F19" s="6"/>
      <c r="G19" s="10">
        <v>33</v>
      </c>
      <c r="H19" s="10">
        <v>39</v>
      </c>
      <c r="I19" s="1" t="s">
        <v>60</v>
      </c>
      <c r="J19" s="1" t="s">
        <v>59</v>
      </c>
      <c r="K19" s="1" t="s">
        <v>59</v>
      </c>
      <c r="L19" s="4" t="s">
        <v>128</v>
      </c>
      <c r="M19" s="4" t="str">
        <f t="shared" si="1"/>
        <v>33,39</v>
      </c>
    </row>
    <row r="20" spans="1:14" x14ac:dyDescent="0.15">
      <c r="A20" s="12"/>
      <c r="B20" s="1" t="s">
        <v>54</v>
      </c>
      <c r="C20" s="1">
        <v>19</v>
      </c>
      <c r="D20" s="1" t="str">
        <f t="shared" si="0"/>
        <v>B19</v>
      </c>
      <c r="E20" s="6" t="s">
        <v>17</v>
      </c>
      <c r="F20" s="6"/>
      <c r="G20" s="10">
        <v>21</v>
      </c>
      <c r="H20" s="10">
        <v>43</v>
      </c>
      <c r="I20" s="1" t="s">
        <v>59</v>
      </c>
      <c r="J20" s="1" t="s">
        <v>59</v>
      </c>
      <c r="K20" s="1" t="s">
        <v>59</v>
      </c>
      <c r="L20" s="4" t="s">
        <v>129</v>
      </c>
      <c r="M20" s="4" t="str">
        <f t="shared" si="1"/>
        <v>21,43</v>
      </c>
    </row>
    <row r="21" spans="1:14" x14ac:dyDescent="0.15">
      <c r="A21" s="12"/>
      <c r="B21" s="1" t="s">
        <v>54</v>
      </c>
      <c r="C21" s="1">
        <v>20</v>
      </c>
      <c r="D21" s="1" t="str">
        <f t="shared" si="0"/>
        <v>B20</v>
      </c>
      <c r="E21" s="6" t="s">
        <v>18</v>
      </c>
      <c r="F21" s="6"/>
      <c r="G21" s="10">
        <v>18</v>
      </c>
      <c r="H21" s="10">
        <v>41</v>
      </c>
      <c r="I21" s="1" t="s">
        <v>59</v>
      </c>
      <c r="K21" s="1" t="s">
        <v>60</v>
      </c>
      <c r="L21" s="4" t="s">
        <v>130</v>
      </c>
      <c r="M21" s="4" t="str">
        <f t="shared" si="1"/>
        <v>18,41</v>
      </c>
    </row>
    <row r="22" spans="1:14" x14ac:dyDescent="0.15">
      <c r="A22" s="12"/>
      <c r="B22" s="1" t="s">
        <v>54</v>
      </c>
      <c r="C22" s="1">
        <v>21</v>
      </c>
      <c r="D22" s="1" t="str">
        <f t="shared" si="0"/>
        <v>B21</v>
      </c>
      <c r="E22" s="6" t="s">
        <v>19</v>
      </c>
      <c r="F22" s="6" t="s">
        <v>63</v>
      </c>
      <c r="G22" s="10">
        <v>20</v>
      </c>
      <c r="H22" s="10">
        <v>38</v>
      </c>
      <c r="I22" s="1" t="s">
        <v>59</v>
      </c>
      <c r="K22" s="1" t="s">
        <v>72</v>
      </c>
      <c r="L22" s="4" t="s">
        <v>131</v>
      </c>
      <c r="M22" s="4" t="str">
        <f t="shared" si="1"/>
        <v>20,38</v>
      </c>
    </row>
    <row r="23" spans="1:14" ht="20" customHeight="1" x14ac:dyDescent="0.15">
      <c r="A23" s="13" t="s">
        <v>22</v>
      </c>
      <c r="B23" s="1" t="s">
        <v>55</v>
      </c>
      <c r="C23" s="1">
        <v>22</v>
      </c>
      <c r="D23" s="1" t="str">
        <f t="shared" si="0"/>
        <v>C22</v>
      </c>
      <c r="E23" s="7" t="s">
        <v>23</v>
      </c>
      <c r="F23" s="7"/>
      <c r="G23" s="10">
        <v>13</v>
      </c>
      <c r="H23" s="10">
        <v>38</v>
      </c>
      <c r="I23" s="1" t="s">
        <v>60</v>
      </c>
      <c r="J23" s="1" t="s">
        <v>60</v>
      </c>
      <c r="K23" s="1" t="s">
        <v>59</v>
      </c>
      <c r="L23" s="4" t="s">
        <v>132</v>
      </c>
      <c r="M23" s="4" t="str">
        <f t="shared" si="1"/>
        <v>13,38</v>
      </c>
      <c r="N23" s="4" t="s">
        <v>145</v>
      </c>
    </row>
    <row r="24" spans="1:14" x14ac:dyDescent="0.15">
      <c r="A24" s="13"/>
      <c r="B24" s="1" t="s">
        <v>55</v>
      </c>
      <c r="C24" s="1">
        <v>23</v>
      </c>
      <c r="D24" s="1" t="str">
        <f t="shared" si="0"/>
        <v>C23</v>
      </c>
      <c r="E24" s="7" t="s">
        <v>24</v>
      </c>
      <c r="F24" s="7" t="s">
        <v>38</v>
      </c>
      <c r="G24" s="10">
        <v>15</v>
      </c>
      <c r="H24" s="10">
        <v>35</v>
      </c>
      <c r="L24" s="4" t="s">
        <v>133</v>
      </c>
      <c r="M24" s="4" t="str">
        <f t="shared" si="1"/>
        <v>15,35</v>
      </c>
      <c r="N24" s="4" t="s">
        <v>110</v>
      </c>
    </row>
    <row r="25" spans="1:14" x14ac:dyDescent="0.15">
      <c r="A25" s="13"/>
      <c r="B25" s="1" t="s">
        <v>55</v>
      </c>
      <c r="C25" s="1">
        <v>24</v>
      </c>
      <c r="D25" s="1" t="str">
        <f t="shared" si="0"/>
        <v>C24</v>
      </c>
      <c r="E25" s="7" t="s">
        <v>25</v>
      </c>
      <c r="F25" s="7"/>
      <c r="G25" s="10">
        <v>12</v>
      </c>
      <c r="H25" s="10">
        <v>29</v>
      </c>
      <c r="I25" s="1" t="s">
        <v>60</v>
      </c>
      <c r="J25" s="1" t="s">
        <v>59</v>
      </c>
      <c r="K25" s="1" t="s">
        <v>60</v>
      </c>
      <c r="L25" s="4" t="s">
        <v>134</v>
      </c>
      <c r="M25" s="4" t="str">
        <f t="shared" si="1"/>
        <v>12,29</v>
      </c>
    </row>
    <row r="26" spans="1:14" x14ac:dyDescent="0.15">
      <c r="A26" s="13"/>
      <c r="B26" s="1" t="s">
        <v>55</v>
      </c>
      <c r="C26" s="1">
        <v>25</v>
      </c>
      <c r="D26" s="1" t="str">
        <f t="shared" si="0"/>
        <v>C25</v>
      </c>
      <c r="E26" s="7" t="s">
        <v>26</v>
      </c>
      <c r="F26" s="7" t="s">
        <v>63</v>
      </c>
      <c r="G26" s="10">
        <v>12</v>
      </c>
      <c r="H26" s="10">
        <v>28</v>
      </c>
      <c r="I26" s="1" t="s">
        <v>60</v>
      </c>
      <c r="L26" s="4" t="s">
        <v>135</v>
      </c>
      <c r="M26" s="4" t="str">
        <f t="shared" si="1"/>
        <v>12,28</v>
      </c>
    </row>
    <row r="27" spans="1:14" x14ac:dyDescent="0.15">
      <c r="A27" s="13"/>
      <c r="B27" s="1" t="s">
        <v>55</v>
      </c>
      <c r="C27" s="1">
        <v>26</v>
      </c>
      <c r="D27" s="1" t="str">
        <f t="shared" si="0"/>
        <v>C26</v>
      </c>
      <c r="E27" s="7" t="s">
        <v>27</v>
      </c>
      <c r="F27" s="7"/>
      <c r="G27" s="10">
        <v>14</v>
      </c>
      <c r="H27" s="10">
        <v>25</v>
      </c>
      <c r="I27" s="1" t="s">
        <v>60</v>
      </c>
      <c r="J27" s="1" t="s">
        <v>60</v>
      </c>
      <c r="K27" s="1" t="s">
        <v>60</v>
      </c>
      <c r="L27" s="4" t="s">
        <v>136</v>
      </c>
      <c r="M27" s="4" t="str">
        <f t="shared" si="1"/>
        <v>14,25</v>
      </c>
    </row>
    <row r="28" spans="1:14" x14ac:dyDescent="0.15">
      <c r="A28" s="13"/>
      <c r="B28" s="1" t="s">
        <v>55</v>
      </c>
      <c r="C28" s="1">
        <v>27</v>
      </c>
      <c r="D28" s="1" t="str">
        <f t="shared" si="0"/>
        <v>C27</v>
      </c>
      <c r="E28" s="7" t="s">
        <v>28</v>
      </c>
      <c r="F28" s="7"/>
      <c r="G28" s="10">
        <v>24</v>
      </c>
      <c r="H28" s="10">
        <v>31</v>
      </c>
      <c r="I28" s="1" t="s">
        <v>60</v>
      </c>
      <c r="J28" s="1" t="s">
        <v>59</v>
      </c>
      <c r="K28" s="1" t="s">
        <v>59</v>
      </c>
      <c r="L28" s="4" t="s">
        <v>137</v>
      </c>
      <c r="M28" s="4" t="str">
        <f t="shared" si="1"/>
        <v>24,31</v>
      </c>
    </row>
    <row r="29" spans="1:14" ht="20" customHeight="1" x14ac:dyDescent="0.15">
      <c r="A29" s="14" t="s">
        <v>29</v>
      </c>
      <c r="B29" s="1" t="s">
        <v>56</v>
      </c>
      <c r="C29" s="1">
        <v>28</v>
      </c>
      <c r="D29" s="1" t="str">
        <f t="shared" si="0"/>
        <v>D28</v>
      </c>
      <c r="E29" s="8" t="s">
        <v>30</v>
      </c>
      <c r="F29" s="8" t="s">
        <v>63</v>
      </c>
      <c r="G29" s="10">
        <v>27</v>
      </c>
      <c r="H29" s="10">
        <v>24</v>
      </c>
      <c r="I29" s="1" t="s">
        <v>60</v>
      </c>
      <c r="L29" s="4" t="s">
        <v>138</v>
      </c>
      <c r="M29" s="4" t="str">
        <f t="shared" si="1"/>
        <v>27,24</v>
      </c>
    </row>
    <row r="30" spans="1:14" x14ac:dyDescent="0.15">
      <c r="A30" s="14"/>
      <c r="B30" s="1" t="s">
        <v>56</v>
      </c>
      <c r="C30" s="1">
        <v>29</v>
      </c>
      <c r="D30" s="1" t="str">
        <f t="shared" si="0"/>
        <v>D29</v>
      </c>
      <c r="E30" s="8" t="s">
        <v>31</v>
      </c>
      <c r="F30" s="8"/>
      <c r="G30" s="10">
        <v>21</v>
      </c>
      <c r="H30" s="10">
        <v>25</v>
      </c>
      <c r="I30" s="1" t="s">
        <v>59</v>
      </c>
      <c r="J30" s="1" t="s">
        <v>60</v>
      </c>
      <c r="K30" s="1" t="s">
        <v>60</v>
      </c>
      <c r="L30" s="4" t="s">
        <v>139</v>
      </c>
      <c r="M30" s="4" t="str">
        <f t="shared" si="1"/>
        <v>21,25</v>
      </c>
    </row>
    <row r="31" spans="1:14" x14ac:dyDescent="0.15">
      <c r="A31" s="14"/>
      <c r="B31" s="1" t="s">
        <v>56</v>
      </c>
      <c r="C31" s="1">
        <v>30</v>
      </c>
      <c r="D31" s="1" t="str">
        <f t="shared" si="0"/>
        <v>D30</v>
      </c>
      <c r="E31" s="8" t="s">
        <v>32</v>
      </c>
      <c r="F31" s="8" t="s">
        <v>44</v>
      </c>
      <c r="G31" s="10">
        <v>22</v>
      </c>
      <c r="H31" s="10">
        <v>28</v>
      </c>
      <c r="L31" s="4" t="s">
        <v>140</v>
      </c>
      <c r="M31" s="4" t="str">
        <f t="shared" si="1"/>
        <v>22,28</v>
      </c>
    </row>
    <row r="32" spans="1:14" x14ac:dyDescent="0.15">
      <c r="A32" s="14"/>
      <c r="B32" s="1" t="s">
        <v>56</v>
      </c>
      <c r="C32" s="1">
        <v>31</v>
      </c>
      <c r="D32" s="1" t="str">
        <f t="shared" si="0"/>
        <v>D31</v>
      </c>
      <c r="E32" s="8" t="s">
        <v>33</v>
      </c>
      <c r="F32" s="8"/>
      <c r="G32" s="10">
        <v>22</v>
      </c>
      <c r="H32" s="10">
        <v>30</v>
      </c>
      <c r="I32" s="1" t="s">
        <v>60</v>
      </c>
      <c r="K32" s="1" t="s">
        <v>59</v>
      </c>
      <c r="L32" s="4" t="s">
        <v>141</v>
      </c>
      <c r="M32" s="4" t="str">
        <f t="shared" si="1"/>
        <v>22,30</v>
      </c>
    </row>
    <row r="33" spans="1:13" x14ac:dyDescent="0.15">
      <c r="A33" s="14"/>
      <c r="B33" s="1" t="s">
        <v>56</v>
      </c>
      <c r="C33" s="1">
        <v>32</v>
      </c>
      <c r="D33" s="1" t="str">
        <f t="shared" si="0"/>
        <v>D32</v>
      </c>
      <c r="E33" s="8" t="s">
        <v>34</v>
      </c>
      <c r="F33" s="8"/>
      <c r="G33" s="10">
        <v>22</v>
      </c>
      <c r="H33" s="10">
        <v>24</v>
      </c>
      <c r="I33" s="1" t="s">
        <v>60</v>
      </c>
      <c r="J33" s="1" t="s">
        <v>60</v>
      </c>
      <c r="K33" s="1" t="s">
        <v>60</v>
      </c>
      <c r="L33" s="4" t="s">
        <v>142</v>
      </c>
      <c r="M33" s="4" t="str">
        <f t="shared" si="1"/>
        <v>22,24</v>
      </c>
    </row>
    <row r="34" spans="1:13" x14ac:dyDescent="0.15">
      <c r="A34" s="14"/>
      <c r="B34" s="1" t="s">
        <v>56</v>
      </c>
      <c r="C34" s="1">
        <v>33</v>
      </c>
      <c r="D34" s="1" t="str">
        <f t="shared" si="0"/>
        <v>D33</v>
      </c>
      <c r="E34" s="8" t="s">
        <v>35</v>
      </c>
      <c r="F34" s="8"/>
      <c r="G34" s="10">
        <v>24</v>
      </c>
      <c r="H34" s="10">
        <v>21</v>
      </c>
      <c r="I34" s="1" t="s">
        <v>60</v>
      </c>
      <c r="K34" s="1" t="s">
        <v>60</v>
      </c>
      <c r="L34" s="4" t="s">
        <v>143</v>
      </c>
      <c r="M34" s="4" t="str">
        <f t="shared" si="1"/>
        <v>24,21</v>
      </c>
    </row>
    <row r="35" spans="1:13" x14ac:dyDescent="0.15">
      <c r="A35" s="14"/>
      <c r="B35" s="1" t="s">
        <v>56</v>
      </c>
      <c r="C35" s="1">
        <v>34</v>
      </c>
      <c r="D35" s="1" t="str">
        <f t="shared" si="0"/>
        <v>D34</v>
      </c>
      <c r="E35" s="8" t="s">
        <v>36</v>
      </c>
      <c r="F35" s="8" t="s">
        <v>68</v>
      </c>
      <c r="G35" s="10">
        <v>24</v>
      </c>
      <c r="H35" s="10">
        <v>23</v>
      </c>
      <c r="I35" s="1" t="s">
        <v>60</v>
      </c>
      <c r="L35" s="4" t="s">
        <v>144</v>
      </c>
      <c r="M35" s="4" t="str">
        <f t="shared" si="1"/>
        <v>24,23</v>
      </c>
    </row>
    <row r="42" spans="1:13" x14ac:dyDescent="0.15">
      <c r="D42" s="1" t="s">
        <v>58</v>
      </c>
      <c r="E42" s="1" t="s">
        <v>47</v>
      </c>
      <c r="G42" s="3">
        <v>0</v>
      </c>
      <c r="H42" s="3">
        <v>50</v>
      </c>
    </row>
  </sheetData>
  <mergeCells count="4">
    <mergeCell ref="A2:A12"/>
    <mergeCell ref="A13:A22"/>
    <mergeCell ref="A23:A28"/>
    <mergeCell ref="A29:A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R35"/>
  <sheetViews>
    <sheetView workbookViewId="0">
      <selection activeCell="A2" sqref="A2:D35"/>
    </sheetView>
  </sheetViews>
  <sheetFormatPr baseColWidth="10" defaultColWidth="8.83203125" defaultRowHeight="16" x14ac:dyDescent="0.2"/>
  <cols>
    <col min="1" max="1" width="4.1640625" customWidth="1"/>
    <col min="10" max="10" width="8.83203125" customWidth="1"/>
    <col min="11" max="16" width="4.33203125" bestFit="1" customWidth="1"/>
    <col min="17" max="18" width="4.6640625" bestFit="1" customWidth="1"/>
    <col min="19" max="19" width="4.33203125" bestFit="1" customWidth="1"/>
    <col min="20" max="20" width="4.6640625" bestFit="1" customWidth="1"/>
    <col min="21" max="22" width="4.5" bestFit="1" customWidth="1"/>
    <col min="23" max="23" width="4.33203125" bestFit="1" customWidth="1"/>
    <col min="24" max="44" width="4.6640625" bestFit="1" customWidth="1"/>
  </cols>
  <sheetData>
    <row r="1" spans="1:44" x14ac:dyDescent="0.2">
      <c r="B1" t="str">
        <f>analysis!D1</f>
        <v>標籤</v>
      </c>
      <c r="C1" t="str">
        <f>analysis!G1</f>
        <v>x</v>
      </c>
      <c r="D1" t="str">
        <f>analysis!H1</f>
        <v>y</v>
      </c>
      <c r="E1" t="str">
        <f>analysis!I1</f>
        <v>小孩可玩</v>
      </c>
      <c r="F1" t="str">
        <f>analysis!J1</f>
        <v>孕婦可玩</v>
      </c>
      <c r="G1" t="str">
        <f>analysis!K1</f>
        <v>年長者可玩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</row>
    <row r="2" spans="1:44" x14ac:dyDescent="0.2">
      <c r="A2">
        <v>1</v>
      </c>
      <c r="B2" t="str">
        <f>analysis!D2</f>
        <v>A1</v>
      </c>
      <c r="C2">
        <f>analysis!G2</f>
        <v>27</v>
      </c>
      <c r="D2">
        <f>analysis!H2</f>
        <v>24</v>
      </c>
      <c r="E2" t="str">
        <f>analysis!I2</f>
        <v>v</v>
      </c>
      <c r="F2" t="str">
        <f>analysis!J2</f>
        <v>v</v>
      </c>
      <c r="G2" t="str">
        <f>analysis!K2</f>
        <v>v</v>
      </c>
      <c r="K2" t="s">
        <v>75</v>
      </c>
      <c r="L2" s="9">
        <f t="shared" ref="L2:U11" si="0">SQRT(((ABS(VLOOKUP($K2,index,2,0))-ABS(VLOOKUP(L$1,index,2,0)))^2)+((ABS(VLOOKUP($K2,index,3,0))-ABS(VLOOKUP(L$1,index,3,0)))^2))</f>
        <v>0</v>
      </c>
      <c r="M2" s="9">
        <f t="shared" si="0"/>
        <v>7.2801098892805181</v>
      </c>
      <c r="N2" s="9">
        <f t="shared" si="0"/>
        <v>4.2426406871192848</v>
      </c>
      <c r="O2" s="9">
        <f t="shared" si="0"/>
        <v>3.1622776601683795</v>
      </c>
      <c r="P2" s="9">
        <f t="shared" si="0"/>
        <v>6.0827625302982193</v>
      </c>
      <c r="Q2" s="9">
        <f t="shared" si="0"/>
        <v>13.038404810405298</v>
      </c>
      <c r="R2" s="9">
        <f t="shared" si="0"/>
        <v>15.524174696260024</v>
      </c>
      <c r="S2" s="9">
        <f t="shared" si="0"/>
        <v>6.4031242374328485</v>
      </c>
      <c r="T2" s="9">
        <f t="shared" si="0"/>
        <v>15.811388300841896</v>
      </c>
      <c r="U2" s="9">
        <f t="shared" si="0"/>
        <v>7.810249675906654</v>
      </c>
      <c r="V2" s="9">
        <f t="shared" ref="V2:AE11" si="1">SQRT(((ABS(VLOOKUP($K2,index,2,0))-ABS(VLOOKUP(V$1,index,2,0)))^2)+((ABS(VLOOKUP($K2,index,3,0))-ABS(VLOOKUP(V$1,index,3,0)))^2))</f>
        <v>7.6157731058639087</v>
      </c>
      <c r="W2" s="9">
        <f t="shared" si="1"/>
        <v>5</v>
      </c>
      <c r="X2" s="9">
        <f t="shared" si="1"/>
        <v>16.278820596099706</v>
      </c>
      <c r="Y2" s="9">
        <f t="shared" si="1"/>
        <v>15.652475842498529</v>
      </c>
      <c r="Z2" s="9">
        <f t="shared" si="1"/>
        <v>19.798989873223331</v>
      </c>
      <c r="AA2" s="9">
        <f t="shared" si="1"/>
        <v>19.235384061671343</v>
      </c>
      <c r="AB2" s="9">
        <f t="shared" si="1"/>
        <v>19.924858845171276</v>
      </c>
      <c r="AC2" s="9">
        <f t="shared" si="1"/>
        <v>15.264337522473747</v>
      </c>
      <c r="AD2" s="9">
        <f t="shared" si="1"/>
        <v>19.313207915827967</v>
      </c>
      <c r="AE2" s="9">
        <f t="shared" si="1"/>
        <v>17.888543819998318</v>
      </c>
      <c r="AF2" s="9">
        <f t="shared" ref="AF2:AR11" si="2">SQRT(((ABS(VLOOKUP($K2,index,2,0))-ABS(VLOOKUP(AF$1,index,2,0)))^2)+((ABS(VLOOKUP($K2,index,3,0))-ABS(VLOOKUP(AF$1,index,3,0)))^2))</f>
        <v>16.15549442140351</v>
      </c>
      <c r="AG2" s="9">
        <f t="shared" si="2"/>
        <v>27.658633371878661</v>
      </c>
      <c r="AH2" s="9">
        <f t="shared" si="2"/>
        <v>23.430749027719962</v>
      </c>
      <c r="AI2" s="9">
        <f t="shared" si="2"/>
        <v>33.015148038438355</v>
      </c>
      <c r="AJ2" s="9">
        <f t="shared" si="2"/>
        <v>43.863424398922618</v>
      </c>
      <c r="AK2" s="9">
        <f t="shared" si="2"/>
        <v>21.931712199461309</v>
      </c>
      <c r="AL2" s="9">
        <f t="shared" si="2"/>
        <v>41.785164831552358</v>
      </c>
      <c r="AM2" s="9">
        <f t="shared" si="2"/>
        <v>43.324358044868937</v>
      </c>
      <c r="AN2" s="9">
        <f t="shared" si="2"/>
        <v>44.721359549995796</v>
      </c>
      <c r="AO2" s="9">
        <f t="shared" si="2"/>
        <v>48.083261120685229</v>
      </c>
      <c r="AP2" s="9">
        <f t="shared" si="2"/>
        <v>56.435804238089851</v>
      </c>
      <c r="AQ2" s="9">
        <f t="shared" si="2"/>
        <v>68.117545463705611</v>
      </c>
      <c r="AR2" s="9">
        <f t="shared" si="2"/>
        <v>62.008063991709982</v>
      </c>
    </row>
    <row r="3" spans="1:44" x14ac:dyDescent="0.2">
      <c r="A3">
        <v>2</v>
      </c>
      <c r="B3" t="str">
        <f>analysis!D3</f>
        <v>A2</v>
      </c>
      <c r="C3">
        <f>analysis!G3</f>
        <v>34</v>
      </c>
      <c r="D3">
        <f>analysis!H3</f>
        <v>26</v>
      </c>
      <c r="E3" t="str">
        <f>analysis!I3</f>
        <v>v</v>
      </c>
      <c r="F3">
        <f>analysis!J3</f>
        <v>0</v>
      </c>
      <c r="G3">
        <f>analysis!K3</f>
        <v>0</v>
      </c>
      <c r="K3" t="s">
        <v>76</v>
      </c>
      <c r="L3" s="9">
        <f t="shared" si="0"/>
        <v>7.2801098892805181</v>
      </c>
      <c r="M3" s="9">
        <f t="shared" si="0"/>
        <v>0</v>
      </c>
      <c r="N3" s="9">
        <f t="shared" si="0"/>
        <v>11.180339887498949</v>
      </c>
      <c r="O3" s="9">
        <f t="shared" si="0"/>
        <v>10.440306508910551</v>
      </c>
      <c r="P3" s="9">
        <f t="shared" si="0"/>
        <v>13.038404810405298</v>
      </c>
      <c r="Q3" s="9">
        <f t="shared" si="0"/>
        <v>20.024984394500787</v>
      </c>
      <c r="R3" s="9">
        <f t="shared" si="0"/>
        <v>22.090722034374522</v>
      </c>
      <c r="S3" s="9">
        <f t="shared" si="0"/>
        <v>12.165525060596439</v>
      </c>
      <c r="T3" s="9">
        <f t="shared" si="0"/>
        <v>22.203603311174518</v>
      </c>
      <c r="U3" s="9">
        <f t="shared" si="0"/>
        <v>12.649110640673518</v>
      </c>
      <c r="V3" s="9">
        <f t="shared" si="1"/>
        <v>11.180339887498949</v>
      </c>
      <c r="W3" s="9">
        <f t="shared" si="1"/>
        <v>12.165525060596439</v>
      </c>
      <c r="X3" s="9">
        <f t="shared" si="1"/>
        <v>21.023796041628639</v>
      </c>
      <c r="Y3" s="9">
        <f t="shared" si="1"/>
        <v>18.439088914585774</v>
      </c>
      <c r="Z3" s="9">
        <f t="shared" si="1"/>
        <v>24.186773244895647</v>
      </c>
      <c r="AA3" s="9">
        <f t="shared" si="1"/>
        <v>21.931712199461309</v>
      </c>
      <c r="AB3" s="9">
        <f t="shared" si="1"/>
        <v>21.400934559032695</v>
      </c>
      <c r="AC3" s="9">
        <f t="shared" si="1"/>
        <v>11.045361017187261</v>
      </c>
      <c r="AD3" s="9">
        <f t="shared" si="1"/>
        <v>16</v>
      </c>
      <c r="AE3" s="9">
        <f t="shared" si="1"/>
        <v>14.035668847618199</v>
      </c>
      <c r="AF3" s="9">
        <f t="shared" si="2"/>
        <v>13.038404810405298</v>
      </c>
      <c r="AG3" s="9">
        <f t="shared" si="2"/>
        <v>21.95449840010015</v>
      </c>
      <c r="AH3" s="9">
        <f t="shared" si="2"/>
        <v>17.888543819998318</v>
      </c>
      <c r="AI3" s="9">
        <f t="shared" si="2"/>
        <v>26.248809496813376</v>
      </c>
      <c r="AJ3" s="9">
        <f t="shared" si="2"/>
        <v>36.674241641784498</v>
      </c>
      <c r="AK3" s="9">
        <f t="shared" si="2"/>
        <v>15.811388300841896</v>
      </c>
      <c r="AL3" s="9">
        <f t="shared" si="2"/>
        <v>34.539832078341085</v>
      </c>
      <c r="AM3" s="9">
        <f t="shared" si="2"/>
        <v>36.055512754639892</v>
      </c>
      <c r="AN3" s="9">
        <f t="shared" si="2"/>
        <v>37.483329627982627</v>
      </c>
      <c r="AO3" s="9">
        <f t="shared" si="2"/>
        <v>40.80441152620633</v>
      </c>
      <c r="AP3" s="9">
        <f t="shared" si="2"/>
        <v>49.254441424099006</v>
      </c>
      <c r="AQ3" s="9">
        <f t="shared" si="2"/>
        <v>61.032778078668514</v>
      </c>
      <c r="AR3" s="9">
        <f t="shared" si="2"/>
        <v>55.081757415681643</v>
      </c>
    </row>
    <row r="4" spans="1:44" x14ac:dyDescent="0.2">
      <c r="A4">
        <v>3</v>
      </c>
      <c r="B4" t="str">
        <f>analysis!D4</f>
        <v>A3</v>
      </c>
      <c r="C4">
        <f>analysis!G4</f>
        <v>24</v>
      </c>
      <c r="D4">
        <f>analysis!H4</f>
        <v>21</v>
      </c>
      <c r="E4" t="str">
        <f>analysis!I4</f>
        <v>v</v>
      </c>
      <c r="F4">
        <f>analysis!J4</f>
        <v>0</v>
      </c>
      <c r="G4">
        <f>analysis!K4</f>
        <v>0</v>
      </c>
      <c r="K4" t="s">
        <v>77</v>
      </c>
      <c r="L4" s="9">
        <f t="shared" si="0"/>
        <v>4.2426406871192848</v>
      </c>
      <c r="M4" s="9">
        <f t="shared" si="0"/>
        <v>11.180339887498949</v>
      </c>
      <c r="N4" s="9">
        <f t="shared" si="0"/>
        <v>0</v>
      </c>
      <c r="O4" s="9">
        <f t="shared" si="0"/>
        <v>2</v>
      </c>
      <c r="P4" s="9">
        <f t="shared" si="0"/>
        <v>5</v>
      </c>
      <c r="Q4" s="9">
        <f t="shared" si="0"/>
        <v>10.770329614269007</v>
      </c>
      <c r="R4" s="9">
        <f t="shared" si="0"/>
        <v>13.892443989449804</v>
      </c>
      <c r="S4" s="9">
        <f t="shared" si="0"/>
        <v>7.2801098892805181</v>
      </c>
      <c r="T4" s="9">
        <f t="shared" si="0"/>
        <v>14.422205101855956</v>
      </c>
      <c r="U4" s="9">
        <f t="shared" si="0"/>
        <v>9.2195444572928871</v>
      </c>
      <c r="V4" s="9">
        <f t="shared" si="1"/>
        <v>10</v>
      </c>
      <c r="W4" s="9">
        <f t="shared" si="1"/>
        <v>3.6055512754639891</v>
      </c>
      <c r="X4" s="9">
        <f t="shared" si="1"/>
        <v>16.643316977093239</v>
      </c>
      <c r="Y4" s="9">
        <f t="shared" si="1"/>
        <v>17.464249196572979</v>
      </c>
      <c r="Z4" s="9">
        <f t="shared" si="1"/>
        <v>20.248456731316587</v>
      </c>
      <c r="AA4" s="9">
        <f t="shared" si="1"/>
        <v>20.880613017821101</v>
      </c>
      <c r="AB4" s="9">
        <f t="shared" si="1"/>
        <v>22.203603311174518</v>
      </c>
      <c r="AC4" s="9">
        <f t="shared" si="1"/>
        <v>19.416487838947599</v>
      </c>
      <c r="AD4" s="9">
        <f t="shared" si="1"/>
        <v>23.259406699226016</v>
      </c>
      <c r="AE4" s="9">
        <f t="shared" si="1"/>
        <v>21.95449840010015</v>
      </c>
      <c r="AF4" s="9">
        <f t="shared" si="2"/>
        <v>20.124611797498108</v>
      </c>
      <c r="AG4" s="9">
        <f t="shared" si="2"/>
        <v>31.89043743820395</v>
      </c>
      <c r="AH4" s="9">
        <f t="shared" si="2"/>
        <v>27.658633371878661</v>
      </c>
      <c r="AI4" s="9">
        <f t="shared" si="2"/>
        <v>37.20215047547655</v>
      </c>
      <c r="AJ4" s="9">
        <f t="shared" si="2"/>
        <v>47.853944456021594</v>
      </c>
      <c r="AK4" s="9">
        <f t="shared" si="2"/>
        <v>26.172504656604801</v>
      </c>
      <c r="AL4" s="9">
        <f t="shared" si="2"/>
        <v>45.694638635183452</v>
      </c>
      <c r="AM4" s="9">
        <f t="shared" si="2"/>
        <v>47.169905660283021</v>
      </c>
      <c r="AN4" s="9">
        <f t="shared" si="2"/>
        <v>48.270073544588683</v>
      </c>
      <c r="AO4" s="9">
        <f t="shared" si="2"/>
        <v>51.86520991955976</v>
      </c>
      <c r="AP4" s="9">
        <f t="shared" si="2"/>
        <v>59.841457201508724</v>
      </c>
      <c r="AQ4" s="9">
        <f t="shared" si="2"/>
        <v>71.344235926947874</v>
      </c>
      <c r="AR4" s="9">
        <f t="shared" si="2"/>
        <v>65.030761951556428</v>
      </c>
    </row>
    <row r="5" spans="1:44" x14ac:dyDescent="0.2">
      <c r="A5">
        <v>4</v>
      </c>
      <c r="B5" t="str">
        <f>analysis!D5</f>
        <v>A4</v>
      </c>
      <c r="C5">
        <f>analysis!G5</f>
        <v>24</v>
      </c>
      <c r="D5">
        <f>analysis!H5</f>
        <v>23</v>
      </c>
      <c r="E5" t="str">
        <f>analysis!I5</f>
        <v>v</v>
      </c>
      <c r="F5">
        <f>analysis!J5</f>
        <v>0</v>
      </c>
      <c r="G5">
        <f>analysis!K5</f>
        <v>0</v>
      </c>
      <c r="K5" t="s">
        <v>78</v>
      </c>
      <c r="L5" s="9">
        <f t="shared" si="0"/>
        <v>3.1622776601683795</v>
      </c>
      <c r="M5" s="9">
        <f t="shared" si="0"/>
        <v>10.440306508910551</v>
      </c>
      <c r="N5" s="9">
        <f t="shared" si="0"/>
        <v>2</v>
      </c>
      <c r="O5" s="9">
        <f t="shared" si="0"/>
        <v>0</v>
      </c>
      <c r="P5" s="9">
        <f t="shared" si="0"/>
        <v>3.6055512754639891</v>
      </c>
      <c r="Q5" s="9">
        <f t="shared" si="0"/>
        <v>10.198039027185569</v>
      </c>
      <c r="R5" s="9">
        <f t="shared" si="0"/>
        <v>13</v>
      </c>
      <c r="S5" s="9">
        <f t="shared" si="0"/>
        <v>5.3851648071345037</v>
      </c>
      <c r="T5" s="9">
        <f t="shared" si="0"/>
        <v>13.416407864998739</v>
      </c>
      <c r="U5" s="9">
        <f t="shared" si="0"/>
        <v>7.2801098892805181</v>
      </c>
      <c r="V5" s="9">
        <f t="shared" si="1"/>
        <v>8</v>
      </c>
      <c r="W5" s="9">
        <f t="shared" si="1"/>
        <v>2.2360679774997898</v>
      </c>
      <c r="X5" s="9">
        <f t="shared" si="1"/>
        <v>15</v>
      </c>
      <c r="Y5" s="9">
        <f t="shared" si="1"/>
        <v>15.524174696260024</v>
      </c>
      <c r="Z5" s="9">
        <f t="shared" si="1"/>
        <v>18.601075237738275</v>
      </c>
      <c r="AA5" s="9">
        <f t="shared" si="1"/>
        <v>18.973665961010276</v>
      </c>
      <c r="AB5" s="9">
        <f t="shared" si="1"/>
        <v>20.223748416156685</v>
      </c>
      <c r="AC5" s="9">
        <f t="shared" si="1"/>
        <v>17.804493814764857</v>
      </c>
      <c r="AD5" s="9">
        <f t="shared" si="1"/>
        <v>21.470910553583888</v>
      </c>
      <c r="AE5" s="9">
        <f t="shared" si="1"/>
        <v>20.248456731316587</v>
      </c>
      <c r="AF5" s="9">
        <f t="shared" si="2"/>
        <v>18.357559750685819</v>
      </c>
      <c r="AG5" s="9">
        <f t="shared" si="2"/>
        <v>30.413812651491099</v>
      </c>
      <c r="AH5" s="9">
        <f t="shared" si="2"/>
        <v>26.172504656604801</v>
      </c>
      <c r="AI5" s="9">
        <f t="shared" si="2"/>
        <v>36.055512754639892</v>
      </c>
      <c r="AJ5" s="9">
        <f t="shared" si="2"/>
        <v>47.010637094172637</v>
      </c>
      <c r="AK5" s="9">
        <f t="shared" si="2"/>
        <v>24.839484696748443</v>
      </c>
      <c r="AL5" s="9">
        <f t="shared" si="2"/>
        <v>44.944410108488462</v>
      </c>
      <c r="AM5" s="9">
        <f t="shared" si="2"/>
        <v>46.486557196677836</v>
      </c>
      <c r="AN5" s="9">
        <f t="shared" si="2"/>
        <v>47.853944456021594</v>
      </c>
      <c r="AO5" s="9">
        <f t="shared" si="2"/>
        <v>51.244511901275828</v>
      </c>
      <c r="AP5" s="9">
        <f t="shared" si="2"/>
        <v>59.539902586416787</v>
      </c>
      <c r="AQ5" s="9">
        <f t="shared" si="2"/>
        <v>71.175838597096984</v>
      </c>
      <c r="AR5" s="9">
        <f t="shared" si="2"/>
        <v>65</v>
      </c>
    </row>
    <row r="6" spans="1:44" x14ac:dyDescent="0.2">
      <c r="A6">
        <v>5</v>
      </c>
      <c r="B6" t="str">
        <f>analysis!D6</f>
        <v>A5</v>
      </c>
      <c r="C6">
        <f>analysis!G6</f>
        <v>21</v>
      </c>
      <c r="D6">
        <f>analysis!H6</f>
        <v>25</v>
      </c>
      <c r="E6">
        <f>analysis!I6</f>
        <v>0</v>
      </c>
      <c r="F6">
        <f>analysis!J6</f>
        <v>0</v>
      </c>
      <c r="G6">
        <f>analysis!K6</f>
        <v>0</v>
      </c>
      <c r="K6" t="s">
        <v>79</v>
      </c>
      <c r="L6" s="9">
        <f t="shared" si="0"/>
        <v>6.0827625302982193</v>
      </c>
      <c r="M6" s="9">
        <f t="shared" si="0"/>
        <v>13.038404810405298</v>
      </c>
      <c r="N6" s="9">
        <f t="shared" si="0"/>
        <v>5</v>
      </c>
      <c r="O6" s="9">
        <f t="shared" si="0"/>
        <v>3.6055512754639891</v>
      </c>
      <c r="P6" s="9">
        <f t="shared" si="0"/>
        <v>0</v>
      </c>
      <c r="Q6" s="9">
        <f t="shared" si="0"/>
        <v>7</v>
      </c>
      <c r="R6" s="9">
        <f t="shared" si="0"/>
        <v>9.4868329805051381</v>
      </c>
      <c r="S6" s="9">
        <f t="shared" si="0"/>
        <v>3.1622776601683795</v>
      </c>
      <c r="T6" s="9">
        <f t="shared" si="0"/>
        <v>9.8488578017961039</v>
      </c>
      <c r="U6" s="9">
        <f t="shared" si="0"/>
        <v>5.0990195135927845</v>
      </c>
      <c r="V6" s="9">
        <f t="shared" si="1"/>
        <v>6.7082039324993694</v>
      </c>
      <c r="W6" s="9">
        <f t="shared" si="1"/>
        <v>1.4142135623730951</v>
      </c>
      <c r="X6" s="9">
        <f t="shared" si="1"/>
        <v>11.661903789690601</v>
      </c>
      <c r="Y6" s="9">
        <f t="shared" si="1"/>
        <v>13.038404810405298</v>
      </c>
      <c r="Z6" s="9">
        <f t="shared" si="1"/>
        <v>15.264337522473747</v>
      </c>
      <c r="AA6" s="9">
        <f t="shared" si="1"/>
        <v>16.278820596099706</v>
      </c>
      <c r="AB6" s="9">
        <f t="shared" si="1"/>
        <v>18</v>
      </c>
      <c r="AC6" s="9">
        <f t="shared" si="1"/>
        <v>18.439088914585774</v>
      </c>
      <c r="AD6" s="9">
        <f t="shared" si="1"/>
        <v>21.400934559032695</v>
      </c>
      <c r="AE6" s="9">
        <f t="shared" si="1"/>
        <v>20.518284528683193</v>
      </c>
      <c r="AF6" s="9">
        <f t="shared" si="2"/>
        <v>18.439088914585774</v>
      </c>
      <c r="AG6" s="9">
        <f t="shared" si="2"/>
        <v>31.240998703626616</v>
      </c>
      <c r="AH6" s="9">
        <f t="shared" si="2"/>
        <v>27.018512172212592</v>
      </c>
      <c r="AI6" s="9">
        <f t="shared" si="2"/>
        <v>37.589892258425003</v>
      </c>
      <c r="AJ6" s="9">
        <f t="shared" si="2"/>
        <v>49.040799340956916</v>
      </c>
      <c r="AK6" s="9">
        <f t="shared" si="2"/>
        <v>26.076809620810597</v>
      </c>
      <c r="AL6" s="9">
        <f t="shared" si="2"/>
        <v>47.127486671792717</v>
      </c>
      <c r="AM6" s="9">
        <f t="shared" si="2"/>
        <v>48.764741360946438</v>
      </c>
      <c r="AN6" s="9">
        <f t="shared" si="2"/>
        <v>50.487622245457352</v>
      </c>
      <c r="AO6" s="9">
        <f t="shared" si="2"/>
        <v>53.600373133029585</v>
      </c>
      <c r="AP6" s="9">
        <f t="shared" si="2"/>
        <v>62.289646009589745</v>
      </c>
      <c r="AQ6" s="9">
        <f t="shared" si="2"/>
        <v>74.060785845142092</v>
      </c>
      <c r="AR6" s="9">
        <f t="shared" si="2"/>
        <v>68.029405406779802</v>
      </c>
    </row>
    <row r="7" spans="1:44" x14ac:dyDescent="0.2">
      <c r="A7">
        <v>6</v>
      </c>
      <c r="B7" t="str">
        <f>analysis!D7</f>
        <v>A6</v>
      </c>
      <c r="C7">
        <f>analysis!G7</f>
        <v>14</v>
      </c>
      <c r="D7">
        <f>analysis!H7</f>
        <v>25</v>
      </c>
      <c r="E7" t="str">
        <f>analysis!I7</f>
        <v>v</v>
      </c>
      <c r="F7" t="str">
        <f>analysis!J7</f>
        <v>v</v>
      </c>
      <c r="G7" t="str">
        <f>analysis!K7</f>
        <v>v</v>
      </c>
      <c r="K7" t="s">
        <v>80</v>
      </c>
      <c r="L7" s="9">
        <f t="shared" si="0"/>
        <v>13.038404810405298</v>
      </c>
      <c r="M7" s="9">
        <f t="shared" si="0"/>
        <v>20.024984394500787</v>
      </c>
      <c r="N7" s="9">
        <f t="shared" si="0"/>
        <v>10.770329614269007</v>
      </c>
      <c r="O7" s="9">
        <f t="shared" si="0"/>
        <v>10.198039027185569</v>
      </c>
      <c r="P7" s="9">
        <f t="shared" si="0"/>
        <v>7</v>
      </c>
      <c r="Q7" s="9">
        <f t="shared" si="0"/>
        <v>0</v>
      </c>
      <c r="R7" s="9">
        <f t="shared" si="0"/>
        <v>3.6055512754639891</v>
      </c>
      <c r="S7" s="9">
        <f t="shared" si="0"/>
        <v>8.5440037453175304</v>
      </c>
      <c r="T7" s="9">
        <f t="shared" si="0"/>
        <v>4.4721359549995796</v>
      </c>
      <c r="U7" s="9">
        <f t="shared" si="0"/>
        <v>9.4339811320566032</v>
      </c>
      <c r="V7" s="9">
        <f t="shared" si="1"/>
        <v>11.661903789690601</v>
      </c>
      <c r="W7" s="9">
        <f t="shared" si="1"/>
        <v>8.0622577482985491</v>
      </c>
      <c r="X7" s="9">
        <f t="shared" si="1"/>
        <v>10.04987562112089</v>
      </c>
      <c r="Y7" s="9">
        <f t="shared" si="1"/>
        <v>14.317821063276353</v>
      </c>
      <c r="Z7" s="9">
        <f t="shared" si="1"/>
        <v>13.038404810405298</v>
      </c>
      <c r="AA7" s="9">
        <f t="shared" si="1"/>
        <v>16.492422502470642</v>
      </c>
      <c r="AB7" s="9">
        <f t="shared" si="1"/>
        <v>19.313207915827967</v>
      </c>
      <c r="AC7" s="9">
        <f t="shared" si="1"/>
        <v>24.186773244895647</v>
      </c>
      <c r="AD7" s="9">
        <f t="shared" si="1"/>
        <v>26.248809496813376</v>
      </c>
      <c r="AE7" s="9">
        <f t="shared" si="1"/>
        <v>25.80697580112788</v>
      </c>
      <c r="AF7" s="9">
        <f t="shared" si="2"/>
        <v>23.600847442411894</v>
      </c>
      <c r="AG7" s="9">
        <f t="shared" si="2"/>
        <v>36.891733491393431</v>
      </c>
      <c r="AH7" s="9">
        <f t="shared" si="2"/>
        <v>32.756678708318397</v>
      </c>
      <c r="AI7" s="9">
        <f t="shared" si="2"/>
        <v>43.863424398922618</v>
      </c>
      <c r="AJ7" s="9">
        <f t="shared" si="2"/>
        <v>55.659680200302986</v>
      </c>
      <c r="AK7" s="9">
        <f t="shared" si="2"/>
        <v>32.202484376209235</v>
      </c>
      <c r="AL7" s="9">
        <f t="shared" si="2"/>
        <v>53.851648071345039</v>
      </c>
      <c r="AM7" s="9">
        <f t="shared" si="2"/>
        <v>55.542776307995261</v>
      </c>
      <c r="AN7" s="9">
        <f t="shared" si="2"/>
        <v>57.428216061444921</v>
      </c>
      <c r="AO7" s="9">
        <f t="shared" si="2"/>
        <v>60.415229867972862</v>
      </c>
      <c r="AP7" s="9">
        <f t="shared" si="2"/>
        <v>69.260378283691168</v>
      </c>
      <c r="AQ7" s="9">
        <f t="shared" si="2"/>
        <v>81.055536516637773</v>
      </c>
      <c r="AR7" s="9">
        <f t="shared" si="2"/>
        <v>75.026661927610775</v>
      </c>
    </row>
    <row r="8" spans="1:44" x14ac:dyDescent="0.2">
      <c r="A8">
        <v>7</v>
      </c>
      <c r="B8" t="str">
        <f>analysis!D8</f>
        <v>A7</v>
      </c>
      <c r="C8">
        <f>analysis!G8</f>
        <v>12</v>
      </c>
      <c r="D8">
        <f>analysis!H8</f>
        <v>28</v>
      </c>
      <c r="E8">
        <f>analysis!I8</f>
        <v>0</v>
      </c>
      <c r="F8">
        <f>analysis!J8</f>
        <v>0</v>
      </c>
      <c r="G8">
        <f>analysis!K8</f>
        <v>0</v>
      </c>
      <c r="K8" t="s">
        <v>81</v>
      </c>
      <c r="L8" s="9">
        <f t="shared" si="0"/>
        <v>15.524174696260024</v>
      </c>
      <c r="M8" s="9">
        <f t="shared" si="0"/>
        <v>22.090722034374522</v>
      </c>
      <c r="N8" s="9">
        <f t="shared" si="0"/>
        <v>13.892443989449804</v>
      </c>
      <c r="O8" s="9">
        <f t="shared" si="0"/>
        <v>13</v>
      </c>
      <c r="P8" s="9">
        <f t="shared" si="0"/>
        <v>9.4868329805051381</v>
      </c>
      <c r="Q8" s="9">
        <f t="shared" si="0"/>
        <v>3.6055512754639891</v>
      </c>
      <c r="R8" s="9">
        <f t="shared" si="0"/>
        <v>0</v>
      </c>
      <c r="S8" s="9">
        <f t="shared" si="0"/>
        <v>10</v>
      </c>
      <c r="T8" s="9">
        <f t="shared" si="0"/>
        <v>1</v>
      </c>
      <c r="U8" s="9">
        <f t="shared" si="0"/>
        <v>10.198039027185569</v>
      </c>
      <c r="V8" s="9">
        <f t="shared" si="1"/>
        <v>12.369316876852981</v>
      </c>
      <c r="W8" s="9">
        <f t="shared" si="1"/>
        <v>10.770329614269007</v>
      </c>
      <c r="X8" s="9">
        <f t="shared" si="1"/>
        <v>7.6157731058639087</v>
      </c>
      <c r="Y8" s="9">
        <f t="shared" si="1"/>
        <v>12.806248474865697</v>
      </c>
      <c r="Z8" s="9">
        <f t="shared" si="1"/>
        <v>10.04987562112089</v>
      </c>
      <c r="AA8" s="9">
        <f t="shared" si="1"/>
        <v>14.317821063276353</v>
      </c>
      <c r="AB8" s="9">
        <f t="shared" si="1"/>
        <v>17.4928556845359</v>
      </c>
      <c r="AC8" s="9">
        <f t="shared" si="1"/>
        <v>24.698178070456937</v>
      </c>
      <c r="AD8" s="9">
        <f t="shared" si="1"/>
        <v>26.076809620810597</v>
      </c>
      <c r="AE8" s="9">
        <f t="shared" si="1"/>
        <v>25.942243542145693</v>
      </c>
      <c r="AF8" s="9">
        <f t="shared" si="2"/>
        <v>23.706539182259394</v>
      </c>
      <c r="AG8" s="9">
        <f t="shared" si="2"/>
        <v>37.12142238654117</v>
      </c>
      <c r="AH8" s="9">
        <f t="shared" si="2"/>
        <v>33.105890714493697</v>
      </c>
      <c r="AI8" s="9">
        <f t="shared" si="2"/>
        <v>44.598206241955516</v>
      </c>
      <c r="AJ8" s="9">
        <f t="shared" si="2"/>
        <v>56.753854494650845</v>
      </c>
      <c r="AK8" s="9">
        <f t="shared" si="2"/>
        <v>32.893768406797051</v>
      </c>
      <c r="AL8" s="9">
        <f t="shared" si="2"/>
        <v>55.108982933819419</v>
      </c>
      <c r="AM8" s="9">
        <f t="shared" si="2"/>
        <v>56.885850613311568</v>
      </c>
      <c r="AN8" s="9">
        <f t="shared" si="2"/>
        <v>59.135437767890075</v>
      </c>
      <c r="AO8" s="9">
        <f t="shared" si="2"/>
        <v>61.814237842102365</v>
      </c>
      <c r="AP8" s="9">
        <f t="shared" si="2"/>
        <v>71.06335201775947</v>
      </c>
      <c r="AQ8" s="9">
        <f t="shared" si="2"/>
        <v>83</v>
      </c>
      <c r="AR8" s="9">
        <f t="shared" si="2"/>
        <v>77.1621668954417</v>
      </c>
    </row>
    <row r="9" spans="1:44" x14ac:dyDescent="0.2">
      <c r="A9">
        <v>8</v>
      </c>
      <c r="B9" t="str">
        <f>analysis!D9</f>
        <v>A8</v>
      </c>
      <c r="C9">
        <f>analysis!G9</f>
        <v>22</v>
      </c>
      <c r="D9">
        <f>analysis!H9</f>
        <v>28</v>
      </c>
      <c r="E9" t="str">
        <f>analysis!I9</f>
        <v>v</v>
      </c>
      <c r="F9">
        <f>analysis!J9</f>
        <v>0</v>
      </c>
      <c r="G9">
        <f>analysis!K9</f>
        <v>0</v>
      </c>
      <c r="K9" t="s">
        <v>82</v>
      </c>
      <c r="L9" s="9">
        <f t="shared" si="0"/>
        <v>6.4031242374328485</v>
      </c>
      <c r="M9" s="9">
        <f t="shared" si="0"/>
        <v>12.165525060596439</v>
      </c>
      <c r="N9" s="9">
        <f t="shared" si="0"/>
        <v>7.2801098892805181</v>
      </c>
      <c r="O9" s="9">
        <f t="shared" si="0"/>
        <v>5.3851648071345037</v>
      </c>
      <c r="P9" s="9">
        <f t="shared" si="0"/>
        <v>3.1622776601683795</v>
      </c>
      <c r="Q9" s="9">
        <f t="shared" si="0"/>
        <v>8.5440037453175304</v>
      </c>
      <c r="R9" s="9">
        <f t="shared" si="0"/>
        <v>10</v>
      </c>
      <c r="S9" s="9">
        <f t="shared" si="0"/>
        <v>0</v>
      </c>
      <c r="T9" s="9">
        <f t="shared" si="0"/>
        <v>10.04987562112089</v>
      </c>
      <c r="U9" s="9">
        <f t="shared" si="0"/>
        <v>2</v>
      </c>
      <c r="V9" s="9">
        <f t="shared" si="1"/>
        <v>3.6055512754639891</v>
      </c>
      <c r="W9" s="9">
        <f t="shared" si="1"/>
        <v>4</v>
      </c>
      <c r="X9" s="9">
        <f t="shared" si="1"/>
        <v>9.8994949366116654</v>
      </c>
      <c r="Y9" s="9">
        <f t="shared" si="1"/>
        <v>10.198039027185569</v>
      </c>
      <c r="Z9" s="9">
        <f t="shared" si="1"/>
        <v>13.45362404707371</v>
      </c>
      <c r="AA9" s="9">
        <f t="shared" si="1"/>
        <v>13.601470508735444</v>
      </c>
      <c r="AB9" s="9">
        <f t="shared" si="1"/>
        <v>15.033296378372908</v>
      </c>
      <c r="AC9" s="9">
        <f t="shared" si="1"/>
        <v>15.811388300841896</v>
      </c>
      <c r="AD9" s="9">
        <f t="shared" si="1"/>
        <v>18.439088914585774</v>
      </c>
      <c r="AE9" s="9">
        <f t="shared" si="1"/>
        <v>17.691806012954132</v>
      </c>
      <c r="AF9" s="9">
        <f t="shared" si="2"/>
        <v>15.556349186104045</v>
      </c>
      <c r="AG9" s="9">
        <f t="shared" si="2"/>
        <v>28.600699292150182</v>
      </c>
      <c r="AH9" s="9">
        <f t="shared" si="2"/>
        <v>24.413111231467404</v>
      </c>
      <c r="AI9" s="9">
        <f t="shared" si="2"/>
        <v>35.341194094144583</v>
      </c>
      <c r="AJ9" s="9">
        <f t="shared" si="2"/>
        <v>47.127486671792717</v>
      </c>
      <c r="AK9" s="9">
        <f t="shared" si="2"/>
        <v>23.706539182259394</v>
      </c>
      <c r="AL9" s="9">
        <f t="shared" si="2"/>
        <v>45.354161881794269</v>
      </c>
      <c r="AM9" s="9">
        <f t="shared" si="2"/>
        <v>47.074409183759279</v>
      </c>
      <c r="AN9" s="9">
        <f t="shared" si="2"/>
        <v>49.162994213127419</v>
      </c>
      <c r="AO9" s="9">
        <f t="shared" si="2"/>
        <v>51.97114584074513</v>
      </c>
      <c r="AP9" s="9">
        <f t="shared" si="2"/>
        <v>61.073725938409879</v>
      </c>
      <c r="AQ9" s="9">
        <f t="shared" si="2"/>
        <v>73</v>
      </c>
      <c r="AR9" s="9">
        <f t="shared" si="2"/>
        <v>67.186308128963304</v>
      </c>
    </row>
    <row r="10" spans="1:44" x14ac:dyDescent="0.2">
      <c r="A10">
        <v>9</v>
      </c>
      <c r="B10" t="str">
        <f>analysis!D10</f>
        <v>A9</v>
      </c>
      <c r="C10">
        <f>analysis!G10</f>
        <v>12</v>
      </c>
      <c r="D10">
        <f>analysis!H10</f>
        <v>29</v>
      </c>
      <c r="E10">
        <f>analysis!I10</f>
        <v>0</v>
      </c>
      <c r="F10">
        <f>analysis!J10</f>
        <v>0</v>
      </c>
      <c r="G10">
        <f>analysis!K10</f>
        <v>0</v>
      </c>
      <c r="K10" t="s">
        <v>83</v>
      </c>
      <c r="L10" s="9">
        <f t="shared" si="0"/>
        <v>15.811388300841896</v>
      </c>
      <c r="M10" s="9">
        <f t="shared" si="0"/>
        <v>22.203603311174518</v>
      </c>
      <c r="N10" s="9">
        <f t="shared" si="0"/>
        <v>14.422205101855956</v>
      </c>
      <c r="O10" s="9">
        <f t="shared" si="0"/>
        <v>13.416407864998739</v>
      </c>
      <c r="P10" s="9">
        <f t="shared" si="0"/>
        <v>9.8488578017961039</v>
      </c>
      <c r="Q10" s="9">
        <f t="shared" si="0"/>
        <v>4.4721359549995796</v>
      </c>
      <c r="R10" s="9">
        <f t="shared" si="0"/>
        <v>1</v>
      </c>
      <c r="S10" s="9">
        <f t="shared" si="0"/>
        <v>10.04987562112089</v>
      </c>
      <c r="T10" s="9">
        <f t="shared" si="0"/>
        <v>0</v>
      </c>
      <c r="U10" s="9">
        <f t="shared" si="0"/>
        <v>10.04987562112089</v>
      </c>
      <c r="V10" s="9">
        <f t="shared" si="1"/>
        <v>12.165525060596439</v>
      </c>
      <c r="W10" s="9">
        <f t="shared" si="1"/>
        <v>11.180339887498949</v>
      </c>
      <c r="X10" s="9">
        <f t="shared" si="1"/>
        <v>6.7082039324993694</v>
      </c>
      <c r="Y10" s="9">
        <f t="shared" si="1"/>
        <v>12.041594578792296</v>
      </c>
      <c r="Z10" s="9">
        <f t="shared" si="1"/>
        <v>9.0553851381374173</v>
      </c>
      <c r="AA10" s="9">
        <f t="shared" si="1"/>
        <v>13.416407864998739</v>
      </c>
      <c r="AB10" s="9">
        <f t="shared" si="1"/>
        <v>16.643316977093239</v>
      </c>
      <c r="AC10" s="9">
        <f t="shared" si="1"/>
        <v>24.351591323771842</v>
      </c>
      <c r="AD10" s="9">
        <f t="shared" si="1"/>
        <v>25.553864678361276</v>
      </c>
      <c r="AE10" s="9">
        <f t="shared" si="1"/>
        <v>25.495097567963924</v>
      </c>
      <c r="AF10" s="9">
        <f t="shared" si="2"/>
        <v>23.259406699226016</v>
      </c>
      <c r="AG10" s="9">
        <f t="shared" si="2"/>
        <v>36.674241641784498</v>
      </c>
      <c r="AH10" s="9">
        <f t="shared" si="2"/>
        <v>32.695565448543633</v>
      </c>
      <c r="AI10" s="9">
        <f t="shared" si="2"/>
        <v>44.271887242357309</v>
      </c>
      <c r="AJ10" s="9">
        <f t="shared" si="2"/>
        <v>56.515484603779164</v>
      </c>
      <c r="AK10" s="9">
        <f t="shared" si="2"/>
        <v>32.572994949804659</v>
      </c>
      <c r="AL10" s="9">
        <f t="shared" si="2"/>
        <v>54.918120870983927</v>
      </c>
      <c r="AM10" s="9">
        <f t="shared" si="2"/>
        <v>56.718603649948932</v>
      </c>
      <c r="AN10" s="9">
        <f t="shared" si="2"/>
        <v>59.076221950967721</v>
      </c>
      <c r="AO10" s="9">
        <f t="shared" si="2"/>
        <v>61.660360037871982</v>
      </c>
      <c r="AP10" s="9">
        <f t="shared" si="2"/>
        <v>71.028163428319047</v>
      </c>
      <c r="AQ10" s="9">
        <f t="shared" si="2"/>
        <v>83.006023877788536</v>
      </c>
      <c r="AR10" s="9">
        <f t="shared" si="2"/>
        <v>77.233412458598508</v>
      </c>
    </row>
    <row r="11" spans="1:44" x14ac:dyDescent="0.2">
      <c r="A11">
        <v>10</v>
      </c>
      <c r="B11" t="str">
        <f>analysis!D11</f>
        <v>A10</v>
      </c>
      <c r="C11">
        <f>analysis!G11</f>
        <v>22</v>
      </c>
      <c r="D11">
        <f>analysis!H11</f>
        <v>30</v>
      </c>
      <c r="E11">
        <f>analysis!I11</f>
        <v>0</v>
      </c>
      <c r="F11" t="str">
        <f>analysis!J11</f>
        <v>v</v>
      </c>
      <c r="G11" t="str">
        <f>analysis!K11</f>
        <v>v</v>
      </c>
      <c r="K11" t="s">
        <v>84</v>
      </c>
      <c r="L11" s="9">
        <f t="shared" si="0"/>
        <v>7.810249675906654</v>
      </c>
      <c r="M11" s="9">
        <f t="shared" si="0"/>
        <v>12.649110640673518</v>
      </c>
      <c r="N11" s="9">
        <f t="shared" si="0"/>
        <v>9.2195444572928871</v>
      </c>
      <c r="O11" s="9">
        <f t="shared" si="0"/>
        <v>7.2801098892805181</v>
      </c>
      <c r="P11" s="9">
        <f t="shared" si="0"/>
        <v>5.0990195135927845</v>
      </c>
      <c r="Q11" s="9">
        <f t="shared" si="0"/>
        <v>9.4339811320566032</v>
      </c>
      <c r="R11" s="9">
        <f t="shared" si="0"/>
        <v>10.198039027185569</v>
      </c>
      <c r="S11" s="9">
        <f t="shared" si="0"/>
        <v>2</v>
      </c>
      <c r="T11" s="9">
        <f t="shared" si="0"/>
        <v>10.04987562112089</v>
      </c>
      <c r="U11" s="9">
        <f t="shared" si="0"/>
        <v>0</v>
      </c>
      <c r="V11" s="9">
        <f t="shared" si="1"/>
        <v>2.2360679774997898</v>
      </c>
      <c r="W11" s="9">
        <f t="shared" si="1"/>
        <v>6</v>
      </c>
      <c r="X11" s="9">
        <f t="shared" si="1"/>
        <v>8.6023252670426267</v>
      </c>
      <c r="Y11" s="9">
        <f t="shared" si="1"/>
        <v>8.2462112512353212</v>
      </c>
      <c r="Z11" s="9">
        <f t="shared" si="1"/>
        <v>12.041594578792296</v>
      </c>
      <c r="AA11" s="9">
        <f t="shared" si="1"/>
        <v>11.704699910719626</v>
      </c>
      <c r="AB11" s="9">
        <f t="shared" si="1"/>
        <v>13.038404810405298</v>
      </c>
      <c r="AC11" s="9">
        <f t="shared" si="1"/>
        <v>14.7648230602334</v>
      </c>
      <c r="AD11" s="9">
        <f t="shared" si="1"/>
        <v>16.970562748477139</v>
      </c>
      <c r="AE11" s="9">
        <f t="shared" si="1"/>
        <v>16.401219466856727</v>
      </c>
      <c r="AF11" s="9">
        <f t="shared" si="2"/>
        <v>14.212670403551895</v>
      </c>
      <c r="AG11" s="9">
        <f t="shared" si="2"/>
        <v>27.459060435491963</v>
      </c>
      <c r="AH11" s="9">
        <f t="shared" si="2"/>
        <v>23.323807579381203</v>
      </c>
      <c r="AI11" s="9">
        <f t="shared" si="2"/>
        <v>34.539832078341085</v>
      </c>
      <c r="AJ11" s="9">
        <f t="shared" si="2"/>
        <v>46.572524088780071</v>
      </c>
      <c r="AK11" s="9">
        <f t="shared" si="2"/>
        <v>22.847319317591726</v>
      </c>
      <c r="AL11" s="9">
        <f t="shared" si="2"/>
        <v>44.911023145771239</v>
      </c>
      <c r="AM11" s="9">
        <f t="shared" si="2"/>
        <v>46.690470119715009</v>
      </c>
      <c r="AN11" s="9">
        <f t="shared" si="2"/>
        <v>49.040799340956916</v>
      </c>
      <c r="AO11" s="9">
        <f t="shared" si="2"/>
        <v>51.623637996561229</v>
      </c>
      <c r="AP11" s="9">
        <f t="shared" si="2"/>
        <v>61.008196170678573</v>
      </c>
      <c r="AQ11" s="9">
        <f t="shared" si="2"/>
        <v>73.027392121039071</v>
      </c>
      <c r="AR11" s="9">
        <f t="shared" si="2"/>
        <v>67.36467917239716</v>
      </c>
    </row>
    <row r="12" spans="1:44" x14ac:dyDescent="0.2">
      <c r="A12">
        <v>11</v>
      </c>
      <c r="B12" t="str">
        <f>analysis!D12</f>
        <v>A11</v>
      </c>
      <c r="C12">
        <f>analysis!G12</f>
        <v>24</v>
      </c>
      <c r="D12">
        <f>analysis!H12</f>
        <v>31</v>
      </c>
      <c r="E12" t="str">
        <f>analysis!I12</f>
        <v>v</v>
      </c>
      <c r="F12" t="str">
        <f>analysis!J12</f>
        <v>v</v>
      </c>
      <c r="G12" t="str">
        <f>analysis!K12</f>
        <v>v</v>
      </c>
      <c r="K12" t="s">
        <v>85</v>
      </c>
      <c r="L12" s="9">
        <f t="shared" ref="L12:U21" si="3">SQRT(((ABS(VLOOKUP($K12,index,2,0))-ABS(VLOOKUP(L$1,index,2,0)))^2)+((ABS(VLOOKUP($K12,index,3,0))-ABS(VLOOKUP(L$1,index,3,0)))^2))</f>
        <v>7.6157731058639087</v>
      </c>
      <c r="M12" s="9">
        <f t="shared" si="3"/>
        <v>11.180339887498949</v>
      </c>
      <c r="N12" s="9">
        <f t="shared" si="3"/>
        <v>10</v>
      </c>
      <c r="O12" s="9">
        <f t="shared" si="3"/>
        <v>8</v>
      </c>
      <c r="P12" s="9">
        <f t="shared" si="3"/>
        <v>6.7082039324993694</v>
      </c>
      <c r="Q12" s="9">
        <f t="shared" si="3"/>
        <v>11.661903789690601</v>
      </c>
      <c r="R12" s="9">
        <f t="shared" si="3"/>
        <v>12.369316876852981</v>
      </c>
      <c r="S12" s="9">
        <f t="shared" si="3"/>
        <v>3.6055512754639891</v>
      </c>
      <c r="T12" s="9">
        <f t="shared" si="3"/>
        <v>12.165525060596439</v>
      </c>
      <c r="U12" s="9">
        <f t="shared" si="3"/>
        <v>2.2360679774997898</v>
      </c>
      <c r="V12" s="9">
        <f t="shared" ref="V12:AE21" si="4">SQRT(((ABS(VLOOKUP($K12,index,2,0))-ABS(VLOOKUP(V$1,index,2,0)))^2)+((ABS(VLOOKUP($K12,index,3,0))-ABS(VLOOKUP(V$1,index,3,0)))^2))</f>
        <v>0</v>
      </c>
      <c r="W12" s="9">
        <f t="shared" si="4"/>
        <v>7.2801098892805181</v>
      </c>
      <c r="X12" s="9">
        <f t="shared" si="4"/>
        <v>9.8488578017961039</v>
      </c>
      <c r="Y12" s="9">
        <f t="shared" si="4"/>
        <v>8.0622577482985491</v>
      </c>
      <c r="Z12" s="9">
        <f t="shared" si="4"/>
        <v>13.038404810405298</v>
      </c>
      <c r="AA12" s="9">
        <f t="shared" si="4"/>
        <v>11.661903789690601</v>
      </c>
      <c r="AB12" s="9">
        <f t="shared" si="4"/>
        <v>12.369316876852981</v>
      </c>
      <c r="AC12" s="9">
        <f t="shared" si="4"/>
        <v>12.529964086141668</v>
      </c>
      <c r="AD12" s="9">
        <f t="shared" si="4"/>
        <v>14.866068747318506</v>
      </c>
      <c r="AE12" s="9">
        <f t="shared" si="4"/>
        <v>14.212670403551895</v>
      </c>
      <c r="AF12" s="9">
        <f t="shared" ref="AF12:AR21" si="5">SQRT(((ABS(VLOOKUP($K12,index,2,0))-ABS(VLOOKUP(AF$1,index,2,0)))^2)+((ABS(VLOOKUP($K12,index,3,0))-ABS(VLOOKUP(AF$1,index,3,0)))^2))</f>
        <v>12.041594578792296</v>
      </c>
      <c r="AG12" s="9">
        <f t="shared" si="5"/>
        <v>25.238858928247925</v>
      </c>
      <c r="AH12" s="9">
        <f t="shared" si="5"/>
        <v>21.095023109728988</v>
      </c>
      <c r="AI12" s="9">
        <f t="shared" si="5"/>
        <v>32.310988842807021</v>
      </c>
      <c r="AJ12" s="9">
        <f t="shared" si="5"/>
        <v>44.384682042344295</v>
      </c>
      <c r="AK12" s="9">
        <f t="shared" si="5"/>
        <v>20.615528128088304</v>
      </c>
      <c r="AL12" s="9">
        <f t="shared" si="5"/>
        <v>42.755116652863897</v>
      </c>
      <c r="AM12" s="9">
        <f t="shared" si="5"/>
        <v>44.553338819890925</v>
      </c>
      <c r="AN12" s="9">
        <f t="shared" si="5"/>
        <v>47.010637094172637</v>
      </c>
      <c r="AO12" s="9">
        <f t="shared" si="5"/>
        <v>49.497474683058329</v>
      </c>
      <c r="AP12" s="9">
        <f t="shared" si="5"/>
        <v>59</v>
      </c>
      <c r="AQ12" s="9">
        <f t="shared" si="5"/>
        <v>71.06335201775947</v>
      </c>
      <c r="AR12" s="9">
        <f t="shared" si="5"/>
        <v>65.490457320131767</v>
      </c>
    </row>
    <row r="13" spans="1:44" x14ac:dyDescent="0.2">
      <c r="A13">
        <v>12</v>
      </c>
      <c r="B13" t="str">
        <f>analysis!D13</f>
        <v>B12</v>
      </c>
      <c r="C13">
        <f>analysis!G13</f>
        <v>22</v>
      </c>
      <c r="D13">
        <f>analysis!H13</f>
        <v>24</v>
      </c>
      <c r="E13">
        <f>analysis!I13</f>
        <v>0</v>
      </c>
      <c r="F13" t="str">
        <f>analysis!J13</f>
        <v>v</v>
      </c>
      <c r="G13" t="str">
        <f>analysis!K13</f>
        <v>v</v>
      </c>
      <c r="K13" t="s">
        <v>86</v>
      </c>
      <c r="L13" s="9">
        <f t="shared" si="3"/>
        <v>5</v>
      </c>
      <c r="M13" s="9">
        <f t="shared" si="3"/>
        <v>12.165525060596439</v>
      </c>
      <c r="N13" s="9">
        <f t="shared" si="3"/>
        <v>3.6055512754639891</v>
      </c>
      <c r="O13" s="9">
        <f t="shared" si="3"/>
        <v>2.2360679774997898</v>
      </c>
      <c r="P13" s="9">
        <f t="shared" si="3"/>
        <v>1.4142135623730951</v>
      </c>
      <c r="Q13" s="9">
        <f t="shared" si="3"/>
        <v>8.0622577482985491</v>
      </c>
      <c r="R13" s="9">
        <f t="shared" si="3"/>
        <v>10.770329614269007</v>
      </c>
      <c r="S13" s="9">
        <f t="shared" si="3"/>
        <v>4</v>
      </c>
      <c r="T13" s="9">
        <f t="shared" si="3"/>
        <v>11.180339887498949</v>
      </c>
      <c r="U13" s="9">
        <f t="shared" si="3"/>
        <v>6</v>
      </c>
      <c r="V13" s="9">
        <f t="shared" si="4"/>
        <v>7.2801098892805181</v>
      </c>
      <c r="W13" s="9">
        <f t="shared" si="4"/>
        <v>0</v>
      </c>
      <c r="X13" s="9">
        <f t="shared" si="4"/>
        <v>13.038404810405298</v>
      </c>
      <c r="Y13" s="9">
        <f t="shared" si="4"/>
        <v>14.142135623730951</v>
      </c>
      <c r="Z13" s="9">
        <f t="shared" si="4"/>
        <v>16.643316977093239</v>
      </c>
      <c r="AA13" s="9">
        <f t="shared" si="4"/>
        <v>17.464249196572979</v>
      </c>
      <c r="AB13" s="9">
        <f t="shared" si="4"/>
        <v>19.026297590440446</v>
      </c>
      <c r="AC13" s="9">
        <f t="shared" si="4"/>
        <v>18.384776310850235</v>
      </c>
      <c r="AD13" s="9">
        <f t="shared" si="4"/>
        <v>21.633307652783937</v>
      </c>
      <c r="AE13" s="9">
        <f t="shared" si="4"/>
        <v>20.615528128088304</v>
      </c>
      <c r="AF13" s="9">
        <f t="shared" si="5"/>
        <v>18.601075237738275</v>
      </c>
      <c r="AG13" s="9">
        <f t="shared" si="5"/>
        <v>31.144823004794873</v>
      </c>
      <c r="AH13" s="9">
        <f t="shared" si="5"/>
        <v>26.90724809414742</v>
      </c>
      <c r="AI13" s="9">
        <f t="shared" si="5"/>
        <v>37.215588131856791</v>
      </c>
      <c r="AJ13" s="9">
        <f t="shared" si="5"/>
        <v>48.466483264210538</v>
      </c>
      <c r="AK13" s="9">
        <f t="shared" si="5"/>
        <v>25.80697580112788</v>
      </c>
      <c r="AL13" s="9">
        <f t="shared" si="5"/>
        <v>46.486557196677836</v>
      </c>
      <c r="AM13" s="9">
        <f t="shared" si="5"/>
        <v>48.083261120685229</v>
      </c>
      <c r="AN13" s="9">
        <f t="shared" si="5"/>
        <v>49.648766349225639</v>
      </c>
      <c r="AO13" s="9">
        <f t="shared" si="5"/>
        <v>52.886671288709408</v>
      </c>
      <c r="AP13" s="9">
        <f t="shared" si="5"/>
        <v>61.400325732035007</v>
      </c>
      <c r="AQ13" s="9">
        <f t="shared" si="5"/>
        <v>73.109506905736964</v>
      </c>
      <c r="AR13" s="9">
        <f t="shared" si="5"/>
        <v>67.007462271003817</v>
      </c>
    </row>
    <row r="14" spans="1:44" x14ac:dyDescent="0.2">
      <c r="A14">
        <v>13</v>
      </c>
      <c r="B14" t="str">
        <f>analysis!D14</f>
        <v>B13</v>
      </c>
      <c r="C14">
        <f>analysis!G14</f>
        <v>15</v>
      </c>
      <c r="D14">
        <f>analysis!H14</f>
        <v>35</v>
      </c>
      <c r="E14">
        <f>analysis!I14</f>
        <v>0</v>
      </c>
      <c r="F14">
        <f>analysis!J14</f>
        <v>0</v>
      </c>
      <c r="G14">
        <f>analysis!K14</f>
        <v>0</v>
      </c>
      <c r="K14" t="s">
        <v>87</v>
      </c>
      <c r="L14" s="9">
        <f t="shared" si="3"/>
        <v>16.278820596099706</v>
      </c>
      <c r="M14" s="9">
        <f t="shared" si="3"/>
        <v>21.023796041628639</v>
      </c>
      <c r="N14" s="9">
        <f t="shared" si="3"/>
        <v>16.643316977093239</v>
      </c>
      <c r="O14" s="9">
        <f t="shared" si="3"/>
        <v>15</v>
      </c>
      <c r="P14" s="9">
        <f t="shared" si="3"/>
        <v>11.661903789690601</v>
      </c>
      <c r="Q14" s="9">
        <f t="shared" si="3"/>
        <v>10.04987562112089</v>
      </c>
      <c r="R14" s="9">
        <f t="shared" si="3"/>
        <v>7.6157731058639087</v>
      </c>
      <c r="S14" s="9">
        <f t="shared" si="3"/>
        <v>9.8994949366116654</v>
      </c>
      <c r="T14" s="9">
        <f t="shared" si="3"/>
        <v>6.7082039324993694</v>
      </c>
      <c r="U14" s="9">
        <f t="shared" si="3"/>
        <v>8.6023252670426267</v>
      </c>
      <c r="V14" s="9">
        <f t="shared" si="4"/>
        <v>9.8488578017961039</v>
      </c>
      <c r="W14" s="9">
        <f t="shared" si="4"/>
        <v>13.038404810405298</v>
      </c>
      <c r="X14" s="9">
        <f t="shared" si="4"/>
        <v>0</v>
      </c>
      <c r="Y14" s="9">
        <f t="shared" si="4"/>
        <v>5.8309518948453007</v>
      </c>
      <c r="Z14" s="9">
        <f t="shared" si="4"/>
        <v>3.6055512754639891</v>
      </c>
      <c r="AA14" s="9">
        <f t="shared" si="4"/>
        <v>6.7082039324993694</v>
      </c>
      <c r="AB14" s="9">
        <f t="shared" si="4"/>
        <v>10</v>
      </c>
      <c r="AC14" s="9">
        <f t="shared" si="4"/>
        <v>20.09975124224178</v>
      </c>
      <c r="AD14" s="9">
        <f t="shared" si="4"/>
        <v>20.248456731316587</v>
      </c>
      <c r="AE14" s="9">
        <f t="shared" si="4"/>
        <v>20.615528128088304</v>
      </c>
      <c r="AF14" s="9">
        <f t="shared" si="5"/>
        <v>18.439088914585774</v>
      </c>
      <c r="AG14" s="9">
        <f t="shared" si="5"/>
        <v>31.622776601683793</v>
      </c>
      <c r="AH14" s="9">
        <f t="shared" si="5"/>
        <v>27.892651361962706</v>
      </c>
      <c r="AI14" s="9">
        <f t="shared" si="5"/>
        <v>39.812058474788763</v>
      </c>
      <c r="AJ14" s="9">
        <f t="shared" si="5"/>
        <v>52.469038489379621</v>
      </c>
      <c r="AK14" s="9">
        <f t="shared" si="5"/>
        <v>28.284271247461902</v>
      </c>
      <c r="AL14" s="9">
        <f t="shared" si="5"/>
        <v>51.156622249714651</v>
      </c>
      <c r="AM14" s="9">
        <f t="shared" si="5"/>
        <v>53.084837759947987</v>
      </c>
      <c r="AN14" s="9">
        <f t="shared" si="5"/>
        <v>56.080299571239813</v>
      </c>
      <c r="AO14" s="9">
        <f t="shared" si="5"/>
        <v>58.077534382926416</v>
      </c>
      <c r="AP14" s="9">
        <f t="shared" si="5"/>
        <v>68.117545463705611</v>
      </c>
      <c r="AQ14" s="9">
        <f t="shared" si="5"/>
        <v>80.305666051655408</v>
      </c>
      <c r="AR14" s="9">
        <f t="shared" si="5"/>
        <v>74.966659255965254</v>
      </c>
    </row>
    <row r="15" spans="1:44" x14ac:dyDescent="0.2">
      <c r="A15">
        <v>14</v>
      </c>
      <c r="B15" t="str">
        <f>analysis!D15</f>
        <v>B14</v>
      </c>
      <c r="C15">
        <f>analysis!G15</f>
        <v>20</v>
      </c>
      <c r="D15">
        <f>analysis!H15</f>
        <v>38</v>
      </c>
      <c r="E15">
        <f>analysis!I15</f>
        <v>0</v>
      </c>
      <c r="F15">
        <f>analysis!J15</f>
        <v>0</v>
      </c>
      <c r="G15">
        <f>analysis!K15</f>
        <v>0</v>
      </c>
      <c r="K15" t="s">
        <v>88</v>
      </c>
      <c r="L15" s="9">
        <f t="shared" si="3"/>
        <v>15.652475842498529</v>
      </c>
      <c r="M15" s="9">
        <f t="shared" si="3"/>
        <v>18.439088914585774</v>
      </c>
      <c r="N15" s="9">
        <f t="shared" si="3"/>
        <v>17.464249196572979</v>
      </c>
      <c r="O15" s="9">
        <f t="shared" si="3"/>
        <v>15.524174696260024</v>
      </c>
      <c r="P15" s="9">
        <f t="shared" si="3"/>
        <v>13.038404810405298</v>
      </c>
      <c r="Q15" s="9">
        <f t="shared" si="3"/>
        <v>14.317821063276353</v>
      </c>
      <c r="R15" s="9">
        <f t="shared" si="3"/>
        <v>12.806248474865697</v>
      </c>
      <c r="S15" s="9">
        <f t="shared" si="3"/>
        <v>10.198039027185569</v>
      </c>
      <c r="T15" s="9">
        <f t="shared" si="3"/>
        <v>12.041594578792296</v>
      </c>
      <c r="U15" s="9">
        <f t="shared" si="3"/>
        <v>8.2462112512353212</v>
      </c>
      <c r="V15" s="9">
        <f t="shared" si="4"/>
        <v>8.0622577482985491</v>
      </c>
      <c r="W15" s="9">
        <f t="shared" si="4"/>
        <v>14.142135623730951</v>
      </c>
      <c r="X15" s="9">
        <f t="shared" si="4"/>
        <v>5.8309518948453007</v>
      </c>
      <c r="Y15" s="9">
        <f t="shared" si="4"/>
        <v>0</v>
      </c>
      <c r="Z15" s="9">
        <f t="shared" si="4"/>
        <v>7</v>
      </c>
      <c r="AA15" s="9">
        <f t="shared" si="4"/>
        <v>3.6055512754639891</v>
      </c>
      <c r="AB15" s="9">
        <f t="shared" si="4"/>
        <v>5.0990195135927845</v>
      </c>
      <c r="AC15" s="9">
        <f t="shared" si="4"/>
        <v>15.033296378372908</v>
      </c>
      <c r="AD15" s="9">
        <f t="shared" si="4"/>
        <v>14.560219778561036</v>
      </c>
      <c r="AE15" s="9">
        <f t="shared" si="4"/>
        <v>15.132745950421556</v>
      </c>
      <c r="AF15" s="9">
        <f t="shared" si="5"/>
        <v>13.038404810405298</v>
      </c>
      <c r="AG15" s="9">
        <f t="shared" si="5"/>
        <v>25.96150997149434</v>
      </c>
      <c r="AH15" s="9">
        <f t="shared" si="5"/>
        <v>22.360679774997898</v>
      </c>
      <c r="AI15" s="9">
        <f t="shared" si="5"/>
        <v>34.365680554879162</v>
      </c>
      <c r="AJ15" s="9">
        <f t="shared" si="5"/>
        <v>47.169905660283021</v>
      </c>
      <c r="AK15" s="9">
        <f t="shared" si="5"/>
        <v>23.021728866442675</v>
      </c>
      <c r="AL15" s="9">
        <f t="shared" si="5"/>
        <v>46.010868281309364</v>
      </c>
      <c r="AM15" s="9">
        <f t="shared" si="5"/>
        <v>48</v>
      </c>
      <c r="AN15" s="9">
        <f t="shared" si="5"/>
        <v>51.35172830587107</v>
      </c>
      <c r="AO15" s="9">
        <f t="shared" si="5"/>
        <v>53</v>
      </c>
      <c r="AP15" s="9">
        <f t="shared" si="5"/>
        <v>63.387695966961914</v>
      </c>
      <c r="AQ15" s="9">
        <f t="shared" si="5"/>
        <v>75.663729752107784</v>
      </c>
      <c r="AR15" s="9">
        <f t="shared" si="5"/>
        <v>70.611613775638915</v>
      </c>
    </row>
    <row r="16" spans="1:44" x14ac:dyDescent="0.2">
      <c r="A16">
        <v>15</v>
      </c>
      <c r="B16" t="str">
        <f>analysis!D16</f>
        <v>B15</v>
      </c>
      <c r="C16">
        <f>analysis!G16</f>
        <v>13</v>
      </c>
      <c r="D16">
        <f>analysis!H16</f>
        <v>38</v>
      </c>
      <c r="E16">
        <f>analysis!I16</f>
        <v>0</v>
      </c>
      <c r="F16">
        <f>analysis!J16</f>
        <v>0</v>
      </c>
      <c r="G16">
        <f>analysis!K16</f>
        <v>0</v>
      </c>
      <c r="K16" t="s">
        <v>89</v>
      </c>
      <c r="L16" s="9">
        <f t="shared" si="3"/>
        <v>19.798989873223331</v>
      </c>
      <c r="M16" s="9">
        <f t="shared" si="3"/>
        <v>24.186773244895647</v>
      </c>
      <c r="N16" s="9">
        <f t="shared" si="3"/>
        <v>20.248456731316587</v>
      </c>
      <c r="O16" s="9">
        <f t="shared" si="3"/>
        <v>18.601075237738275</v>
      </c>
      <c r="P16" s="9">
        <f t="shared" si="3"/>
        <v>15.264337522473747</v>
      </c>
      <c r="Q16" s="9">
        <f t="shared" si="3"/>
        <v>13.038404810405298</v>
      </c>
      <c r="R16" s="9">
        <f t="shared" si="3"/>
        <v>10.04987562112089</v>
      </c>
      <c r="S16" s="9">
        <f t="shared" si="3"/>
        <v>13.45362404707371</v>
      </c>
      <c r="T16" s="9">
        <f t="shared" si="3"/>
        <v>9.0553851381374173</v>
      </c>
      <c r="U16" s="9">
        <f t="shared" si="3"/>
        <v>12.041594578792296</v>
      </c>
      <c r="V16" s="9">
        <f t="shared" si="4"/>
        <v>13.038404810405298</v>
      </c>
      <c r="W16" s="9">
        <f t="shared" si="4"/>
        <v>16.643316977093239</v>
      </c>
      <c r="X16" s="9">
        <f t="shared" si="4"/>
        <v>3.6055512754639891</v>
      </c>
      <c r="Y16" s="9">
        <f t="shared" si="4"/>
        <v>7</v>
      </c>
      <c r="Z16" s="9">
        <f t="shared" si="4"/>
        <v>0</v>
      </c>
      <c r="AA16" s="9">
        <f t="shared" si="4"/>
        <v>5.8309518948453007</v>
      </c>
      <c r="AB16" s="9">
        <f t="shared" si="4"/>
        <v>9.4339811320566032</v>
      </c>
      <c r="AC16" s="9">
        <f t="shared" si="4"/>
        <v>22.022715545545239</v>
      </c>
      <c r="AD16" s="9">
        <f t="shared" si="4"/>
        <v>21.377558326431949</v>
      </c>
      <c r="AE16" s="9">
        <f t="shared" si="4"/>
        <v>22.090722034374522</v>
      </c>
      <c r="AF16" s="9">
        <f t="shared" si="5"/>
        <v>20.024984394500787</v>
      </c>
      <c r="AG16" s="9">
        <f t="shared" si="5"/>
        <v>32.756678708318397</v>
      </c>
      <c r="AH16" s="9">
        <f t="shared" si="5"/>
        <v>29.274562336608895</v>
      </c>
      <c r="AI16" s="9">
        <f t="shared" si="5"/>
        <v>41.303752856126764</v>
      </c>
      <c r="AJ16" s="9">
        <f t="shared" si="5"/>
        <v>54.147945482723536</v>
      </c>
      <c r="AK16" s="9">
        <f t="shared" si="5"/>
        <v>30.016662039607269</v>
      </c>
      <c r="AL16" s="9">
        <f t="shared" si="5"/>
        <v>53.009433122794285</v>
      </c>
      <c r="AM16" s="9">
        <f t="shared" si="5"/>
        <v>55</v>
      </c>
      <c r="AN16" s="9">
        <f t="shared" si="5"/>
        <v>58.309518948453004</v>
      </c>
      <c r="AO16" s="9">
        <f t="shared" si="5"/>
        <v>60</v>
      </c>
      <c r="AP16" s="9">
        <f t="shared" si="5"/>
        <v>70.34912934784623</v>
      </c>
      <c r="AQ16" s="9">
        <f t="shared" si="5"/>
        <v>82.607505712253527</v>
      </c>
      <c r="AR16" s="9">
        <f t="shared" si="5"/>
        <v>77.466121627457255</v>
      </c>
    </row>
    <row r="17" spans="1:44" x14ac:dyDescent="0.2">
      <c r="A17">
        <v>16</v>
      </c>
      <c r="B17" t="str">
        <f>analysis!D17</f>
        <v>B16</v>
      </c>
      <c r="C17">
        <f>analysis!G17</f>
        <v>18</v>
      </c>
      <c r="D17">
        <f>analysis!H17</f>
        <v>41</v>
      </c>
      <c r="E17" t="str">
        <f>analysis!I17</f>
        <v>v</v>
      </c>
      <c r="F17" t="str">
        <f>analysis!J17</f>
        <v>v</v>
      </c>
      <c r="G17" t="str">
        <f>analysis!K17</f>
        <v>v</v>
      </c>
      <c r="K17" t="s">
        <v>90</v>
      </c>
      <c r="L17" s="9">
        <f t="shared" si="3"/>
        <v>19.235384061671343</v>
      </c>
      <c r="M17" s="9">
        <f t="shared" si="3"/>
        <v>21.931712199461309</v>
      </c>
      <c r="N17" s="9">
        <f t="shared" si="3"/>
        <v>20.880613017821101</v>
      </c>
      <c r="O17" s="9">
        <f t="shared" si="3"/>
        <v>18.973665961010276</v>
      </c>
      <c r="P17" s="9">
        <f t="shared" si="3"/>
        <v>16.278820596099706</v>
      </c>
      <c r="Q17" s="9">
        <f t="shared" si="3"/>
        <v>16.492422502470642</v>
      </c>
      <c r="R17" s="9">
        <f t="shared" si="3"/>
        <v>14.317821063276353</v>
      </c>
      <c r="S17" s="9">
        <f t="shared" si="3"/>
        <v>13.601470508735444</v>
      </c>
      <c r="T17" s="9">
        <f t="shared" si="3"/>
        <v>13.416407864998739</v>
      </c>
      <c r="U17" s="9">
        <f t="shared" si="3"/>
        <v>11.704699910719626</v>
      </c>
      <c r="V17" s="9">
        <f t="shared" si="4"/>
        <v>11.661903789690601</v>
      </c>
      <c r="W17" s="9">
        <f t="shared" si="4"/>
        <v>17.464249196572979</v>
      </c>
      <c r="X17" s="9">
        <f t="shared" si="4"/>
        <v>6.7082039324993694</v>
      </c>
      <c r="Y17" s="9">
        <f t="shared" si="4"/>
        <v>3.6055512754639891</v>
      </c>
      <c r="Z17" s="9">
        <f t="shared" si="4"/>
        <v>5.8309518948453007</v>
      </c>
      <c r="AA17" s="9">
        <f t="shared" si="4"/>
        <v>0</v>
      </c>
      <c r="AB17" s="9">
        <f t="shared" si="4"/>
        <v>3.6055512754639891</v>
      </c>
      <c r="AC17" s="9">
        <f t="shared" si="4"/>
        <v>17.464249196572979</v>
      </c>
      <c r="AD17" s="9">
        <f t="shared" si="4"/>
        <v>16.031219541881399</v>
      </c>
      <c r="AE17" s="9">
        <f t="shared" si="4"/>
        <v>17.029386365926403</v>
      </c>
      <c r="AF17" s="9">
        <f t="shared" si="5"/>
        <v>15.132745950421556</v>
      </c>
      <c r="AG17" s="9">
        <f t="shared" si="5"/>
        <v>27.294688127912362</v>
      </c>
      <c r="AH17" s="9">
        <f t="shared" si="5"/>
        <v>24.020824298928627</v>
      </c>
      <c r="AI17" s="9">
        <f t="shared" si="5"/>
        <v>36.055512754639892</v>
      </c>
      <c r="AJ17" s="9">
        <f t="shared" si="5"/>
        <v>49.010203019371382</v>
      </c>
      <c r="AK17" s="9">
        <f t="shared" si="5"/>
        <v>25.079872407968907</v>
      </c>
      <c r="AL17" s="9">
        <f t="shared" si="5"/>
        <v>48.041648597857254</v>
      </c>
      <c r="AM17" s="9">
        <f t="shared" si="5"/>
        <v>50.089919145472777</v>
      </c>
      <c r="AN17" s="9">
        <f t="shared" si="5"/>
        <v>53.758720222862451</v>
      </c>
      <c r="AO17" s="9">
        <f t="shared" si="5"/>
        <v>55.081757415681643</v>
      </c>
      <c r="AP17" s="9">
        <f t="shared" si="5"/>
        <v>65.76473218982953</v>
      </c>
      <c r="AQ17" s="9">
        <f t="shared" si="5"/>
        <v>78.089692021418557</v>
      </c>
      <c r="AR17" s="9">
        <f t="shared" si="5"/>
        <v>73.246160308919954</v>
      </c>
    </row>
    <row r="18" spans="1:44" x14ac:dyDescent="0.2">
      <c r="A18">
        <v>17</v>
      </c>
      <c r="B18" t="str">
        <f>analysis!D18</f>
        <v>B17</v>
      </c>
      <c r="C18">
        <f>analysis!G18</f>
        <v>21</v>
      </c>
      <c r="D18">
        <f>analysis!H18</f>
        <v>43</v>
      </c>
      <c r="E18" t="str">
        <f>analysis!I18</f>
        <v>v</v>
      </c>
      <c r="F18">
        <f>analysis!J18</f>
        <v>0</v>
      </c>
      <c r="G18">
        <f>analysis!K18</f>
        <v>0</v>
      </c>
      <c r="K18" t="s">
        <v>91</v>
      </c>
      <c r="L18" s="9">
        <f t="shared" si="3"/>
        <v>19.924858845171276</v>
      </c>
      <c r="M18" s="9">
        <f t="shared" si="3"/>
        <v>21.400934559032695</v>
      </c>
      <c r="N18" s="9">
        <f t="shared" si="3"/>
        <v>22.203603311174518</v>
      </c>
      <c r="O18" s="9">
        <f t="shared" si="3"/>
        <v>20.223748416156685</v>
      </c>
      <c r="P18" s="9">
        <f t="shared" si="3"/>
        <v>18</v>
      </c>
      <c r="Q18" s="9">
        <f t="shared" si="3"/>
        <v>19.313207915827967</v>
      </c>
      <c r="R18" s="9">
        <f t="shared" si="3"/>
        <v>17.4928556845359</v>
      </c>
      <c r="S18" s="9">
        <f t="shared" si="3"/>
        <v>15.033296378372908</v>
      </c>
      <c r="T18" s="9">
        <f t="shared" si="3"/>
        <v>16.643316977093239</v>
      </c>
      <c r="U18" s="9">
        <f t="shared" si="3"/>
        <v>13.038404810405298</v>
      </c>
      <c r="V18" s="9">
        <f t="shared" si="4"/>
        <v>12.369316876852981</v>
      </c>
      <c r="W18" s="9">
        <f t="shared" si="4"/>
        <v>19.026297590440446</v>
      </c>
      <c r="X18" s="9">
        <f t="shared" si="4"/>
        <v>10</v>
      </c>
      <c r="Y18" s="9">
        <f t="shared" si="4"/>
        <v>5.0990195135927845</v>
      </c>
      <c r="Z18" s="9">
        <f t="shared" si="4"/>
        <v>9.4339811320566032</v>
      </c>
      <c r="AA18" s="9">
        <f t="shared" si="4"/>
        <v>3.6055512754639891</v>
      </c>
      <c r="AB18" s="9">
        <f t="shared" si="4"/>
        <v>0</v>
      </c>
      <c r="AC18" s="9">
        <f t="shared" si="4"/>
        <v>15.231546211727817</v>
      </c>
      <c r="AD18" s="9">
        <f t="shared" si="4"/>
        <v>13.038404810405298</v>
      </c>
      <c r="AE18" s="9">
        <f t="shared" si="4"/>
        <v>14.317821063276353</v>
      </c>
      <c r="AF18" s="9">
        <f t="shared" si="5"/>
        <v>12.649110640673518</v>
      </c>
      <c r="AG18" s="9">
        <f t="shared" si="5"/>
        <v>24.083189157584592</v>
      </c>
      <c r="AH18" s="9">
        <f t="shared" si="5"/>
        <v>21.023796041628639</v>
      </c>
      <c r="AI18" s="9">
        <f t="shared" si="5"/>
        <v>33</v>
      </c>
      <c r="AJ18" s="9">
        <f t="shared" si="5"/>
        <v>46.010868281309364</v>
      </c>
      <c r="AK18" s="9">
        <f t="shared" si="5"/>
        <v>22.360679774997898</v>
      </c>
      <c r="AL18" s="9">
        <f t="shared" si="5"/>
        <v>45.177427992306072</v>
      </c>
      <c r="AM18" s="9">
        <f t="shared" si="5"/>
        <v>47.265209192385896</v>
      </c>
      <c r="AN18" s="9">
        <f t="shared" si="5"/>
        <v>51.195702944680818</v>
      </c>
      <c r="AO18" s="9">
        <f t="shared" si="5"/>
        <v>52.239831546435909</v>
      </c>
      <c r="AP18" s="9">
        <f t="shared" si="5"/>
        <v>63.150613615387776</v>
      </c>
      <c r="AQ18" s="9">
        <f t="shared" si="5"/>
        <v>75.504966724050675</v>
      </c>
      <c r="AR18" s="9">
        <f t="shared" si="5"/>
        <v>70.880180586677398</v>
      </c>
    </row>
    <row r="19" spans="1:44" x14ac:dyDescent="0.2">
      <c r="A19">
        <v>18</v>
      </c>
      <c r="B19" t="str">
        <f>analysis!D19</f>
        <v>B18</v>
      </c>
      <c r="C19">
        <f>analysis!G19</f>
        <v>35</v>
      </c>
      <c r="D19">
        <f>analysis!H19</f>
        <v>37</v>
      </c>
      <c r="E19" t="str">
        <f>analysis!I19</f>
        <v>v</v>
      </c>
      <c r="F19" t="str">
        <f>analysis!J19</f>
        <v>v</v>
      </c>
      <c r="G19" t="str">
        <f>analysis!K19</f>
        <v>v</v>
      </c>
      <c r="K19" t="s">
        <v>92</v>
      </c>
      <c r="L19" s="9">
        <f t="shared" si="3"/>
        <v>15.264337522473747</v>
      </c>
      <c r="M19" s="9">
        <f t="shared" si="3"/>
        <v>11.045361017187261</v>
      </c>
      <c r="N19" s="9">
        <f t="shared" si="3"/>
        <v>19.416487838947599</v>
      </c>
      <c r="O19" s="9">
        <f t="shared" si="3"/>
        <v>17.804493814764857</v>
      </c>
      <c r="P19" s="9">
        <f t="shared" si="3"/>
        <v>18.439088914585774</v>
      </c>
      <c r="Q19" s="9">
        <f t="shared" si="3"/>
        <v>24.186773244895647</v>
      </c>
      <c r="R19" s="9">
        <f t="shared" si="3"/>
        <v>24.698178070456937</v>
      </c>
      <c r="S19" s="9">
        <f t="shared" si="3"/>
        <v>15.811388300841896</v>
      </c>
      <c r="T19" s="9">
        <f t="shared" si="3"/>
        <v>24.351591323771842</v>
      </c>
      <c r="U19" s="9">
        <f t="shared" si="3"/>
        <v>14.7648230602334</v>
      </c>
      <c r="V19" s="9">
        <f t="shared" si="4"/>
        <v>12.529964086141668</v>
      </c>
      <c r="W19" s="9">
        <f t="shared" si="4"/>
        <v>18.384776310850235</v>
      </c>
      <c r="X19" s="9">
        <f t="shared" si="4"/>
        <v>20.09975124224178</v>
      </c>
      <c r="Y19" s="9">
        <f t="shared" si="4"/>
        <v>15.033296378372908</v>
      </c>
      <c r="Z19" s="9">
        <f t="shared" si="4"/>
        <v>22.022715545545239</v>
      </c>
      <c r="AA19" s="9">
        <f t="shared" si="4"/>
        <v>17.464249196572979</v>
      </c>
      <c r="AB19" s="9">
        <f t="shared" si="4"/>
        <v>15.231546211727817</v>
      </c>
      <c r="AC19" s="9">
        <f t="shared" si="4"/>
        <v>0</v>
      </c>
      <c r="AD19" s="9">
        <f t="shared" si="4"/>
        <v>5.0990195135927845</v>
      </c>
      <c r="AE19" s="9">
        <f t="shared" si="4"/>
        <v>3</v>
      </c>
      <c r="AF19" s="9">
        <f t="shared" si="5"/>
        <v>2.8284271247461903</v>
      </c>
      <c r="AG19" s="9">
        <f t="shared" si="5"/>
        <v>12.806248474865697</v>
      </c>
      <c r="AH19" s="9">
        <f t="shared" si="5"/>
        <v>8.6023252670426267</v>
      </c>
      <c r="AI19" s="9">
        <f t="shared" si="5"/>
        <v>19.924858845171276</v>
      </c>
      <c r="AJ19" s="9">
        <f t="shared" si="5"/>
        <v>32.388269481403292</v>
      </c>
      <c r="AK19" s="9">
        <f t="shared" si="5"/>
        <v>8.2462112512353212</v>
      </c>
      <c r="AL19" s="9">
        <f t="shared" si="5"/>
        <v>31.064449134018133</v>
      </c>
      <c r="AM19" s="9">
        <f t="shared" si="5"/>
        <v>33.015148038438355</v>
      </c>
      <c r="AN19" s="9">
        <f t="shared" si="5"/>
        <v>36.345563690772494</v>
      </c>
      <c r="AO19" s="9">
        <f t="shared" si="5"/>
        <v>38.013155617496423</v>
      </c>
      <c r="AP19" s="9">
        <f t="shared" si="5"/>
        <v>48.373546489791295</v>
      </c>
      <c r="AQ19" s="9">
        <f t="shared" si="5"/>
        <v>60.671245248470051</v>
      </c>
      <c r="AR19" s="9">
        <f t="shared" si="5"/>
        <v>55.785302723925412</v>
      </c>
    </row>
    <row r="20" spans="1:44" x14ac:dyDescent="0.2">
      <c r="A20">
        <v>19</v>
      </c>
      <c r="B20" t="str">
        <f>analysis!D20</f>
        <v>B19</v>
      </c>
      <c r="C20">
        <f>analysis!G20</f>
        <v>34</v>
      </c>
      <c r="D20">
        <f>analysis!H20</f>
        <v>42</v>
      </c>
      <c r="E20" t="str">
        <f>analysis!I20</f>
        <v>v</v>
      </c>
      <c r="F20" t="str">
        <f>analysis!J20</f>
        <v>v</v>
      </c>
      <c r="G20" t="str">
        <f>analysis!K20</f>
        <v>v</v>
      </c>
      <c r="K20" t="s">
        <v>93</v>
      </c>
      <c r="L20" s="9">
        <f t="shared" si="3"/>
        <v>19.313207915827967</v>
      </c>
      <c r="M20" s="9">
        <f t="shared" si="3"/>
        <v>16</v>
      </c>
      <c r="N20" s="9">
        <f t="shared" si="3"/>
        <v>23.259406699226016</v>
      </c>
      <c r="O20" s="9">
        <f t="shared" si="3"/>
        <v>21.470910553583888</v>
      </c>
      <c r="P20" s="9">
        <f t="shared" si="3"/>
        <v>21.400934559032695</v>
      </c>
      <c r="Q20" s="9">
        <f t="shared" si="3"/>
        <v>26.248809496813376</v>
      </c>
      <c r="R20" s="9">
        <f t="shared" si="3"/>
        <v>26.076809620810597</v>
      </c>
      <c r="S20" s="9">
        <f t="shared" si="3"/>
        <v>18.439088914585774</v>
      </c>
      <c r="T20" s="9">
        <f t="shared" si="3"/>
        <v>25.553864678361276</v>
      </c>
      <c r="U20" s="9">
        <f t="shared" si="3"/>
        <v>16.970562748477139</v>
      </c>
      <c r="V20" s="9">
        <f t="shared" si="4"/>
        <v>14.866068747318506</v>
      </c>
      <c r="W20" s="9">
        <f t="shared" si="4"/>
        <v>21.633307652783937</v>
      </c>
      <c r="X20" s="9">
        <f t="shared" si="4"/>
        <v>20.248456731316587</v>
      </c>
      <c r="Y20" s="9">
        <f t="shared" si="4"/>
        <v>14.560219778561036</v>
      </c>
      <c r="Z20" s="9">
        <f t="shared" si="4"/>
        <v>21.377558326431949</v>
      </c>
      <c r="AA20" s="9">
        <f t="shared" si="4"/>
        <v>16.031219541881399</v>
      </c>
      <c r="AB20" s="9">
        <f t="shared" si="4"/>
        <v>13.038404810405298</v>
      </c>
      <c r="AC20" s="9">
        <f t="shared" si="4"/>
        <v>5.0990195135927845</v>
      </c>
      <c r="AD20" s="9">
        <f t="shared" si="4"/>
        <v>0</v>
      </c>
      <c r="AE20" s="9">
        <f t="shared" si="4"/>
        <v>2.2360679774997898</v>
      </c>
      <c r="AF20" s="9">
        <f t="shared" si="5"/>
        <v>3.1622776601683795</v>
      </c>
      <c r="AG20" s="9">
        <f t="shared" si="5"/>
        <v>11.401754250991379</v>
      </c>
      <c r="AH20" s="9">
        <f t="shared" si="5"/>
        <v>8</v>
      </c>
      <c r="AI20" s="9">
        <f t="shared" si="5"/>
        <v>20.024984394500787</v>
      </c>
      <c r="AJ20" s="9">
        <f t="shared" si="5"/>
        <v>33</v>
      </c>
      <c r="AK20" s="9">
        <f t="shared" si="5"/>
        <v>9.4868329805051381</v>
      </c>
      <c r="AL20" s="9">
        <f t="shared" si="5"/>
        <v>32.140317359976393</v>
      </c>
      <c r="AM20" s="9">
        <f t="shared" si="5"/>
        <v>34.23448553724738</v>
      </c>
      <c r="AN20" s="9">
        <f t="shared" si="5"/>
        <v>38.327535793473601</v>
      </c>
      <c r="AO20" s="9">
        <f t="shared" si="5"/>
        <v>39.204591567825318</v>
      </c>
      <c r="AP20" s="9">
        <f t="shared" si="5"/>
        <v>50.219518117958877</v>
      </c>
      <c r="AQ20" s="9">
        <f t="shared" si="5"/>
        <v>62.585940913275401</v>
      </c>
      <c r="AR20" s="9">
        <f t="shared" si="5"/>
        <v>58.189346103904619</v>
      </c>
    </row>
    <row r="21" spans="1:44" x14ac:dyDescent="0.2">
      <c r="A21">
        <v>20</v>
      </c>
      <c r="B21" t="str">
        <f>analysis!D21</f>
        <v>B20</v>
      </c>
      <c r="C21">
        <f>analysis!G21</f>
        <v>35</v>
      </c>
      <c r="D21">
        <f>analysis!H21</f>
        <v>40</v>
      </c>
      <c r="E21" t="str">
        <f>analysis!I21</f>
        <v>v</v>
      </c>
      <c r="F21">
        <f>analysis!J21</f>
        <v>0</v>
      </c>
      <c r="G21" t="str">
        <f>analysis!K21</f>
        <v>v</v>
      </c>
      <c r="K21" t="s">
        <v>94</v>
      </c>
      <c r="L21" s="9">
        <f t="shared" si="3"/>
        <v>17.888543819998318</v>
      </c>
      <c r="M21" s="9">
        <f t="shared" si="3"/>
        <v>14.035668847618199</v>
      </c>
      <c r="N21" s="9">
        <f t="shared" si="3"/>
        <v>21.95449840010015</v>
      </c>
      <c r="O21" s="9">
        <f t="shared" si="3"/>
        <v>20.248456731316587</v>
      </c>
      <c r="P21" s="9">
        <f t="shared" si="3"/>
        <v>20.518284528683193</v>
      </c>
      <c r="Q21" s="9">
        <f t="shared" si="3"/>
        <v>25.80697580112788</v>
      </c>
      <c r="R21" s="9">
        <f t="shared" si="3"/>
        <v>25.942243542145693</v>
      </c>
      <c r="S21" s="9">
        <f t="shared" si="3"/>
        <v>17.691806012954132</v>
      </c>
      <c r="T21" s="9">
        <f t="shared" si="3"/>
        <v>25.495097567963924</v>
      </c>
      <c r="U21" s="9">
        <f t="shared" si="3"/>
        <v>16.401219466856727</v>
      </c>
      <c r="V21" s="9">
        <f t="shared" si="4"/>
        <v>14.212670403551895</v>
      </c>
      <c r="W21" s="9">
        <f t="shared" si="4"/>
        <v>20.615528128088304</v>
      </c>
      <c r="X21" s="9">
        <f t="shared" si="4"/>
        <v>20.615528128088304</v>
      </c>
      <c r="Y21" s="9">
        <f t="shared" si="4"/>
        <v>15.132745950421556</v>
      </c>
      <c r="Z21" s="9">
        <f t="shared" si="4"/>
        <v>22.090722034374522</v>
      </c>
      <c r="AA21" s="9">
        <f t="shared" si="4"/>
        <v>17.029386365926403</v>
      </c>
      <c r="AB21" s="9">
        <f t="shared" si="4"/>
        <v>14.317821063276353</v>
      </c>
      <c r="AC21" s="9">
        <f t="shared" si="4"/>
        <v>3</v>
      </c>
      <c r="AD21" s="9">
        <f t="shared" si="4"/>
        <v>2.2360679774997898</v>
      </c>
      <c r="AE21" s="9">
        <f t="shared" si="4"/>
        <v>0</v>
      </c>
      <c r="AF21" s="9">
        <f t="shared" si="5"/>
        <v>2.2360679774997898</v>
      </c>
      <c r="AG21" s="9">
        <f t="shared" si="5"/>
        <v>11.180339887498949</v>
      </c>
      <c r="AH21" s="9">
        <f t="shared" si="5"/>
        <v>7.2801098892805181</v>
      </c>
      <c r="AI21" s="9">
        <f t="shared" si="5"/>
        <v>19.235384061671343</v>
      </c>
      <c r="AJ21" s="9">
        <f t="shared" si="5"/>
        <v>32.062439083762797</v>
      </c>
      <c r="AK21" s="9">
        <f t="shared" si="5"/>
        <v>8.0622577482985491</v>
      </c>
      <c r="AL21" s="9">
        <f t="shared" si="5"/>
        <v>31.016124838541646</v>
      </c>
      <c r="AM21" s="9">
        <f t="shared" si="5"/>
        <v>33.060550509633082</v>
      </c>
      <c r="AN21" s="9">
        <f t="shared" si="5"/>
        <v>36.878177829171548</v>
      </c>
      <c r="AO21" s="9">
        <f t="shared" si="5"/>
        <v>38.052595180880893</v>
      </c>
      <c r="AP21" s="9">
        <f t="shared" si="5"/>
        <v>48.836461788299118</v>
      </c>
      <c r="AQ21" s="9">
        <f t="shared" si="5"/>
        <v>61.188234163113421</v>
      </c>
      <c r="AR21" s="9">
        <f t="shared" si="5"/>
        <v>56.612719418872643</v>
      </c>
    </row>
    <row r="22" spans="1:44" x14ac:dyDescent="0.2">
      <c r="A22">
        <v>21</v>
      </c>
      <c r="B22" t="str">
        <f>analysis!D22</f>
        <v>B21</v>
      </c>
      <c r="C22">
        <f>analysis!G22</f>
        <v>33</v>
      </c>
      <c r="D22">
        <f>analysis!H22</f>
        <v>39</v>
      </c>
      <c r="E22" t="str">
        <f>analysis!I22</f>
        <v>v</v>
      </c>
      <c r="F22">
        <f>analysis!J22</f>
        <v>0</v>
      </c>
      <c r="G22" t="str">
        <f>analysis!K22</f>
        <v>v</v>
      </c>
      <c r="K22" t="s">
        <v>95</v>
      </c>
      <c r="L22" s="9">
        <f t="shared" ref="L22:U35" si="6">SQRT(((ABS(VLOOKUP($K22,index,2,0))-ABS(VLOOKUP(L$1,index,2,0)))^2)+((ABS(VLOOKUP($K22,index,3,0))-ABS(VLOOKUP(L$1,index,3,0)))^2))</f>
        <v>16.15549442140351</v>
      </c>
      <c r="M22" s="9">
        <f t="shared" si="6"/>
        <v>13.038404810405298</v>
      </c>
      <c r="N22" s="9">
        <f t="shared" si="6"/>
        <v>20.124611797498108</v>
      </c>
      <c r="O22" s="9">
        <f t="shared" si="6"/>
        <v>18.357559750685819</v>
      </c>
      <c r="P22" s="9">
        <f t="shared" si="6"/>
        <v>18.439088914585774</v>
      </c>
      <c r="Q22" s="9">
        <f t="shared" si="6"/>
        <v>23.600847442411894</v>
      </c>
      <c r="R22" s="9">
        <f t="shared" si="6"/>
        <v>23.706539182259394</v>
      </c>
      <c r="S22" s="9">
        <f t="shared" si="6"/>
        <v>15.556349186104045</v>
      </c>
      <c r="T22" s="9">
        <f t="shared" si="6"/>
        <v>23.259406699226016</v>
      </c>
      <c r="U22" s="9">
        <f t="shared" si="6"/>
        <v>14.212670403551895</v>
      </c>
      <c r="V22" s="9">
        <f t="shared" ref="V22:AE35" si="7">SQRT(((ABS(VLOOKUP($K22,index,2,0))-ABS(VLOOKUP(V$1,index,2,0)))^2)+((ABS(VLOOKUP($K22,index,3,0))-ABS(VLOOKUP(V$1,index,3,0)))^2))</f>
        <v>12.041594578792296</v>
      </c>
      <c r="W22" s="9">
        <f t="shared" si="7"/>
        <v>18.601075237738275</v>
      </c>
      <c r="X22" s="9">
        <f t="shared" si="7"/>
        <v>18.439088914585774</v>
      </c>
      <c r="Y22" s="9">
        <f t="shared" si="7"/>
        <v>13.038404810405298</v>
      </c>
      <c r="Z22" s="9">
        <f t="shared" si="7"/>
        <v>20.024984394500787</v>
      </c>
      <c r="AA22" s="9">
        <f t="shared" si="7"/>
        <v>15.132745950421556</v>
      </c>
      <c r="AB22" s="9">
        <f t="shared" si="7"/>
        <v>12.649110640673518</v>
      </c>
      <c r="AC22" s="9">
        <f t="shared" si="7"/>
        <v>2.8284271247461903</v>
      </c>
      <c r="AD22" s="9">
        <f t="shared" si="7"/>
        <v>3.1622776601683795</v>
      </c>
      <c r="AE22" s="9">
        <f t="shared" si="7"/>
        <v>2.2360679774997898</v>
      </c>
      <c r="AF22" s="9">
        <f t="shared" ref="AF22:AR35" si="8">SQRT(((ABS(VLOOKUP($K22,index,2,0))-ABS(VLOOKUP(AF$1,index,2,0)))^2)+((ABS(VLOOKUP($K22,index,3,0))-ABS(VLOOKUP(AF$1,index,3,0)))^2))</f>
        <v>0</v>
      </c>
      <c r="AG22" s="9">
        <f t="shared" si="8"/>
        <v>13.416407864998739</v>
      </c>
      <c r="AH22" s="9">
        <f t="shared" si="8"/>
        <v>9.4868329805051381</v>
      </c>
      <c r="AI22" s="9">
        <f t="shared" si="8"/>
        <v>21.377558326431949</v>
      </c>
      <c r="AJ22" s="9">
        <f t="shared" si="8"/>
        <v>34.132096331752024</v>
      </c>
      <c r="AK22" s="9">
        <f t="shared" si="8"/>
        <v>10</v>
      </c>
      <c r="AL22" s="9">
        <f t="shared" si="8"/>
        <v>33</v>
      </c>
      <c r="AM22" s="9">
        <f t="shared" si="8"/>
        <v>35.014282800023196</v>
      </c>
      <c r="AN22" s="9">
        <f t="shared" si="8"/>
        <v>38.639358172723313</v>
      </c>
      <c r="AO22" s="9">
        <f t="shared" si="8"/>
        <v>40.01249804748511</v>
      </c>
      <c r="AP22" s="9">
        <f t="shared" si="8"/>
        <v>50.635955604688654</v>
      </c>
      <c r="AQ22" s="9">
        <f t="shared" si="8"/>
        <v>62.968245965724662</v>
      </c>
      <c r="AR22" s="9">
        <f t="shared" si="8"/>
        <v>58.240879114244144</v>
      </c>
    </row>
    <row r="23" spans="1:44" x14ac:dyDescent="0.2">
      <c r="A23">
        <v>22</v>
      </c>
      <c r="B23" t="str">
        <f>analysis!D23</f>
        <v>C22</v>
      </c>
      <c r="C23">
        <f>analysis!G23</f>
        <v>45</v>
      </c>
      <c r="D23">
        <f>analysis!H23</f>
        <v>45</v>
      </c>
      <c r="E23" t="str">
        <f>analysis!I23</f>
        <v>v</v>
      </c>
      <c r="F23" t="str">
        <f>analysis!J23</f>
        <v>v</v>
      </c>
      <c r="G23" t="str">
        <f>analysis!K23</f>
        <v>v</v>
      </c>
      <c r="K23" t="s">
        <v>96</v>
      </c>
      <c r="L23" s="9">
        <f t="shared" si="6"/>
        <v>27.658633371878661</v>
      </c>
      <c r="M23" s="9">
        <f t="shared" si="6"/>
        <v>21.95449840010015</v>
      </c>
      <c r="N23" s="9">
        <f t="shared" si="6"/>
        <v>31.89043743820395</v>
      </c>
      <c r="O23" s="9">
        <f t="shared" si="6"/>
        <v>30.413812651491099</v>
      </c>
      <c r="P23" s="9">
        <f t="shared" si="6"/>
        <v>31.240998703626616</v>
      </c>
      <c r="Q23" s="9">
        <f t="shared" si="6"/>
        <v>36.891733491393431</v>
      </c>
      <c r="R23" s="9">
        <f t="shared" si="6"/>
        <v>37.12142238654117</v>
      </c>
      <c r="S23" s="9">
        <f t="shared" si="6"/>
        <v>28.600699292150182</v>
      </c>
      <c r="T23" s="9">
        <f t="shared" si="6"/>
        <v>36.674241641784498</v>
      </c>
      <c r="U23" s="9">
        <f t="shared" si="6"/>
        <v>27.459060435491963</v>
      </c>
      <c r="V23" s="9">
        <f t="shared" si="7"/>
        <v>25.238858928247925</v>
      </c>
      <c r="W23" s="9">
        <f t="shared" si="7"/>
        <v>31.144823004794873</v>
      </c>
      <c r="X23" s="9">
        <f t="shared" si="7"/>
        <v>31.622776601683793</v>
      </c>
      <c r="Y23" s="9">
        <f t="shared" si="7"/>
        <v>25.96150997149434</v>
      </c>
      <c r="Z23" s="9">
        <f t="shared" si="7"/>
        <v>32.756678708318397</v>
      </c>
      <c r="AA23" s="9">
        <f t="shared" si="7"/>
        <v>27.294688127912362</v>
      </c>
      <c r="AB23" s="9">
        <f t="shared" si="7"/>
        <v>24.083189157584592</v>
      </c>
      <c r="AC23" s="9">
        <f t="shared" si="7"/>
        <v>12.806248474865697</v>
      </c>
      <c r="AD23" s="9">
        <f t="shared" si="7"/>
        <v>11.401754250991379</v>
      </c>
      <c r="AE23" s="9">
        <f t="shared" si="7"/>
        <v>11.180339887498949</v>
      </c>
      <c r="AF23" s="9">
        <f t="shared" si="8"/>
        <v>13.416407864998739</v>
      </c>
      <c r="AG23" s="9">
        <f t="shared" si="8"/>
        <v>0</v>
      </c>
      <c r="AH23" s="9">
        <f t="shared" si="8"/>
        <v>4.2426406871192848</v>
      </c>
      <c r="AI23" s="9">
        <f t="shared" si="8"/>
        <v>9.2195444572928871</v>
      </c>
      <c r="AJ23" s="9">
        <f t="shared" si="8"/>
        <v>22.203603311174518</v>
      </c>
      <c r="AK23" s="9">
        <f t="shared" si="8"/>
        <v>6.324555320336759</v>
      </c>
      <c r="AL23" s="9">
        <f t="shared" si="8"/>
        <v>21.840329667841555</v>
      </c>
      <c r="AM23" s="9">
        <f t="shared" si="8"/>
        <v>24.041630560342615</v>
      </c>
      <c r="AN23" s="9">
        <f t="shared" si="8"/>
        <v>29.068883707497267</v>
      </c>
      <c r="AO23" s="9">
        <f t="shared" si="8"/>
        <v>28.861739379323623</v>
      </c>
      <c r="AP23" s="9">
        <f t="shared" si="8"/>
        <v>40.496913462633174</v>
      </c>
      <c r="AQ23" s="9">
        <f t="shared" si="8"/>
        <v>52.810983706043572</v>
      </c>
      <c r="AR23" s="9">
        <f t="shared" si="8"/>
        <v>49.193495504995376</v>
      </c>
    </row>
    <row r="24" spans="1:44" x14ac:dyDescent="0.2">
      <c r="A24">
        <v>23</v>
      </c>
      <c r="B24" t="str">
        <f>analysis!D24</f>
        <v>C23</v>
      </c>
      <c r="C24">
        <f>analysis!G24</f>
        <v>42</v>
      </c>
      <c r="D24">
        <f>analysis!H24</f>
        <v>42</v>
      </c>
      <c r="E24">
        <f>analysis!I24</f>
        <v>0</v>
      </c>
      <c r="F24">
        <f>analysis!J24</f>
        <v>0</v>
      </c>
      <c r="G24">
        <f>analysis!K24</f>
        <v>0</v>
      </c>
      <c r="K24" t="s">
        <v>97</v>
      </c>
      <c r="L24" s="9">
        <f t="shared" si="6"/>
        <v>23.430749027719962</v>
      </c>
      <c r="M24" s="9">
        <f t="shared" si="6"/>
        <v>17.888543819998318</v>
      </c>
      <c r="N24" s="9">
        <f t="shared" si="6"/>
        <v>27.658633371878661</v>
      </c>
      <c r="O24" s="9">
        <f t="shared" si="6"/>
        <v>26.172504656604801</v>
      </c>
      <c r="P24" s="9">
        <f t="shared" si="6"/>
        <v>27.018512172212592</v>
      </c>
      <c r="Q24" s="9">
        <f t="shared" si="6"/>
        <v>32.756678708318397</v>
      </c>
      <c r="R24" s="9">
        <f t="shared" si="6"/>
        <v>33.105890714493697</v>
      </c>
      <c r="S24" s="9">
        <f t="shared" si="6"/>
        <v>24.413111231467404</v>
      </c>
      <c r="T24" s="9">
        <f t="shared" si="6"/>
        <v>32.695565448543633</v>
      </c>
      <c r="U24" s="9">
        <f t="shared" si="6"/>
        <v>23.323807579381203</v>
      </c>
      <c r="V24" s="9">
        <f t="shared" si="7"/>
        <v>21.095023109728988</v>
      </c>
      <c r="W24" s="9">
        <f t="shared" si="7"/>
        <v>26.90724809414742</v>
      </c>
      <c r="X24" s="9">
        <f t="shared" si="7"/>
        <v>27.892651361962706</v>
      </c>
      <c r="Y24" s="9">
        <f t="shared" si="7"/>
        <v>22.360679774997898</v>
      </c>
      <c r="Z24" s="9">
        <f t="shared" si="7"/>
        <v>29.274562336608895</v>
      </c>
      <c r="AA24" s="9">
        <f t="shared" si="7"/>
        <v>24.020824298928627</v>
      </c>
      <c r="AB24" s="9">
        <f t="shared" si="7"/>
        <v>21.023796041628639</v>
      </c>
      <c r="AC24" s="9">
        <f t="shared" si="7"/>
        <v>8.6023252670426267</v>
      </c>
      <c r="AD24" s="9">
        <f t="shared" si="7"/>
        <v>8</v>
      </c>
      <c r="AE24" s="9">
        <f t="shared" si="7"/>
        <v>7.2801098892805181</v>
      </c>
      <c r="AF24" s="9">
        <f t="shared" si="8"/>
        <v>9.4868329805051381</v>
      </c>
      <c r="AG24" s="9">
        <f t="shared" si="8"/>
        <v>4.2426406871192848</v>
      </c>
      <c r="AH24" s="9">
        <f t="shared" si="8"/>
        <v>0</v>
      </c>
      <c r="AI24" s="9">
        <f t="shared" si="8"/>
        <v>12.041594578792296</v>
      </c>
      <c r="AJ24" s="9">
        <f t="shared" si="8"/>
        <v>25</v>
      </c>
      <c r="AK24" s="9">
        <f t="shared" si="8"/>
        <v>3.1622776601683795</v>
      </c>
      <c r="AL24" s="9">
        <f t="shared" si="8"/>
        <v>24.186773244895647</v>
      </c>
      <c r="AM24" s="9">
        <f t="shared" si="8"/>
        <v>26.305892875931811</v>
      </c>
      <c r="AN24" s="9">
        <f t="shared" si="8"/>
        <v>30.675723300355934</v>
      </c>
      <c r="AO24" s="9">
        <f t="shared" si="8"/>
        <v>31.256999216175569</v>
      </c>
      <c r="AP24" s="9">
        <f t="shared" si="8"/>
        <v>42.449970553582247</v>
      </c>
      <c r="AQ24" s="9">
        <f t="shared" si="8"/>
        <v>54.817880294662984</v>
      </c>
      <c r="AR24" s="9">
        <f t="shared" si="8"/>
        <v>50.695167422546305</v>
      </c>
    </row>
    <row r="25" spans="1:44" x14ac:dyDescent="0.2">
      <c r="A25">
        <v>24</v>
      </c>
      <c r="B25" t="str">
        <f>analysis!D25</f>
        <v>C24</v>
      </c>
      <c r="C25">
        <f>analysis!G25</f>
        <v>54</v>
      </c>
      <c r="D25">
        <f>analysis!H25</f>
        <v>43</v>
      </c>
      <c r="E25" t="str">
        <f>analysis!I25</f>
        <v>v</v>
      </c>
      <c r="F25" t="str">
        <f>analysis!J25</f>
        <v>v</v>
      </c>
      <c r="G25" t="str">
        <f>analysis!K25</f>
        <v>v</v>
      </c>
      <c r="K25" t="s">
        <v>98</v>
      </c>
      <c r="L25" s="9">
        <f t="shared" si="6"/>
        <v>33.015148038438355</v>
      </c>
      <c r="M25" s="9">
        <f t="shared" si="6"/>
        <v>26.248809496813376</v>
      </c>
      <c r="N25" s="9">
        <f t="shared" si="6"/>
        <v>37.20215047547655</v>
      </c>
      <c r="O25" s="9">
        <f t="shared" si="6"/>
        <v>36.055512754639892</v>
      </c>
      <c r="P25" s="9">
        <f t="shared" si="6"/>
        <v>37.589892258425003</v>
      </c>
      <c r="Q25" s="9">
        <f t="shared" si="6"/>
        <v>43.863424398922618</v>
      </c>
      <c r="R25" s="9">
        <f t="shared" si="6"/>
        <v>44.598206241955516</v>
      </c>
      <c r="S25" s="9">
        <f t="shared" si="6"/>
        <v>35.341194094144583</v>
      </c>
      <c r="T25" s="9">
        <f t="shared" si="6"/>
        <v>44.271887242357309</v>
      </c>
      <c r="U25" s="9">
        <f t="shared" si="6"/>
        <v>34.539832078341085</v>
      </c>
      <c r="V25" s="9">
        <f t="shared" si="7"/>
        <v>32.310988842807021</v>
      </c>
      <c r="W25" s="9">
        <f t="shared" si="7"/>
        <v>37.215588131856791</v>
      </c>
      <c r="X25" s="9">
        <f t="shared" si="7"/>
        <v>39.812058474788763</v>
      </c>
      <c r="Y25" s="9">
        <f t="shared" si="7"/>
        <v>34.365680554879162</v>
      </c>
      <c r="Z25" s="9">
        <f t="shared" si="7"/>
        <v>41.303752856126764</v>
      </c>
      <c r="AA25" s="9">
        <f t="shared" si="7"/>
        <v>36.055512754639892</v>
      </c>
      <c r="AB25" s="9">
        <f t="shared" si="7"/>
        <v>33</v>
      </c>
      <c r="AC25" s="9">
        <f t="shared" si="7"/>
        <v>19.924858845171276</v>
      </c>
      <c r="AD25" s="9">
        <f t="shared" si="7"/>
        <v>20.024984394500787</v>
      </c>
      <c r="AE25" s="9">
        <f t="shared" si="7"/>
        <v>19.235384061671343</v>
      </c>
      <c r="AF25" s="9">
        <f t="shared" si="8"/>
        <v>21.377558326431949</v>
      </c>
      <c r="AG25" s="9">
        <f t="shared" si="8"/>
        <v>9.2195444572928871</v>
      </c>
      <c r="AH25" s="9">
        <f t="shared" si="8"/>
        <v>12.041594578792296</v>
      </c>
      <c r="AI25" s="9">
        <f t="shared" si="8"/>
        <v>0</v>
      </c>
      <c r="AJ25" s="9">
        <f t="shared" si="8"/>
        <v>13.038404810405298</v>
      </c>
      <c r="AK25" s="9">
        <f t="shared" si="8"/>
        <v>11.704699910719626</v>
      </c>
      <c r="AL25" s="9">
        <f t="shared" si="8"/>
        <v>12.649110640673518</v>
      </c>
      <c r="AM25" s="9">
        <f t="shared" si="8"/>
        <v>14.866068747318506</v>
      </c>
      <c r="AN25" s="9">
        <f t="shared" si="8"/>
        <v>20.248456731316587</v>
      </c>
      <c r="AO25" s="9">
        <f t="shared" si="8"/>
        <v>19.646882704388499</v>
      </c>
      <c r="AP25" s="9">
        <f t="shared" si="8"/>
        <v>31.384709652950431</v>
      </c>
      <c r="AQ25" s="9">
        <f t="shared" si="8"/>
        <v>43.657759905886145</v>
      </c>
      <c r="AR25" s="9">
        <f t="shared" si="8"/>
        <v>40.311288741492746</v>
      </c>
    </row>
    <row r="26" spans="1:44" x14ac:dyDescent="0.2">
      <c r="A26">
        <v>25</v>
      </c>
      <c r="B26" t="str">
        <f>analysis!D26</f>
        <v>C25</v>
      </c>
      <c r="C26">
        <f>analysis!G26</f>
        <v>67</v>
      </c>
      <c r="D26">
        <f>analysis!H26</f>
        <v>42</v>
      </c>
      <c r="E26" t="str">
        <f>analysis!I26</f>
        <v>v</v>
      </c>
      <c r="F26">
        <f>analysis!J26</f>
        <v>0</v>
      </c>
      <c r="G26">
        <f>analysis!K26</f>
        <v>0</v>
      </c>
      <c r="K26" t="s">
        <v>99</v>
      </c>
      <c r="L26" s="9">
        <f t="shared" si="6"/>
        <v>43.863424398922618</v>
      </c>
      <c r="M26" s="9">
        <f t="shared" si="6"/>
        <v>36.674241641784498</v>
      </c>
      <c r="N26" s="9">
        <f t="shared" si="6"/>
        <v>47.853944456021594</v>
      </c>
      <c r="O26" s="9">
        <f t="shared" si="6"/>
        <v>47.010637094172637</v>
      </c>
      <c r="P26" s="9">
        <f t="shared" si="6"/>
        <v>49.040799340956916</v>
      </c>
      <c r="Q26" s="9">
        <f t="shared" si="6"/>
        <v>55.659680200302986</v>
      </c>
      <c r="R26" s="9">
        <f t="shared" si="6"/>
        <v>56.753854494650845</v>
      </c>
      <c r="S26" s="9">
        <f t="shared" si="6"/>
        <v>47.127486671792717</v>
      </c>
      <c r="T26" s="9">
        <f t="shared" si="6"/>
        <v>56.515484603779164</v>
      </c>
      <c r="U26" s="9">
        <f t="shared" si="6"/>
        <v>46.572524088780071</v>
      </c>
      <c r="V26" s="9">
        <f t="shared" si="7"/>
        <v>44.384682042344295</v>
      </c>
      <c r="W26" s="9">
        <f t="shared" si="7"/>
        <v>48.466483264210538</v>
      </c>
      <c r="X26" s="9">
        <f t="shared" si="7"/>
        <v>52.469038489379621</v>
      </c>
      <c r="Y26" s="9">
        <f t="shared" si="7"/>
        <v>47.169905660283021</v>
      </c>
      <c r="Z26" s="9">
        <f t="shared" si="7"/>
        <v>54.147945482723536</v>
      </c>
      <c r="AA26" s="9">
        <f t="shared" si="7"/>
        <v>49.010203019371382</v>
      </c>
      <c r="AB26" s="9">
        <f t="shared" si="7"/>
        <v>46.010868281309364</v>
      </c>
      <c r="AC26" s="9">
        <f t="shared" si="7"/>
        <v>32.388269481403292</v>
      </c>
      <c r="AD26" s="9">
        <f t="shared" si="7"/>
        <v>33</v>
      </c>
      <c r="AE26" s="9">
        <f t="shared" si="7"/>
        <v>32.062439083762797</v>
      </c>
      <c r="AF26" s="9">
        <f t="shared" si="8"/>
        <v>34.132096331752024</v>
      </c>
      <c r="AG26" s="9">
        <f t="shared" si="8"/>
        <v>22.203603311174518</v>
      </c>
      <c r="AH26" s="9">
        <f t="shared" si="8"/>
        <v>25</v>
      </c>
      <c r="AI26" s="9">
        <f t="shared" si="8"/>
        <v>13.038404810405298</v>
      </c>
      <c r="AJ26" s="9">
        <f t="shared" si="8"/>
        <v>0</v>
      </c>
      <c r="AK26" s="9">
        <f t="shared" si="8"/>
        <v>24.186773244895647</v>
      </c>
      <c r="AL26" s="9">
        <f t="shared" si="8"/>
        <v>3.1622776601683795</v>
      </c>
      <c r="AM26" s="9">
        <f t="shared" si="8"/>
        <v>4.1231056256176606</v>
      </c>
      <c r="AN26" s="9">
        <f t="shared" si="8"/>
        <v>10.770329614269007</v>
      </c>
      <c r="AO26" s="9">
        <f t="shared" si="8"/>
        <v>7.2111025509279782</v>
      </c>
      <c r="AP26" s="9">
        <f t="shared" si="8"/>
        <v>19.416487838947599</v>
      </c>
      <c r="AQ26" s="9">
        <f t="shared" si="8"/>
        <v>31.304951684997057</v>
      </c>
      <c r="AR26" s="9">
        <f t="shared" si="8"/>
        <v>29.068883707497267</v>
      </c>
    </row>
    <row r="27" spans="1:44" x14ac:dyDescent="0.2">
      <c r="A27">
        <v>26</v>
      </c>
      <c r="B27" t="str">
        <f>analysis!D27</f>
        <v>C26</v>
      </c>
      <c r="C27">
        <f>analysis!G27</f>
        <v>62</v>
      </c>
      <c r="D27">
        <f>analysis!H27</f>
        <v>38</v>
      </c>
      <c r="E27" t="str">
        <f>analysis!I27</f>
        <v>v</v>
      </c>
      <c r="F27" t="str">
        <f>analysis!J27</f>
        <v>v</v>
      </c>
      <c r="G27" t="str">
        <f>analysis!K27</f>
        <v>v</v>
      </c>
      <c r="K27" t="s">
        <v>100</v>
      </c>
      <c r="L27" s="9">
        <f t="shared" si="6"/>
        <v>37.696153649941529</v>
      </c>
      <c r="M27" s="9">
        <f t="shared" si="6"/>
        <v>30.463092423455635</v>
      </c>
      <c r="N27" s="9">
        <f t="shared" si="6"/>
        <v>41.629316592997299</v>
      </c>
      <c r="O27" s="9">
        <f t="shared" si="6"/>
        <v>40.853396431630991</v>
      </c>
      <c r="P27" s="9">
        <f t="shared" si="6"/>
        <v>43.011626335213137</v>
      </c>
      <c r="Q27" s="9">
        <f t="shared" si="6"/>
        <v>49.729267036625423</v>
      </c>
      <c r="R27" s="9">
        <f t="shared" si="6"/>
        <v>50.990195135927848</v>
      </c>
      <c r="S27" s="9">
        <f t="shared" si="6"/>
        <v>41.231056256176608</v>
      </c>
      <c r="T27" s="9">
        <f t="shared" si="6"/>
        <v>50.803543183522152</v>
      </c>
      <c r="U27" s="9">
        <f t="shared" si="6"/>
        <v>40.792156108742276</v>
      </c>
      <c r="V27" s="9">
        <f t="shared" si="7"/>
        <v>38.639358172723313</v>
      </c>
      <c r="W27" s="9">
        <f t="shared" si="7"/>
        <v>42.379240200834182</v>
      </c>
      <c r="X27" s="9">
        <f t="shared" si="7"/>
        <v>47.095647357266465</v>
      </c>
      <c r="Y27" s="9">
        <f t="shared" si="7"/>
        <v>42</v>
      </c>
      <c r="Z27" s="9">
        <f t="shared" si="7"/>
        <v>49</v>
      </c>
      <c r="AA27" s="9">
        <f t="shared" si="7"/>
        <v>44.10215414239989</v>
      </c>
      <c r="AB27" s="9">
        <f t="shared" si="7"/>
        <v>41.303752856126764</v>
      </c>
      <c r="AC27" s="9">
        <f t="shared" si="7"/>
        <v>27.018512172212592</v>
      </c>
      <c r="AD27" s="9">
        <f t="shared" si="7"/>
        <v>28.284271247461902</v>
      </c>
      <c r="AE27" s="9">
        <f t="shared" si="7"/>
        <v>27.073972741361768</v>
      </c>
      <c r="AF27" s="9">
        <f t="shared" si="8"/>
        <v>29.017236257093817</v>
      </c>
      <c r="AG27" s="9">
        <f t="shared" si="8"/>
        <v>18.384776310850235</v>
      </c>
      <c r="AH27" s="9">
        <f t="shared" si="8"/>
        <v>20.396078054371138</v>
      </c>
      <c r="AI27" s="9">
        <f t="shared" si="8"/>
        <v>9.4339811320566032</v>
      </c>
      <c r="AJ27" s="9">
        <f t="shared" si="8"/>
        <v>6.4031242374328485</v>
      </c>
      <c r="AK27" s="9">
        <f t="shared" si="8"/>
        <v>19.026297590440446</v>
      </c>
      <c r="AL27" s="9">
        <f t="shared" si="8"/>
        <v>4.1231056256176606</v>
      </c>
      <c r="AM27" s="9">
        <f t="shared" si="8"/>
        <v>6</v>
      </c>
      <c r="AN27" s="9">
        <f t="shared" si="8"/>
        <v>10.816653826391969</v>
      </c>
      <c r="AO27" s="9">
        <f t="shared" si="8"/>
        <v>11</v>
      </c>
      <c r="AP27" s="9">
        <f t="shared" si="8"/>
        <v>22.135943621178654</v>
      </c>
      <c r="AQ27" s="9">
        <f t="shared" si="8"/>
        <v>34.481879299133332</v>
      </c>
      <c r="AR27" s="9">
        <f t="shared" si="8"/>
        <v>30.886890422961002</v>
      </c>
    </row>
    <row r="28" spans="1:44" x14ac:dyDescent="0.2">
      <c r="A28">
        <v>27</v>
      </c>
      <c r="B28" t="str">
        <f>analysis!D28</f>
        <v>C27</v>
      </c>
      <c r="C28">
        <f>analysis!G28</f>
        <v>43</v>
      </c>
      <c r="D28">
        <f>analysis!H28</f>
        <v>39</v>
      </c>
      <c r="E28" t="str">
        <f>analysis!I28</f>
        <v>v</v>
      </c>
      <c r="F28" t="str">
        <f>analysis!J28</f>
        <v>v</v>
      </c>
      <c r="G28" t="str">
        <f>analysis!K28</f>
        <v>v</v>
      </c>
      <c r="K28" t="s">
        <v>101</v>
      </c>
      <c r="L28" s="9">
        <f t="shared" si="6"/>
        <v>21.931712199461309</v>
      </c>
      <c r="M28" s="9">
        <f t="shared" si="6"/>
        <v>15.811388300841896</v>
      </c>
      <c r="N28" s="9">
        <f t="shared" si="6"/>
        <v>26.172504656604801</v>
      </c>
      <c r="O28" s="9">
        <f t="shared" si="6"/>
        <v>24.839484696748443</v>
      </c>
      <c r="P28" s="9">
        <f t="shared" si="6"/>
        <v>26.076809620810597</v>
      </c>
      <c r="Q28" s="9">
        <f t="shared" si="6"/>
        <v>32.202484376209235</v>
      </c>
      <c r="R28" s="9">
        <f t="shared" si="6"/>
        <v>32.893768406797051</v>
      </c>
      <c r="S28" s="9">
        <f t="shared" si="6"/>
        <v>23.706539182259394</v>
      </c>
      <c r="T28" s="9">
        <f t="shared" si="6"/>
        <v>32.572994949804659</v>
      </c>
      <c r="U28" s="9">
        <f t="shared" si="6"/>
        <v>22.847319317591726</v>
      </c>
      <c r="V28" s="9">
        <f t="shared" si="7"/>
        <v>20.615528128088304</v>
      </c>
      <c r="W28" s="9">
        <f t="shared" si="7"/>
        <v>25.80697580112788</v>
      </c>
      <c r="X28" s="9">
        <f t="shared" si="7"/>
        <v>28.284271247461902</v>
      </c>
      <c r="Y28" s="9">
        <f t="shared" si="7"/>
        <v>23.021728866442675</v>
      </c>
      <c r="Z28" s="9">
        <f t="shared" si="7"/>
        <v>30.016662039607269</v>
      </c>
      <c r="AA28" s="9">
        <f t="shared" si="7"/>
        <v>25.079872407968907</v>
      </c>
      <c r="AB28" s="9">
        <f t="shared" si="7"/>
        <v>22.360679774997898</v>
      </c>
      <c r="AC28" s="9">
        <f t="shared" si="7"/>
        <v>8.2462112512353212</v>
      </c>
      <c r="AD28" s="9">
        <f t="shared" si="7"/>
        <v>9.4868329805051381</v>
      </c>
      <c r="AE28" s="9">
        <f t="shared" si="7"/>
        <v>8.0622577482985491</v>
      </c>
      <c r="AF28" s="9">
        <f t="shared" si="8"/>
        <v>10</v>
      </c>
      <c r="AG28" s="9">
        <f t="shared" si="8"/>
        <v>6.324555320336759</v>
      </c>
      <c r="AH28" s="9">
        <f t="shared" si="8"/>
        <v>3.1622776601683795</v>
      </c>
      <c r="AI28" s="9">
        <f t="shared" si="8"/>
        <v>11.704699910719626</v>
      </c>
      <c r="AJ28" s="9">
        <f t="shared" si="8"/>
        <v>24.186773244895647</v>
      </c>
      <c r="AK28" s="9">
        <f t="shared" si="8"/>
        <v>0</v>
      </c>
      <c r="AL28" s="9">
        <f t="shared" si="8"/>
        <v>23</v>
      </c>
      <c r="AM28" s="9">
        <f t="shared" si="8"/>
        <v>25.019992006393608</v>
      </c>
      <c r="AN28" s="9">
        <f t="shared" si="8"/>
        <v>28.861739379323623</v>
      </c>
      <c r="AO28" s="9">
        <f t="shared" si="8"/>
        <v>30.016662039607269</v>
      </c>
      <c r="AP28" s="9">
        <f t="shared" si="8"/>
        <v>40.792156108742276</v>
      </c>
      <c r="AQ28" s="9">
        <f t="shared" si="8"/>
        <v>53.150729063673246</v>
      </c>
      <c r="AR28" s="9">
        <f t="shared" si="8"/>
        <v>48.703182647543684</v>
      </c>
    </row>
    <row r="29" spans="1:44" x14ac:dyDescent="0.2">
      <c r="A29">
        <v>28</v>
      </c>
      <c r="B29" t="str">
        <f>analysis!D29</f>
        <v>D28</v>
      </c>
      <c r="C29">
        <f>analysis!G29</f>
        <v>66</v>
      </c>
      <c r="D29">
        <f>analysis!H29</f>
        <v>39</v>
      </c>
      <c r="E29" t="str">
        <f>analysis!I29</f>
        <v>v</v>
      </c>
      <c r="F29">
        <f>analysis!J29</f>
        <v>0</v>
      </c>
      <c r="G29">
        <f>analysis!K29</f>
        <v>0</v>
      </c>
      <c r="K29" t="s">
        <v>102</v>
      </c>
      <c r="L29" s="9">
        <f t="shared" si="6"/>
        <v>41.785164831552358</v>
      </c>
      <c r="M29" s="9">
        <f t="shared" si="6"/>
        <v>34.539832078341085</v>
      </c>
      <c r="N29" s="9">
        <f t="shared" si="6"/>
        <v>45.694638635183452</v>
      </c>
      <c r="O29" s="9">
        <f t="shared" si="6"/>
        <v>44.944410108488462</v>
      </c>
      <c r="P29" s="9">
        <f t="shared" si="6"/>
        <v>47.127486671792717</v>
      </c>
      <c r="Q29" s="9">
        <f t="shared" si="6"/>
        <v>53.851648071345039</v>
      </c>
      <c r="R29" s="9">
        <f t="shared" si="6"/>
        <v>55.108982933819419</v>
      </c>
      <c r="S29" s="9">
        <f t="shared" si="6"/>
        <v>45.354161881794269</v>
      </c>
      <c r="T29" s="9">
        <f t="shared" si="6"/>
        <v>54.918120870983927</v>
      </c>
      <c r="U29" s="9">
        <f t="shared" si="6"/>
        <v>44.911023145771239</v>
      </c>
      <c r="V29" s="9">
        <f t="shared" si="7"/>
        <v>42.755116652863897</v>
      </c>
      <c r="W29" s="9">
        <f t="shared" si="7"/>
        <v>46.486557196677836</v>
      </c>
      <c r="X29" s="9">
        <f t="shared" si="7"/>
        <v>51.156622249714651</v>
      </c>
      <c r="Y29" s="9">
        <f t="shared" si="7"/>
        <v>46.010868281309364</v>
      </c>
      <c r="Z29" s="9">
        <f t="shared" si="7"/>
        <v>53.009433122794285</v>
      </c>
      <c r="AA29" s="9">
        <f t="shared" si="7"/>
        <v>48.041648597857254</v>
      </c>
      <c r="AB29" s="9">
        <f t="shared" si="7"/>
        <v>45.177427992306072</v>
      </c>
      <c r="AC29" s="9">
        <f t="shared" si="7"/>
        <v>31.064449134018133</v>
      </c>
      <c r="AD29" s="9">
        <f t="shared" si="7"/>
        <v>32.140317359976393</v>
      </c>
      <c r="AE29" s="9">
        <f t="shared" si="7"/>
        <v>31.016124838541646</v>
      </c>
      <c r="AF29" s="9">
        <f t="shared" si="8"/>
        <v>33</v>
      </c>
      <c r="AG29" s="9">
        <f t="shared" si="8"/>
        <v>21.840329667841555</v>
      </c>
      <c r="AH29" s="9">
        <f t="shared" si="8"/>
        <v>24.186773244895647</v>
      </c>
      <c r="AI29" s="9">
        <f t="shared" si="8"/>
        <v>12.649110640673518</v>
      </c>
      <c r="AJ29" s="9">
        <f t="shared" si="8"/>
        <v>3.1622776601683795</v>
      </c>
      <c r="AK29" s="9">
        <f t="shared" si="8"/>
        <v>23</v>
      </c>
      <c r="AL29" s="9">
        <f t="shared" si="8"/>
        <v>0</v>
      </c>
      <c r="AM29" s="9">
        <f t="shared" si="8"/>
        <v>2.2360679774997898</v>
      </c>
      <c r="AN29" s="9">
        <f t="shared" si="8"/>
        <v>8.6023252670426267</v>
      </c>
      <c r="AO29" s="9">
        <f t="shared" si="8"/>
        <v>7.0710678118654755</v>
      </c>
      <c r="AP29" s="9">
        <f t="shared" si="8"/>
        <v>18.788294228055936</v>
      </c>
      <c r="AQ29" s="9">
        <f t="shared" si="8"/>
        <v>31.016124838541646</v>
      </c>
      <c r="AR29" s="9">
        <f t="shared" si="8"/>
        <v>28.0178514522438</v>
      </c>
    </row>
    <row r="30" spans="1:44" x14ac:dyDescent="0.2">
      <c r="A30">
        <v>29</v>
      </c>
      <c r="B30" t="str">
        <f>analysis!D30</f>
        <v>D29</v>
      </c>
      <c r="C30">
        <f>analysis!G30</f>
        <v>68</v>
      </c>
      <c r="D30">
        <f>analysis!H30</f>
        <v>38</v>
      </c>
      <c r="E30" t="str">
        <f>analysis!I30</f>
        <v>v</v>
      </c>
      <c r="F30" t="str">
        <f>analysis!J30</f>
        <v>v</v>
      </c>
      <c r="G30" t="str">
        <f>analysis!K30</f>
        <v>v</v>
      </c>
      <c r="K30" t="s">
        <v>103</v>
      </c>
      <c r="L30" s="9">
        <f t="shared" si="6"/>
        <v>43.324358044868937</v>
      </c>
      <c r="M30" s="9">
        <f t="shared" si="6"/>
        <v>36.055512754639892</v>
      </c>
      <c r="N30" s="9">
        <f t="shared" si="6"/>
        <v>47.169905660283021</v>
      </c>
      <c r="O30" s="9">
        <f t="shared" si="6"/>
        <v>46.486557196677836</v>
      </c>
      <c r="P30" s="9">
        <f t="shared" si="6"/>
        <v>48.764741360946438</v>
      </c>
      <c r="Q30" s="9">
        <f t="shared" si="6"/>
        <v>55.542776307995261</v>
      </c>
      <c r="R30" s="9">
        <f t="shared" si="6"/>
        <v>56.885850613311568</v>
      </c>
      <c r="S30" s="9">
        <f t="shared" si="6"/>
        <v>47.074409183759279</v>
      </c>
      <c r="T30" s="9">
        <f t="shared" si="6"/>
        <v>56.718603649948932</v>
      </c>
      <c r="U30" s="9">
        <f t="shared" si="6"/>
        <v>46.690470119715009</v>
      </c>
      <c r="V30" s="9">
        <f t="shared" si="7"/>
        <v>44.553338819890925</v>
      </c>
      <c r="W30" s="9">
        <f t="shared" si="7"/>
        <v>48.083261120685229</v>
      </c>
      <c r="X30" s="9">
        <f t="shared" si="7"/>
        <v>53.084837759947987</v>
      </c>
      <c r="Y30" s="9">
        <f t="shared" si="7"/>
        <v>48</v>
      </c>
      <c r="Z30" s="9">
        <f t="shared" si="7"/>
        <v>55</v>
      </c>
      <c r="AA30" s="9">
        <f t="shared" si="7"/>
        <v>50.089919145472777</v>
      </c>
      <c r="AB30" s="9">
        <f t="shared" si="7"/>
        <v>47.265209192385896</v>
      </c>
      <c r="AC30" s="9">
        <f t="shared" si="7"/>
        <v>33.015148038438355</v>
      </c>
      <c r="AD30" s="9">
        <f t="shared" si="7"/>
        <v>34.23448553724738</v>
      </c>
      <c r="AE30" s="9">
        <f t="shared" si="7"/>
        <v>33.060550509633082</v>
      </c>
      <c r="AF30" s="9">
        <f t="shared" si="8"/>
        <v>35.014282800023196</v>
      </c>
      <c r="AG30" s="9">
        <f t="shared" si="8"/>
        <v>24.041630560342615</v>
      </c>
      <c r="AH30" s="9">
        <f t="shared" si="8"/>
        <v>26.305892875931811</v>
      </c>
      <c r="AI30" s="9">
        <f t="shared" si="8"/>
        <v>14.866068747318506</v>
      </c>
      <c r="AJ30" s="9">
        <f t="shared" si="8"/>
        <v>4.1231056256176606</v>
      </c>
      <c r="AK30" s="9">
        <f t="shared" si="8"/>
        <v>25.019992006393608</v>
      </c>
      <c r="AL30" s="9">
        <f t="shared" si="8"/>
        <v>2.2360679774997898</v>
      </c>
      <c r="AM30" s="9">
        <f t="shared" si="8"/>
        <v>0</v>
      </c>
      <c r="AN30" s="9">
        <f t="shared" si="8"/>
        <v>6.7082039324993694</v>
      </c>
      <c r="AO30" s="9">
        <f t="shared" si="8"/>
        <v>5</v>
      </c>
      <c r="AP30" s="9">
        <f t="shared" si="8"/>
        <v>16.552945357246848</v>
      </c>
      <c r="AQ30" s="9">
        <f t="shared" si="8"/>
        <v>28.792360097775937</v>
      </c>
      <c r="AR30" s="9">
        <f t="shared" si="8"/>
        <v>25.80697580112788</v>
      </c>
    </row>
    <row r="31" spans="1:44" x14ac:dyDescent="0.2">
      <c r="A31">
        <v>30</v>
      </c>
      <c r="B31" t="str">
        <f>analysis!D31</f>
        <v>D30</v>
      </c>
      <c r="C31">
        <f>analysis!G31</f>
        <v>71</v>
      </c>
      <c r="D31">
        <f>analysis!H31</f>
        <v>32</v>
      </c>
      <c r="E31">
        <f>analysis!I31</f>
        <v>0</v>
      </c>
      <c r="F31">
        <f>analysis!J31</f>
        <v>0</v>
      </c>
      <c r="G31">
        <f>analysis!K31</f>
        <v>0</v>
      </c>
      <c r="K31" t="s">
        <v>104</v>
      </c>
      <c r="L31" s="9">
        <f t="shared" si="6"/>
        <v>44.721359549995796</v>
      </c>
      <c r="M31" s="9">
        <f t="shared" si="6"/>
        <v>37.483329627982627</v>
      </c>
      <c r="N31" s="9">
        <f t="shared" si="6"/>
        <v>48.270073544588683</v>
      </c>
      <c r="O31" s="9">
        <f t="shared" si="6"/>
        <v>47.853944456021594</v>
      </c>
      <c r="P31" s="9">
        <f t="shared" si="6"/>
        <v>50.487622245457352</v>
      </c>
      <c r="Q31" s="9">
        <f t="shared" si="6"/>
        <v>57.428216061444921</v>
      </c>
      <c r="R31" s="9">
        <f t="shared" si="6"/>
        <v>59.135437767890075</v>
      </c>
      <c r="S31" s="9">
        <f t="shared" si="6"/>
        <v>49.162994213127419</v>
      </c>
      <c r="T31" s="9">
        <f t="shared" si="6"/>
        <v>59.076221950967721</v>
      </c>
      <c r="U31" s="9">
        <f t="shared" si="6"/>
        <v>49.040799340956916</v>
      </c>
      <c r="V31" s="9">
        <f t="shared" si="7"/>
        <v>47.010637094172637</v>
      </c>
      <c r="W31" s="9">
        <f t="shared" si="7"/>
        <v>49.648766349225639</v>
      </c>
      <c r="X31" s="9">
        <f t="shared" si="7"/>
        <v>56.080299571239813</v>
      </c>
      <c r="Y31" s="9">
        <f t="shared" si="7"/>
        <v>51.35172830587107</v>
      </c>
      <c r="Z31" s="9">
        <f t="shared" si="7"/>
        <v>58.309518948453004</v>
      </c>
      <c r="AA31" s="9">
        <f t="shared" si="7"/>
        <v>53.758720222862451</v>
      </c>
      <c r="AB31" s="9">
        <f t="shared" si="7"/>
        <v>51.195702944680818</v>
      </c>
      <c r="AC31" s="9">
        <f t="shared" si="7"/>
        <v>36.345563690772494</v>
      </c>
      <c r="AD31" s="9">
        <f t="shared" si="7"/>
        <v>38.327535793473601</v>
      </c>
      <c r="AE31" s="9">
        <f t="shared" si="7"/>
        <v>36.878177829171548</v>
      </c>
      <c r="AF31" s="9">
        <f t="shared" si="8"/>
        <v>38.639358172723313</v>
      </c>
      <c r="AG31" s="9">
        <f t="shared" si="8"/>
        <v>29.068883707497267</v>
      </c>
      <c r="AH31" s="9">
        <f t="shared" si="8"/>
        <v>30.675723300355934</v>
      </c>
      <c r="AI31" s="9">
        <f t="shared" si="8"/>
        <v>20.248456731316587</v>
      </c>
      <c r="AJ31" s="9">
        <f t="shared" si="8"/>
        <v>10.770329614269007</v>
      </c>
      <c r="AK31" s="9">
        <f t="shared" si="8"/>
        <v>28.861739379323623</v>
      </c>
      <c r="AL31" s="9">
        <f t="shared" si="8"/>
        <v>8.6023252670426267</v>
      </c>
      <c r="AM31" s="9">
        <f t="shared" si="8"/>
        <v>6.7082039324993694</v>
      </c>
      <c r="AN31" s="9">
        <f t="shared" si="8"/>
        <v>0</v>
      </c>
      <c r="AO31" s="9">
        <f t="shared" si="8"/>
        <v>6.324555320336759</v>
      </c>
      <c r="AP31" s="9">
        <f t="shared" si="8"/>
        <v>12.041594578792296</v>
      </c>
      <c r="AQ31" s="9">
        <f t="shared" si="8"/>
        <v>24.331050121192877</v>
      </c>
      <c r="AR31" s="9">
        <f t="shared" si="8"/>
        <v>20.124611797498108</v>
      </c>
    </row>
    <row r="32" spans="1:44" x14ac:dyDescent="0.2">
      <c r="A32">
        <v>31</v>
      </c>
      <c r="B32" t="str">
        <f>analysis!D32</f>
        <v>D31</v>
      </c>
      <c r="C32">
        <f>analysis!G32</f>
        <v>73</v>
      </c>
      <c r="D32">
        <f>analysis!H32</f>
        <v>38</v>
      </c>
      <c r="E32" t="str">
        <f>analysis!I32</f>
        <v>v</v>
      </c>
      <c r="F32">
        <f>analysis!J32</f>
        <v>0</v>
      </c>
      <c r="G32" t="str">
        <f>analysis!K32</f>
        <v>v</v>
      </c>
      <c r="K32" t="s">
        <v>105</v>
      </c>
      <c r="L32" s="9">
        <f t="shared" si="6"/>
        <v>48.083261120685229</v>
      </c>
      <c r="M32" s="9">
        <f t="shared" si="6"/>
        <v>40.80441152620633</v>
      </c>
      <c r="N32" s="9">
        <f t="shared" si="6"/>
        <v>51.86520991955976</v>
      </c>
      <c r="O32" s="9">
        <f t="shared" si="6"/>
        <v>51.244511901275828</v>
      </c>
      <c r="P32" s="9">
        <f t="shared" si="6"/>
        <v>53.600373133029585</v>
      </c>
      <c r="Q32" s="9">
        <f t="shared" si="6"/>
        <v>60.415229867972862</v>
      </c>
      <c r="R32" s="9">
        <f t="shared" si="6"/>
        <v>61.814237842102365</v>
      </c>
      <c r="S32" s="9">
        <f t="shared" si="6"/>
        <v>51.97114584074513</v>
      </c>
      <c r="T32" s="9">
        <f t="shared" si="6"/>
        <v>61.660360037871982</v>
      </c>
      <c r="U32" s="9">
        <f t="shared" si="6"/>
        <v>51.623637996561229</v>
      </c>
      <c r="V32" s="9">
        <f t="shared" si="7"/>
        <v>49.497474683058329</v>
      </c>
      <c r="W32" s="9">
        <f t="shared" si="7"/>
        <v>52.886671288709408</v>
      </c>
      <c r="X32" s="9">
        <f t="shared" si="7"/>
        <v>58.077534382926416</v>
      </c>
      <c r="Y32" s="9">
        <f t="shared" si="7"/>
        <v>53</v>
      </c>
      <c r="Z32" s="9">
        <f t="shared" si="7"/>
        <v>60</v>
      </c>
      <c r="AA32" s="9">
        <f t="shared" si="7"/>
        <v>55.081757415681643</v>
      </c>
      <c r="AB32" s="9">
        <f t="shared" si="7"/>
        <v>52.239831546435909</v>
      </c>
      <c r="AC32" s="9">
        <f t="shared" si="7"/>
        <v>38.013155617496423</v>
      </c>
      <c r="AD32" s="9">
        <f t="shared" si="7"/>
        <v>39.204591567825318</v>
      </c>
      <c r="AE32" s="9">
        <f t="shared" si="7"/>
        <v>38.052595180880893</v>
      </c>
      <c r="AF32" s="9">
        <f t="shared" si="8"/>
        <v>40.01249804748511</v>
      </c>
      <c r="AG32" s="9">
        <f t="shared" si="8"/>
        <v>28.861739379323623</v>
      </c>
      <c r="AH32" s="9">
        <f t="shared" si="8"/>
        <v>31.256999216175569</v>
      </c>
      <c r="AI32" s="9">
        <f t="shared" si="8"/>
        <v>19.646882704388499</v>
      </c>
      <c r="AJ32" s="9">
        <f t="shared" si="8"/>
        <v>7.2111025509279782</v>
      </c>
      <c r="AK32" s="9">
        <f t="shared" si="8"/>
        <v>30.016662039607269</v>
      </c>
      <c r="AL32" s="9">
        <f t="shared" si="8"/>
        <v>7.0710678118654755</v>
      </c>
      <c r="AM32" s="9">
        <f t="shared" si="8"/>
        <v>5</v>
      </c>
      <c r="AN32" s="9">
        <f t="shared" si="8"/>
        <v>6.324555320336759</v>
      </c>
      <c r="AO32" s="9">
        <f t="shared" si="8"/>
        <v>0</v>
      </c>
      <c r="AP32" s="9">
        <f t="shared" si="8"/>
        <v>12.206555615733702</v>
      </c>
      <c r="AQ32" s="9">
        <f t="shared" si="8"/>
        <v>24.166091947189145</v>
      </c>
      <c r="AR32" s="9">
        <f t="shared" si="8"/>
        <v>21.931712199461309</v>
      </c>
    </row>
    <row r="33" spans="1:44" x14ac:dyDescent="0.2">
      <c r="A33">
        <v>32</v>
      </c>
      <c r="B33" t="str">
        <f>analysis!D33</f>
        <v>D32</v>
      </c>
      <c r="C33">
        <f>analysis!G33</f>
        <v>83</v>
      </c>
      <c r="D33">
        <f>analysis!H33</f>
        <v>31</v>
      </c>
      <c r="E33" t="str">
        <f>analysis!I33</f>
        <v>v</v>
      </c>
      <c r="F33" t="str">
        <f>analysis!J33</f>
        <v>v</v>
      </c>
      <c r="G33" t="str">
        <f>analysis!K33</f>
        <v>v</v>
      </c>
      <c r="K33" t="s">
        <v>106</v>
      </c>
      <c r="L33" s="9">
        <f t="shared" si="6"/>
        <v>56.435804238089851</v>
      </c>
      <c r="M33" s="9">
        <f t="shared" si="6"/>
        <v>49.254441424099006</v>
      </c>
      <c r="N33" s="9">
        <f t="shared" si="6"/>
        <v>59.841457201508724</v>
      </c>
      <c r="O33" s="9">
        <f t="shared" si="6"/>
        <v>59.539902586416787</v>
      </c>
      <c r="P33" s="9">
        <f t="shared" si="6"/>
        <v>62.289646009589745</v>
      </c>
      <c r="Q33" s="9">
        <f t="shared" si="6"/>
        <v>69.260378283691168</v>
      </c>
      <c r="R33" s="9">
        <f t="shared" si="6"/>
        <v>71.06335201775947</v>
      </c>
      <c r="S33" s="9">
        <f t="shared" si="6"/>
        <v>61.073725938409879</v>
      </c>
      <c r="T33" s="9">
        <f t="shared" si="6"/>
        <v>71.028163428319047</v>
      </c>
      <c r="U33" s="9">
        <f t="shared" si="6"/>
        <v>61.008196170678573</v>
      </c>
      <c r="V33" s="9">
        <f t="shared" si="7"/>
        <v>59</v>
      </c>
      <c r="W33" s="9">
        <f t="shared" si="7"/>
        <v>61.400325732035007</v>
      </c>
      <c r="X33" s="9">
        <f t="shared" si="7"/>
        <v>68.117545463705611</v>
      </c>
      <c r="Y33" s="9">
        <f t="shared" si="7"/>
        <v>63.387695966961914</v>
      </c>
      <c r="Z33" s="9">
        <f t="shared" si="7"/>
        <v>70.34912934784623</v>
      </c>
      <c r="AA33" s="9">
        <f t="shared" si="7"/>
        <v>65.76473218982953</v>
      </c>
      <c r="AB33" s="9">
        <f t="shared" si="7"/>
        <v>63.150613615387776</v>
      </c>
      <c r="AC33" s="9">
        <f t="shared" si="7"/>
        <v>48.373546489791295</v>
      </c>
      <c r="AD33" s="9">
        <f t="shared" si="7"/>
        <v>50.219518117958877</v>
      </c>
      <c r="AE33" s="9">
        <f t="shared" si="7"/>
        <v>48.836461788299118</v>
      </c>
      <c r="AF33" s="9">
        <f t="shared" si="8"/>
        <v>50.635955604688654</v>
      </c>
      <c r="AG33" s="9">
        <f t="shared" si="8"/>
        <v>40.496913462633174</v>
      </c>
      <c r="AH33" s="9">
        <f t="shared" si="8"/>
        <v>42.449970553582247</v>
      </c>
      <c r="AI33" s="9">
        <f t="shared" si="8"/>
        <v>31.384709652950431</v>
      </c>
      <c r="AJ33" s="9">
        <f t="shared" si="8"/>
        <v>19.416487838947599</v>
      </c>
      <c r="AK33" s="9">
        <f t="shared" si="8"/>
        <v>40.792156108742276</v>
      </c>
      <c r="AL33" s="9">
        <f t="shared" si="8"/>
        <v>18.788294228055936</v>
      </c>
      <c r="AM33" s="9">
        <f t="shared" si="8"/>
        <v>16.552945357246848</v>
      </c>
      <c r="AN33" s="9">
        <f t="shared" si="8"/>
        <v>12.041594578792296</v>
      </c>
      <c r="AO33" s="9">
        <f t="shared" si="8"/>
        <v>12.206555615733702</v>
      </c>
      <c r="AP33" s="9">
        <f t="shared" si="8"/>
        <v>0</v>
      </c>
      <c r="AQ33" s="9">
        <f t="shared" si="8"/>
        <v>12.369316876852981</v>
      </c>
      <c r="AR33" s="9">
        <f t="shared" si="8"/>
        <v>10</v>
      </c>
    </row>
    <row r="34" spans="1:44" x14ac:dyDescent="0.2">
      <c r="A34">
        <v>33</v>
      </c>
      <c r="B34" t="str">
        <f>analysis!D34</f>
        <v>D33</v>
      </c>
      <c r="C34">
        <f>analysis!G34</f>
        <v>95</v>
      </c>
      <c r="D34">
        <f>analysis!H34</f>
        <v>28</v>
      </c>
      <c r="E34" t="str">
        <f>analysis!I34</f>
        <v>v</v>
      </c>
      <c r="F34">
        <f>analysis!J34</f>
        <v>0</v>
      </c>
      <c r="G34" t="str">
        <f>analysis!K34</f>
        <v>v</v>
      </c>
      <c r="K34" t="s">
        <v>107</v>
      </c>
      <c r="L34" s="9">
        <f t="shared" si="6"/>
        <v>68.117545463705611</v>
      </c>
      <c r="M34" s="9">
        <f t="shared" si="6"/>
        <v>61.032778078668514</v>
      </c>
      <c r="N34" s="9">
        <f t="shared" si="6"/>
        <v>71.344235926947874</v>
      </c>
      <c r="O34" s="9">
        <f t="shared" si="6"/>
        <v>71.175838597096984</v>
      </c>
      <c r="P34" s="9">
        <f t="shared" si="6"/>
        <v>74.060785845142092</v>
      </c>
      <c r="Q34" s="9">
        <f t="shared" si="6"/>
        <v>81.055536516637773</v>
      </c>
      <c r="R34" s="9">
        <f t="shared" si="6"/>
        <v>83</v>
      </c>
      <c r="S34" s="9">
        <f t="shared" si="6"/>
        <v>73</v>
      </c>
      <c r="T34" s="9">
        <f t="shared" si="6"/>
        <v>83.006023877788536</v>
      </c>
      <c r="U34" s="9">
        <f t="shared" si="6"/>
        <v>73.027392121039071</v>
      </c>
      <c r="V34" s="9">
        <f t="shared" si="7"/>
        <v>71.06335201775947</v>
      </c>
      <c r="W34" s="9">
        <f t="shared" si="7"/>
        <v>73.109506905736964</v>
      </c>
      <c r="X34" s="9">
        <f t="shared" si="7"/>
        <v>80.305666051655408</v>
      </c>
      <c r="Y34" s="9">
        <f t="shared" si="7"/>
        <v>75.663729752107784</v>
      </c>
      <c r="Z34" s="9">
        <f t="shared" si="7"/>
        <v>82.607505712253527</v>
      </c>
      <c r="AA34" s="9">
        <f t="shared" si="7"/>
        <v>78.089692021418557</v>
      </c>
      <c r="AB34" s="9">
        <f t="shared" si="7"/>
        <v>75.504966724050675</v>
      </c>
      <c r="AC34" s="9">
        <f t="shared" si="7"/>
        <v>60.671245248470051</v>
      </c>
      <c r="AD34" s="9">
        <f t="shared" si="7"/>
        <v>62.585940913275401</v>
      </c>
      <c r="AE34" s="9">
        <f t="shared" si="7"/>
        <v>61.188234163113421</v>
      </c>
      <c r="AF34" s="9">
        <f t="shared" si="8"/>
        <v>62.968245965724662</v>
      </c>
      <c r="AG34" s="9">
        <f t="shared" si="8"/>
        <v>52.810983706043572</v>
      </c>
      <c r="AH34" s="9">
        <f t="shared" si="8"/>
        <v>54.817880294662984</v>
      </c>
      <c r="AI34" s="9">
        <f t="shared" si="8"/>
        <v>43.657759905886145</v>
      </c>
      <c r="AJ34" s="9">
        <f t="shared" si="8"/>
        <v>31.304951684997057</v>
      </c>
      <c r="AK34" s="9">
        <f t="shared" si="8"/>
        <v>53.150729063673246</v>
      </c>
      <c r="AL34" s="9">
        <f t="shared" si="8"/>
        <v>31.016124838541646</v>
      </c>
      <c r="AM34" s="9">
        <f t="shared" si="8"/>
        <v>28.792360097775937</v>
      </c>
      <c r="AN34" s="9">
        <f t="shared" si="8"/>
        <v>24.331050121192877</v>
      </c>
      <c r="AO34" s="9">
        <f t="shared" si="8"/>
        <v>24.166091947189145</v>
      </c>
      <c r="AP34" s="9">
        <f t="shared" si="8"/>
        <v>12.369316876852981</v>
      </c>
      <c r="AQ34" s="9">
        <f t="shared" si="8"/>
        <v>0</v>
      </c>
      <c r="AR34" s="9">
        <f t="shared" si="8"/>
        <v>7.810249675906654</v>
      </c>
    </row>
    <row r="35" spans="1:44" x14ac:dyDescent="0.2">
      <c r="A35">
        <v>34</v>
      </c>
      <c r="B35" t="str">
        <f>analysis!D35</f>
        <v>D34</v>
      </c>
      <c r="C35">
        <f>analysis!G35</f>
        <v>89</v>
      </c>
      <c r="D35">
        <f>analysis!H35</f>
        <v>23</v>
      </c>
      <c r="E35" t="str">
        <f>analysis!I35</f>
        <v>v</v>
      </c>
      <c r="F35">
        <f>analysis!J35</f>
        <v>0</v>
      </c>
      <c r="G35">
        <f>analysis!K35</f>
        <v>0</v>
      </c>
      <c r="K35" t="s">
        <v>108</v>
      </c>
      <c r="L35" s="9">
        <f t="shared" si="6"/>
        <v>62.008063991709982</v>
      </c>
      <c r="M35" s="9">
        <f t="shared" si="6"/>
        <v>55.081757415681643</v>
      </c>
      <c r="N35" s="9">
        <f t="shared" si="6"/>
        <v>65.030761951556428</v>
      </c>
      <c r="O35" s="9">
        <f t="shared" si="6"/>
        <v>65</v>
      </c>
      <c r="P35" s="9">
        <f t="shared" si="6"/>
        <v>68.029405406779802</v>
      </c>
      <c r="Q35" s="9">
        <f t="shared" si="6"/>
        <v>75.026661927610775</v>
      </c>
      <c r="R35" s="9">
        <f t="shared" si="6"/>
        <v>77.1621668954417</v>
      </c>
      <c r="S35" s="9">
        <f t="shared" si="6"/>
        <v>67.186308128963304</v>
      </c>
      <c r="T35" s="9">
        <f t="shared" si="6"/>
        <v>77.233412458598508</v>
      </c>
      <c r="U35" s="9">
        <f t="shared" si="6"/>
        <v>67.36467917239716</v>
      </c>
      <c r="V35" s="9">
        <f t="shared" si="7"/>
        <v>65.490457320131767</v>
      </c>
      <c r="W35" s="9">
        <f t="shared" si="7"/>
        <v>67.007462271003817</v>
      </c>
      <c r="X35" s="9">
        <f t="shared" si="7"/>
        <v>74.966659255965254</v>
      </c>
      <c r="Y35" s="9">
        <f t="shared" si="7"/>
        <v>70.611613775638915</v>
      </c>
      <c r="Z35" s="9">
        <f t="shared" si="7"/>
        <v>77.466121627457255</v>
      </c>
      <c r="AA35" s="9">
        <f t="shared" si="7"/>
        <v>73.246160308919954</v>
      </c>
      <c r="AB35" s="9">
        <f t="shared" si="7"/>
        <v>70.880180586677398</v>
      </c>
      <c r="AC35" s="9">
        <f t="shared" si="7"/>
        <v>55.785302723925412</v>
      </c>
      <c r="AD35" s="9">
        <f t="shared" si="7"/>
        <v>58.189346103904619</v>
      </c>
      <c r="AE35" s="9">
        <f t="shared" si="7"/>
        <v>56.612719418872643</v>
      </c>
      <c r="AF35" s="9">
        <f t="shared" si="8"/>
        <v>58.240879114244144</v>
      </c>
      <c r="AG35" s="9">
        <f t="shared" si="8"/>
        <v>49.193495504995376</v>
      </c>
      <c r="AH35" s="9">
        <f t="shared" si="8"/>
        <v>50.695167422546305</v>
      </c>
      <c r="AI35" s="9">
        <f t="shared" si="8"/>
        <v>40.311288741492746</v>
      </c>
      <c r="AJ35" s="9">
        <f t="shared" si="8"/>
        <v>29.068883707497267</v>
      </c>
      <c r="AK35" s="9">
        <f t="shared" si="8"/>
        <v>48.703182647543684</v>
      </c>
      <c r="AL35" s="9">
        <f t="shared" si="8"/>
        <v>28.0178514522438</v>
      </c>
      <c r="AM35" s="9">
        <f t="shared" si="8"/>
        <v>25.80697580112788</v>
      </c>
      <c r="AN35" s="9">
        <f t="shared" si="8"/>
        <v>20.124611797498108</v>
      </c>
      <c r="AO35" s="9">
        <f t="shared" si="8"/>
        <v>21.931712199461309</v>
      </c>
      <c r="AP35" s="9">
        <f t="shared" si="8"/>
        <v>10</v>
      </c>
      <c r="AQ35" s="9">
        <f t="shared" si="8"/>
        <v>7.810249675906654</v>
      </c>
      <c r="AR35" s="9">
        <f t="shared" si="8"/>
        <v>0</v>
      </c>
    </row>
  </sheetData>
  <autoFilter ref="B1:G35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F26"/>
  <sheetViews>
    <sheetView workbookViewId="0">
      <selection activeCell="Q10" sqref="Q10"/>
    </sheetView>
  </sheetViews>
  <sheetFormatPr baseColWidth="10" defaultColWidth="8.83203125" defaultRowHeight="16" x14ac:dyDescent="0.2"/>
  <cols>
    <col min="7" max="7" width="8.83203125" customWidth="1"/>
    <col min="8" max="12" width="4.33203125" bestFit="1" customWidth="1"/>
    <col min="13" max="13" width="4.6640625" bestFit="1" customWidth="1"/>
    <col min="14" max="14" width="4.33203125" bestFit="1" customWidth="1"/>
    <col min="15" max="16" width="4.5" bestFit="1" customWidth="1"/>
    <col min="17" max="32" width="4.6640625" bestFit="1" customWidth="1"/>
  </cols>
  <sheetData>
    <row r="1" spans="1:32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analysis!I1</f>
        <v>小孩可玩</v>
      </c>
      <c r="I1" t="s">
        <v>75</v>
      </c>
      <c r="J1" t="s">
        <v>76</v>
      </c>
      <c r="K1" t="s">
        <v>77</v>
      </c>
      <c r="L1" t="s">
        <v>78</v>
      </c>
      <c r="M1" t="s">
        <v>80</v>
      </c>
      <c r="N1" t="s">
        <v>82</v>
      </c>
      <c r="O1" t="s">
        <v>84</v>
      </c>
      <c r="P1" t="s">
        <v>85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98</v>
      </c>
      <c r="Y1" t="s">
        <v>99</v>
      </c>
      <c r="Z1" t="s">
        <v>101</v>
      </c>
      <c r="AA1" t="s">
        <v>102</v>
      </c>
      <c r="AB1" t="s">
        <v>103</v>
      </c>
      <c r="AC1" t="s">
        <v>105</v>
      </c>
      <c r="AD1" t="s">
        <v>106</v>
      </c>
      <c r="AE1" t="s">
        <v>107</v>
      </c>
      <c r="AF1" t="s">
        <v>108</v>
      </c>
    </row>
    <row r="2" spans="1:32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analysis!I2</f>
        <v>v</v>
      </c>
      <c r="H2" t="s">
        <v>75</v>
      </c>
      <c r="I2" s="9">
        <f t="shared" ref="I2:R11" si="0">SQRT(((ABS(VLOOKUP($H2,index,2,0))-ABS(VLOOKUP(I$1,index,2,0)))^2)+((ABS(VLOOKUP($H2,index,3,0))-ABS(VLOOKUP(I$1,index,3,0)))^2))</f>
        <v>0</v>
      </c>
      <c r="J2" s="9">
        <f t="shared" si="0"/>
        <v>7.2801098892805181</v>
      </c>
      <c r="K2" s="9">
        <f t="shared" si="0"/>
        <v>4.2426406871192848</v>
      </c>
      <c r="L2" s="9">
        <f t="shared" si="0"/>
        <v>3.1622776601683795</v>
      </c>
      <c r="M2" s="9">
        <f t="shared" si="0"/>
        <v>13.038404810405298</v>
      </c>
      <c r="N2" s="9">
        <f t="shared" si="0"/>
        <v>6.4031242374328485</v>
      </c>
      <c r="O2" s="9">
        <f t="shared" si="0"/>
        <v>7.810249675906654</v>
      </c>
      <c r="P2" s="9">
        <f t="shared" si="0"/>
        <v>7.6157731058639087</v>
      </c>
      <c r="Q2" s="9">
        <f t="shared" si="0"/>
        <v>19.235384061671343</v>
      </c>
      <c r="R2" s="9">
        <f t="shared" si="0"/>
        <v>19.924858845171276</v>
      </c>
      <c r="S2" s="9">
        <f t="shared" ref="S2:AF11" si="1">SQRT(((ABS(VLOOKUP($H2,index,2,0))-ABS(VLOOKUP(S$1,index,2,0)))^2)+((ABS(VLOOKUP($H2,index,3,0))-ABS(VLOOKUP(S$1,index,3,0)))^2))</f>
        <v>15.264337522473747</v>
      </c>
      <c r="T2" s="9">
        <f t="shared" si="1"/>
        <v>19.313207915827967</v>
      </c>
      <c r="U2" s="9">
        <f t="shared" si="1"/>
        <v>17.888543819998318</v>
      </c>
      <c r="V2" s="9">
        <f t="shared" si="1"/>
        <v>16.15549442140351</v>
      </c>
      <c r="W2" s="9">
        <f t="shared" si="1"/>
        <v>27.658633371878661</v>
      </c>
      <c r="X2" s="9">
        <f t="shared" si="1"/>
        <v>33.015148038438355</v>
      </c>
      <c r="Y2" s="9">
        <f t="shared" si="1"/>
        <v>43.863424398922618</v>
      </c>
      <c r="Z2" s="9">
        <f t="shared" si="1"/>
        <v>21.931712199461309</v>
      </c>
      <c r="AA2" s="9">
        <f t="shared" si="1"/>
        <v>41.785164831552358</v>
      </c>
      <c r="AB2" s="9">
        <f t="shared" si="1"/>
        <v>43.324358044868937</v>
      </c>
      <c r="AC2" s="9">
        <f t="shared" si="1"/>
        <v>48.083261120685229</v>
      </c>
      <c r="AD2" s="9">
        <f t="shared" si="1"/>
        <v>56.435804238089851</v>
      </c>
      <c r="AE2" s="9">
        <f t="shared" si="1"/>
        <v>68.117545463705611</v>
      </c>
      <c r="AF2" s="9">
        <f t="shared" si="1"/>
        <v>62.008063991709982</v>
      </c>
    </row>
    <row r="3" spans="1:32" x14ac:dyDescent="0.2">
      <c r="A3" t="str">
        <f>analysis!D3</f>
        <v>A2</v>
      </c>
      <c r="B3">
        <f>analysis!G3</f>
        <v>34</v>
      </c>
      <c r="C3">
        <f>analysis!H3</f>
        <v>26</v>
      </c>
      <c r="D3" t="str">
        <f>analysis!I3</f>
        <v>v</v>
      </c>
      <c r="H3" t="s">
        <v>76</v>
      </c>
      <c r="I3" s="9">
        <f t="shared" si="0"/>
        <v>7.2801098892805181</v>
      </c>
      <c r="J3" s="9">
        <f t="shared" si="0"/>
        <v>0</v>
      </c>
      <c r="K3" s="9">
        <f t="shared" si="0"/>
        <v>11.180339887498949</v>
      </c>
      <c r="L3" s="9">
        <f t="shared" si="0"/>
        <v>10.440306508910551</v>
      </c>
      <c r="M3" s="9">
        <f t="shared" si="0"/>
        <v>20.024984394500787</v>
      </c>
      <c r="N3" s="9">
        <f t="shared" si="0"/>
        <v>12.165525060596439</v>
      </c>
      <c r="O3" s="9">
        <f t="shared" si="0"/>
        <v>12.649110640673518</v>
      </c>
      <c r="P3" s="9">
        <f t="shared" si="0"/>
        <v>11.180339887498949</v>
      </c>
      <c r="Q3" s="9">
        <f t="shared" si="0"/>
        <v>21.931712199461309</v>
      </c>
      <c r="R3" s="9">
        <f t="shared" si="0"/>
        <v>21.400934559032695</v>
      </c>
      <c r="S3" s="9">
        <f t="shared" si="1"/>
        <v>11.045361017187261</v>
      </c>
      <c r="T3" s="9">
        <f t="shared" si="1"/>
        <v>16</v>
      </c>
      <c r="U3" s="9">
        <f t="shared" si="1"/>
        <v>14.035668847618199</v>
      </c>
      <c r="V3" s="9">
        <f t="shared" si="1"/>
        <v>13.038404810405298</v>
      </c>
      <c r="W3" s="9">
        <f t="shared" si="1"/>
        <v>21.95449840010015</v>
      </c>
      <c r="X3" s="9">
        <f t="shared" si="1"/>
        <v>26.248809496813376</v>
      </c>
      <c r="Y3" s="9">
        <f t="shared" si="1"/>
        <v>36.674241641784498</v>
      </c>
      <c r="Z3" s="9">
        <f t="shared" si="1"/>
        <v>15.811388300841896</v>
      </c>
      <c r="AA3" s="9">
        <f t="shared" si="1"/>
        <v>34.539832078341085</v>
      </c>
      <c r="AB3" s="9">
        <f t="shared" si="1"/>
        <v>36.055512754639892</v>
      </c>
      <c r="AC3" s="9">
        <f t="shared" si="1"/>
        <v>40.80441152620633</v>
      </c>
      <c r="AD3" s="9">
        <f t="shared" si="1"/>
        <v>49.254441424099006</v>
      </c>
      <c r="AE3" s="9">
        <f t="shared" si="1"/>
        <v>61.032778078668514</v>
      </c>
      <c r="AF3" s="9">
        <f t="shared" si="1"/>
        <v>55.081757415681643</v>
      </c>
    </row>
    <row r="4" spans="1:32" x14ac:dyDescent="0.2">
      <c r="A4" t="str">
        <f>analysis!D4</f>
        <v>A3</v>
      </c>
      <c r="B4">
        <f>analysis!G4</f>
        <v>24</v>
      </c>
      <c r="C4">
        <f>analysis!H4</f>
        <v>21</v>
      </c>
      <c r="D4" t="str">
        <f>analysis!I4</f>
        <v>v</v>
      </c>
      <c r="H4" t="s">
        <v>77</v>
      </c>
      <c r="I4" s="9">
        <f t="shared" si="0"/>
        <v>4.2426406871192848</v>
      </c>
      <c r="J4" s="9">
        <f t="shared" si="0"/>
        <v>11.180339887498949</v>
      </c>
      <c r="K4" s="9">
        <f t="shared" si="0"/>
        <v>0</v>
      </c>
      <c r="L4" s="9">
        <f t="shared" si="0"/>
        <v>2</v>
      </c>
      <c r="M4" s="9">
        <f t="shared" si="0"/>
        <v>10.770329614269007</v>
      </c>
      <c r="N4" s="9">
        <f t="shared" si="0"/>
        <v>7.2801098892805181</v>
      </c>
      <c r="O4" s="9">
        <f t="shared" si="0"/>
        <v>9.2195444572928871</v>
      </c>
      <c r="P4" s="9">
        <f t="shared" si="0"/>
        <v>10</v>
      </c>
      <c r="Q4" s="9">
        <f t="shared" si="0"/>
        <v>20.880613017821101</v>
      </c>
      <c r="R4" s="9">
        <f t="shared" si="0"/>
        <v>22.203603311174518</v>
      </c>
      <c r="S4" s="9">
        <f t="shared" si="1"/>
        <v>19.416487838947599</v>
      </c>
      <c r="T4" s="9">
        <f t="shared" si="1"/>
        <v>23.259406699226016</v>
      </c>
      <c r="U4" s="9">
        <f t="shared" si="1"/>
        <v>21.95449840010015</v>
      </c>
      <c r="V4" s="9">
        <f t="shared" si="1"/>
        <v>20.124611797498108</v>
      </c>
      <c r="W4" s="9">
        <f t="shared" si="1"/>
        <v>31.89043743820395</v>
      </c>
      <c r="X4" s="9">
        <f t="shared" si="1"/>
        <v>37.20215047547655</v>
      </c>
      <c r="Y4" s="9">
        <f t="shared" si="1"/>
        <v>47.853944456021594</v>
      </c>
      <c r="Z4" s="9">
        <f t="shared" si="1"/>
        <v>26.172504656604801</v>
      </c>
      <c r="AA4" s="9">
        <f t="shared" si="1"/>
        <v>45.694638635183452</v>
      </c>
      <c r="AB4" s="9">
        <f t="shared" si="1"/>
        <v>47.169905660283021</v>
      </c>
      <c r="AC4" s="9">
        <f t="shared" si="1"/>
        <v>51.86520991955976</v>
      </c>
      <c r="AD4" s="9">
        <f t="shared" si="1"/>
        <v>59.841457201508724</v>
      </c>
      <c r="AE4" s="9">
        <f t="shared" si="1"/>
        <v>71.344235926947874</v>
      </c>
      <c r="AF4" s="9">
        <f t="shared" si="1"/>
        <v>65.030761951556428</v>
      </c>
    </row>
    <row r="5" spans="1:32" x14ac:dyDescent="0.2">
      <c r="A5" t="str">
        <f>analysis!D5</f>
        <v>A4</v>
      </c>
      <c r="B5">
        <f>analysis!G5</f>
        <v>24</v>
      </c>
      <c r="C5">
        <f>analysis!H5</f>
        <v>23</v>
      </c>
      <c r="D5" t="str">
        <f>analysis!I5</f>
        <v>v</v>
      </c>
      <c r="H5" t="s">
        <v>78</v>
      </c>
      <c r="I5" s="9">
        <f t="shared" si="0"/>
        <v>3.1622776601683795</v>
      </c>
      <c r="J5" s="9">
        <f t="shared" si="0"/>
        <v>10.440306508910551</v>
      </c>
      <c r="K5" s="9">
        <f t="shared" si="0"/>
        <v>2</v>
      </c>
      <c r="L5" s="9">
        <f t="shared" si="0"/>
        <v>0</v>
      </c>
      <c r="M5" s="9">
        <f t="shared" si="0"/>
        <v>10.198039027185569</v>
      </c>
      <c r="N5" s="9">
        <f t="shared" si="0"/>
        <v>5.3851648071345037</v>
      </c>
      <c r="O5" s="9">
        <f t="shared" si="0"/>
        <v>7.2801098892805181</v>
      </c>
      <c r="P5" s="9">
        <f t="shared" si="0"/>
        <v>8</v>
      </c>
      <c r="Q5" s="9">
        <f t="shared" si="0"/>
        <v>18.973665961010276</v>
      </c>
      <c r="R5" s="9">
        <f t="shared" si="0"/>
        <v>20.223748416156685</v>
      </c>
      <c r="S5" s="9">
        <f t="shared" si="1"/>
        <v>17.804493814764857</v>
      </c>
      <c r="T5" s="9">
        <f t="shared" si="1"/>
        <v>21.470910553583888</v>
      </c>
      <c r="U5" s="9">
        <f t="shared" si="1"/>
        <v>20.248456731316587</v>
      </c>
      <c r="V5" s="9">
        <f t="shared" si="1"/>
        <v>18.357559750685819</v>
      </c>
      <c r="W5" s="9">
        <f t="shared" si="1"/>
        <v>30.413812651491099</v>
      </c>
      <c r="X5" s="9">
        <f t="shared" si="1"/>
        <v>36.055512754639892</v>
      </c>
      <c r="Y5" s="9">
        <f t="shared" si="1"/>
        <v>47.010637094172637</v>
      </c>
      <c r="Z5" s="9">
        <f t="shared" si="1"/>
        <v>24.839484696748443</v>
      </c>
      <c r="AA5" s="9">
        <f t="shared" si="1"/>
        <v>44.944410108488462</v>
      </c>
      <c r="AB5" s="9">
        <f t="shared" si="1"/>
        <v>46.486557196677836</v>
      </c>
      <c r="AC5" s="9">
        <f t="shared" si="1"/>
        <v>51.244511901275828</v>
      </c>
      <c r="AD5" s="9">
        <f t="shared" si="1"/>
        <v>59.539902586416787</v>
      </c>
      <c r="AE5" s="9">
        <f t="shared" si="1"/>
        <v>71.175838597096984</v>
      </c>
      <c r="AF5" s="9">
        <f t="shared" si="1"/>
        <v>65</v>
      </c>
    </row>
    <row r="6" spans="1:32" x14ac:dyDescent="0.2">
      <c r="A6" t="str">
        <f>analysis!D7</f>
        <v>A6</v>
      </c>
      <c r="B6">
        <f>analysis!G7</f>
        <v>14</v>
      </c>
      <c r="C6">
        <f>analysis!H7</f>
        <v>25</v>
      </c>
      <c r="D6" t="str">
        <f>analysis!I7</f>
        <v>v</v>
      </c>
      <c r="H6" t="s">
        <v>80</v>
      </c>
      <c r="I6" s="9">
        <f t="shared" si="0"/>
        <v>13.038404810405298</v>
      </c>
      <c r="J6" s="9">
        <f t="shared" si="0"/>
        <v>20.024984394500787</v>
      </c>
      <c r="K6" s="9">
        <f t="shared" si="0"/>
        <v>10.770329614269007</v>
      </c>
      <c r="L6" s="9">
        <f t="shared" si="0"/>
        <v>10.198039027185569</v>
      </c>
      <c r="M6" s="9">
        <f t="shared" si="0"/>
        <v>0</v>
      </c>
      <c r="N6" s="9">
        <f t="shared" si="0"/>
        <v>8.5440037453175304</v>
      </c>
      <c r="O6" s="9">
        <f t="shared" si="0"/>
        <v>9.4339811320566032</v>
      </c>
      <c r="P6" s="9">
        <f t="shared" si="0"/>
        <v>11.661903789690601</v>
      </c>
      <c r="Q6" s="9">
        <f t="shared" si="0"/>
        <v>16.492422502470642</v>
      </c>
      <c r="R6" s="9">
        <f t="shared" si="0"/>
        <v>19.313207915827967</v>
      </c>
      <c r="S6" s="9">
        <f t="shared" si="1"/>
        <v>24.186773244895647</v>
      </c>
      <c r="T6" s="9">
        <f t="shared" si="1"/>
        <v>26.248809496813376</v>
      </c>
      <c r="U6" s="9">
        <f t="shared" si="1"/>
        <v>25.80697580112788</v>
      </c>
      <c r="V6" s="9">
        <f t="shared" si="1"/>
        <v>23.600847442411894</v>
      </c>
      <c r="W6" s="9">
        <f t="shared" si="1"/>
        <v>36.891733491393431</v>
      </c>
      <c r="X6" s="9">
        <f t="shared" si="1"/>
        <v>43.863424398922618</v>
      </c>
      <c r="Y6" s="9">
        <f t="shared" si="1"/>
        <v>55.659680200302986</v>
      </c>
      <c r="Z6" s="9">
        <f t="shared" si="1"/>
        <v>32.202484376209235</v>
      </c>
      <c r="AA6" s="9">
        <f t="shared" si="1"/>
        <v>53.851648071345039</v>
      </c>
      <c r="AB6" s="9">
        <f t="shared" si="1"/>
        <v>55.542776307995261</v>
      </c>
      <c r="AC6" s="9">
        <f t="shared" si="1"/>
        <v>60.415229867972862</v>
      </c>
      <c r="AD6" s="9">
        <f t="shared" si="1"/>
        <v>69.260378283691168</v>
      </c>
      <c r="AE6" s="9">
        <f t="shared" si="1"/>
        <v>81.055536516637773</v>
      </c>
      <c r="AF6" s="9">
        <f t="shared" si="1"/>
        <v>75.026661927610775</v>
      </c>
    </row>
    <row r="7" spans="1:32" x14ac:dyDescent="0.2">
      <c r="A7" t="str">
        <f>analysis!D9</f>
        <v>A8</v>
      </c>
      <c r="B7">
        <f>analysis!G9</f>
        <v>22</v>
      </c>
      <c r="C7">
        <f>analysis!H9</f>
        <v>28</v>
      </c>
      <c r="D7" t="str">
        <f>analysis!I9</f>
        <v>v</v>
      </c>
      <c r="H7" t="s">
        <v>82</v>
      </c>
      <c r="I7" s="9">
        <f t="shared" si="0"/>
        <v>6.4031242374328485</v>
      </c>
      <c r="J7" s="9">
        <f t="shared" si="0"/>
        <v>12.165525060596439</v>
      </c>
      <c r="K7" s="9">
        <f t="shared" si="0"/>
        <v>7.2801098892805181</v>
      </c>
      <c r="L7" s="9">
        <f t="shared" si="0"/>
        <v>5.3851648071345037</v>
      </c>
      <c r="M7" s="9">
        <f t="shared" si="0"/>
        <v>8.5440037453175304</v>
      </c>
      <c r="N7" s="9">
        <f t="shared" si="0"/>
        <v>0</v>
      </c>
      <c r="O7" s="9">
        <f t="shared" si="0"/>
        <v>2</v>
      </c>
      <c r="P7" s="9">
        <f t="shared" si="0"/>
        <v>3.6055512754639891</v>
      </c>
      <c r="Q7" s="9">
        <f t="shared" si="0"/>
        <v>13.601470508735444</v>
      </c>
      <c r="R7" s="9">
        <f t="shared" si="0"/>
        <v>15.033296378372908</v>
      </c>
      <c r="S7" s="9">
        <f t="shared" si="1"/>
        <v>15.811388300841896</v>
      </c>
      <c r="T7" s="9">
        <f t="shared" si="1"/>
        <v>18.439088914585774</v>
      </c>
      <c r="U7" s="9">
        <f t="shared" si="1"/>
        <v>17.691806012954132</v>
      </c>
      <c r="V7" s="9">
        <f t="shared" si="1"/>
        <v>15.556349186104045</v>
      </c>
      <c r="W7" s="9">
        <f t="shared" si="1"/>
        <v>28.600699292150182</v>
      </c>
      <c r="X7" s="9">
        <f t="shared" si="1"/>
        <v>35.341194094144583</v>
      </c>
      <c r="Y7" s="9">
        <f t="shared" si="1"/>
        <v>47.127486671792717</v>
      </c>
      <c r="Z7" s="9">
        <f t="shared" si="1"/>
        <v>23.706539182259394</v>
      </c>
      <c r="AA7" s="9">
        <f t="shared" si="1"/>
        <v>45.354161881794269</v>
      </c>
      <c r="AB7" s="9">
        <f t="shared" si="1"/>
        <v>47.074409183759279</v>
      </c>
      <c r="AC7" s="9">
        <f t="shared" si="1"/>
        <v>51.97114584074513</v>
      </c>
      <c r="AD7" s="9">
        <f t="shared" si="1"/>
        <v>61.073725938409879</v>
      </c>
      <c r="AE7" s="9">
        <f t="shared" si="1"/>
        <v>73</v>
      </c>
      <c r="AF7" s="9">
        <f t="shared" si="1"/>
        <v>67.186308128963304</v>
      </c>
    </row>
    <row r="8" spans="1:32" x14ac:dyDescent="0.2">
      <c r="A8" t="str">
        <f>analysis!D11</f>
        <v>A10</v>
      </c>
      <c r="B8">
        <f>analysis!G11</f>
        <v>22</v>
      </c>
      <c r="C8">
        <f>analysis!H11</f>
        <v>30</v>
      </c>
      <c r="D8">
        <f>analysis!I11</f>
        <v>0</v>
      </c>
      <c r="H8" t="s">
        <v>84</v>
      </c>
      <c r="I8" s="9">
        <f t="shared" si="0"/>
        <v>7.810249675906654</v>
      </c>
      <c r="J8" s="9">
        <f t="shared" si="0"/>
        <v>12.649110640673518</v>
      </c>
      <c r="K8" s="9">
        <f t="shared" si="0"/>
        <v>9.2195444572928871</v>
      </c>
      <c r="L8" s="9">
        <f t="shared" si="0"/>
        <v>7.2801098892805181</v>
      </c>
      <c r="M8" s="9">
        <f t="shared" si="0"/>
        <v>9.4339811320566032</v>
      </c>
      <c r="N8" s="9">
        <f t="shared" si="0"/>
        <v>2</v>
      </c>
      <c r="O8" s="9">
        <f t="shared" si="0"/>
        <v>0</v>
      </c>
      <c r="P8" s="9">
        <f t="shared" si="0"/>
        <v>2.2360679774997898</v>
      </c>
      <c r="Q8" s="9">
        <f t="shared" si="0"/>
        <v>11.704699910719626</v>
      </c>
      <c r="R8" s="9">
        <f t="shared" si="0"/>
        <v>13.038404810405298</v>
      </c>
      <c r="S8" s="9">
        <f t="shared" si="1"/>
        <v>14.7648230602334</v>
      </c>
      <c r="T8" s="9">
        <f t="shared" si="1"/>
        <v>16.970562748477139</v>
      </c>
      <c r="U8" s="9">
        <f t="shared" si="1"/>
        <v>16.401219466856727</v>
      </c>
      <c r="V8" s="9">
        <f t="shared" si="1"/>
        <v>14.212670403551895</v>
      </c>
      <c r="W8" s="9">
        <f t="shared" si="1"/>
        <v>27.459060435491963</v>
      </c>
      <c r="X8" s="9">
        <f t="shared" si="1"/>
        <v>34.539832078341085</v>
      </c>
      <c r="Y8" s="9">
        <f t="shared" si="1"/>
        <v>46.572524088780071</v>
      </c>
      <c r="Z8" s="9">
        <f t="shared" si="1"/>
        <v>22.847319317591726</v>
      </c>
      <c r="AA8" s="9">
        <f t="shared" si="1"/>
        <v>44.911023145771239</v>
      </c>
      <c r="AB8" s="9">
        <f t="shared" si="1"/>
        <v>46.690470119715009</v>
      </c>
      <c r="AC8" s="9">
        <f t="shared" si="1"/>
        <v>51.623637996561229</v>
      </c>
      <c r="AD8" s="9">
        <f t="shared" si="1"/>
        <v>61.008196170678573</v>
      </c>
      <c r="AE8" s="9">
        <f t="shared" si="1"/>
        <v>73.027392121039071</v>
      </c>
      <c r="AF8" s="9">
        <f t="shared" si="1"/>
        <v>67.36467917239716</v>
      </c>
    </row>
    <row r="9" spans="1:32" x14ac:dyDescent="0.2">
      <c r="A9" t="str">
        <f>analysis!D12</f>
        <v>A11</v>
      </c>
      <c r="B9">
        <f>analysis!G12</f>
        <v>24</v>
      </c>
      <c r="C9">
        <f>analysis!H12</f>
        <v>31</v>
      </c>
      <c r="D9" t="str">
        <f>analysis!I12</f>
        <v>v</v>
      </c>
      <c r="H9" t="s">
        <v>85</v>
      </c>
      <c r="I9" s="9">
        <f t="shared" si="0"/>
        <v>7.6157731058639087</v>
      </c>
      <c r="J9" s="9">
        <f t="shared" si="0"/>
        <v>11.180339887498949</v>
      </c>
      <c r="K9" s="9">
        <f t="shared" si="0"/>
        <v>10</v>
      </c>
      <c r="L9" s="9">
        <f t="shared" si="0"/>
        <v>8</v>
      </c>
      <c r="M9" s="9">
        <f t="shared" si="0"/>
        <v>11.661903789690601</v>
      </c>
      <c r="N9" s="9">
        <f t="shared" si="0"/>
        <v>3.6055512754639891</v>
      </c>
      <c r="O9" s="9">
        <f t="shared" si="0"/>
        <v>2.2360679774997898</v>
      </c>
      <c r="P9" s="9">
        <f t="shared" si="0"/>
        <v>0</v>
      </c>
      <c r="Q9" s="9">
        <f t="shared" si="0"/>
        <v>11.661903789690601</v>
      </c>
      <c r="R9" s="9">
        <f t="shared" si="0"/>
        <v>12.369316876852981</v>
      </c>
      <c r="S9" s="9">
        <f t="shared" si="1"/>
        <v>12.529964086141668</v>
      </c>
      <c r="T9" s="9">
        <f t="shared" si="1"/>
        <v>14.866068747318506</v>
      </c>
      <c r="U9" s="9">
        <f t="shared" si="1"/>
        <v>14.212670403551895</v>
      </c>
      <c r="V9" s="9">
        <f t="shared" si="1"/>
        <v>12.041594578792296</v>
      </c>
      <c r="W9" s="9">
        <f t="shared" si="1"/>
        <v>25.238858928247925</v>
      </c>
      <c r="X9" s="9">
        <f t="shared" si="1"/>
        <v>32.310988842807021</v>
      </c>
      <c r="Y9" s="9">
        <f t="shared" si="1"/>
        <v>44.384682042344295</v>
      </c>
      <c r="Z9" s="9">
        <f t="shared" si="1"/>
        <v>20.615528128088304</v>
      </c>
      <c r="AA9" s="9">
        <f t="shared" si="1"/>
        <v>42.755116652863897</v>
      </c>
      <c r="AB9" s="9">
        <f t="shared" si="1"/>
        <v>44.553338819890925</v>
      </c>
      <c r="AC9" s="9">
        <f t="shared" si="1"/>
        <v>49.497474683058329</v>
      </c>
      <c r="AD9" s="9">
        <f t="shared" si="1"/>
        <v>59</v>
      </c>
      <c r="AE9" s="9">
        <f t="shared" si="1"/>
        <v>71.06335201775947</v>
      </c>
      <c r="AF9" s="9">
        <f t="shared" si="1"/>
        <v>65.490457320131767</v>
      </c>
    </row>
    <row r="10" spans="1:32" x14ac:dyDescent="0.2">
      <c r="A10" t="str">
        <f>analysis!D17</f>
        <v>B16</v>
      </c>
      <c r="B10">
        <f>analysis!G17</f>
        <v>18</v>
      </c>
      <c r="C10">
        <f>analysis!H17</f>
        <v>41</v>
      </c>
      <c r="D10" t="str">
        <f>analysis!I17</f>
        <v>v</v>
      </c>
      <c r="H10" t="s">
        <v>90</v>
      </c>
      <c r="I10" s="9">
        <f t="shared" si="0"/>
        <v>19.235384061671343</v>
      </c>
      <c r="J10" s="9">
        <f t="shared" si="0"/>
        <v>21.931712199461309</v>
      </c>
      <c r="K10" s="9">
        <f t="shared" si="0"/>
        <v>20.880613017821101</v>
      </c>
      <c r="L10" s="9">
        <f t="shared" si="0"/>
        <v>18.973665961010276</v>
      </c>
      <c r="M10" s="9">
        <f t="shared" si="0"/>
        <v>16.492422502470642</v>
      </c>
      <c r="N10" s="9">
        <f t="shared" si="0"/>
        <v>13.601470508735444</v>
      </c>
      <c r="O10" s="9">
        <f t="shared" si="0"/>
        <v>11.704699910719626</v>
      </c>
      <c r="P10" s="9">
        <f t="shared" si="0"/>
        <v>11.661903789690601</v>
      </c>
      <c r="Q10" s="9">
        <f t="shared" si="0"/>
        <v>0</v>
      </c>
      <c r="R10" s="9">
        <f t="shared" si="0"/>
        <v>3.6055512754639891</v>
      </c>
      <c r="S10" s="9">
        <f t="shared" si="1"/>
        <v>17.464249196572979</v>
      </c>
      <c r="T10" s="9">
        <f t="shared" si="1"/>
        <v>16.031219541881399</v>
      </c>
      <c r="U10" s="9">
        <f t="shared" si="1"/>
        <v>17.029386365926403</v>
      </c>
      <c r="V10" s="9">
        <f t="shared" si="1"/>
        <v>15.132745950421556</v>
      </c>
      <c r="W10" s="9">
        <f t="shared" si="1"/>
        <v>27.294688127912362</v>
      </c>
      <c r="X10" s="9">
        <f t="shared" si="1"/>
        <v>36.055512754639892</v>
      </c>
      <c r="Y10" s="9">
        <f t="shared" si="1"/>
        <v>49.010203019371382</v>
      </c>
      <c r="Z10" s="9">
        <f t="shared" si="1"/>
        <v>25.079872407968907</v>
      </c>
      <c r="AA10" s="9">
        <f t="shared" si="1"/>
        <v>48.041648597857254</v>
      </c>
      <c r="AB10" s="9">
        <f t="shared" si="1"/>
        <v>50.089919145472777</v>
      </c>
      <c r="AC10" s="9">
        <f t="shared" si="1"/>
        <v>55.081757415681643</v>
      </c>
      <c r="AD10" s="9">
        <f t="shared" si="1"/>
        <v>65.76473218982953</v>
      </c>
      <c r="AE10" s="9">
        <f t="shared" si="1"/>
        <v>78.089692021418557</v>
      </c>
      <c r="AF10" s="9">
        <f t="shared" si="1"/>
        <v>73.246160308919954</v>
      </c>
    </row>
    <row r="11" spans="1:32" x14ac:dyDescent="0.2">
      <c r="A11" t="str">
        <f>analysis!D18</f>
        <v>B17</v>
      </c>
      <c r="B11">
        <f>analysis!G18</f>
        <v>21</v>
      </c>
      <c r="C11">
        <f>analysis!H18</f>
        <v>43</v>
      </c>
      <c r="D11" t="str">
        <f>analysis!I18</f>
        <v>v</v>
      </c>
      <c r="H11" t="s">
        <v>91</v>
      </c>
      <c r="I11" s="9">
        <f t="shared" si="0"/>
        <v>19.924858845171276</v>
      </c>
      <c r="J11" s="9">
        <f t="shared" si="0"/>
        <v>21.400934559032695</v>
      </c>
      <c r="K11" s="9">
        <f t="shared" si="0"/>
        <v>22.203603311174518</v>
      </c>
      <c r="L11" s="9">
        <f t="shared" si="0"/>
        <v>20.223748416156685</v>
      </c>
      <c r="M11" s="9">
        <f t="shared" si="0"/>
        <v>19.313207915827967</v>
      </c>
      <c r="N11" s="9">
        <f t="shared" si="0"/>
        <v>15.033296378372908</v>
      </c>
      <c r="O11" s="9">
        <f t="shared" si="0"/>
        <v>13.038404810405298</v>
      </c>
      <c r="P11" s="9">
        <f t="shared" si="0"/>
        <v>12.369316876852981</v>
      </c>
      <c r="Q11" s="9">
        <f t="shared" si="0"/>
        <v>3.6055512754639891</v>
      </c>
      <c r="R11" s="9">
        <f t="shared" si="0"/>
        <v>0</v>
      </c>
      <c r="S11" s="9">
        <f t="shared" si="1"/>
        <v>15.231546211727817</v>
      </c>
      <c r="T11" s="9">
        <f t="shared" si="1"/>
        <v>13.038404810405298</v>
      </c>
      <c r="U11" s="9">
        <f t="shared" si="1"/>
        <v>14.317821063276353</v>
      </c>
      <c r="V11" s="9">
        <f t="shared" si="1"/>
        <v>12.649110640673518</v>
      </c>
      <c r="W11" s="9">
        <f t="shared" si="1"/>
        <v>24.083189157584592</v>
      </c>
      <c r="X11" s="9">
        <f t="shared" si="1"/>
        <v>33</v>
      </c>
      <c r="Y11" s="9">
        <f t="shared" si="1"/>
        <v>46.010868281309364</v>
      </c>
      <c r="Z11" s="9">
        <f t="shared" si="1"/>
        <v>22.360679774997898</v>
      </c>
      <c r="AA11" s="9">
        <f t="shared" si="1"/>
        <v>45.177427992306072</v>
      </c>
      <c r="AB11" s="9">
        <f t="shared" si="1"/>
        <v>47.265209192385896</v>
      </c>
      <c r="AC11" s="9">
        <f t="shared" si="1"/>
        <v>52.239831546435909</v>
      </c>
      <c r="AD11" s="9">
        <f t="shared" si="1"/>
        <v>63.150613615387776</v>
      </c>
      <c r="AE11" s="9">
        <f t="shared" si="1"/>
        <v>75.504966724050675</v>
      </c>
      <c r="AF11" s="9">
        <f t="shared" si="1"/>
        <v>70.880180586677398</v>
      </c>
    </row>
    <row r="12" spans="1:32" x14ac:dyDescent="0.2">
      <c r="A12" t="str">
        <f>analysis!D19</f>
        <v>B18</v>
      </c>
      <c r="B12">
        <f>analysis!G19</f>
        <v>35</v>
      </c>
      <c r="C12">
        <f>analysis!H19</f>
        <v>37</v>
      </c>
      <c r="D12" t="str">
        <f>analysis!I19</f>
        <v>v</v>
      </c>
      <c r="H12" t="s">
        <v>92</v>
      </c>
      <c r="I12" s="9">
        <f t="shared" ref="I12:R26" si="2">SQRT(((ABS(VLOOKUP($H12,index,2,0))-ABS(VLOOKUP(I$1,index,2,0)))^2)+((ABS(VLOOKUP($H12,index,3,0))-ABS(VLOOKUP(I$1,index,3,0)))^2))</f>
        <v>15.264337522473747</v>
      </c>
      <c r="J12" s="9">
        <f t="shared" si="2"/>
        <v>11.045361017187261</v>
      </c>
      <c r="K12" s="9">
        <f t="shared" si="2"/>
        <v>19.416487838947599</v>
      </c>
      <c r="L12" s="9">
        <f t="shared" si="2"/>
        <v>17.804493814764857</v>
      </c>
      <c r="M12" s="9">
        <f t="shared" si="2"/>
        <v>24.186773244895647</v>
      </c>
      <c r="N12" s="9">
        <f t="shared" si="2"/>
        <v>15.811388300841896</v>
      </c>
      <c r="O12" s="9">
        <f t="shared" si="2"/>
        <v>14.7648230602334</v>
      </c>
      <c r="P12" s="9">
        <f t="shared" si="2"/>
        <v>12.529964086141668</v>
      </c>
      <c r="Q12" s="9">
        <f t="shared" si="2"/>
        <v>17.464249196572979</v>
      </c>
      <c r="R12" s="9">
        <f t="shared" si="2"/>
        <v>15.231546211727817</v>
      </c>
      <c r="S12" s="9">
        <f t="shared" ref="S12:AF26" si="3">SQRT(((ABS(VLOOKUP($H12,index,2,0))-ABS(VLOOKUP(S$1,index,2,0)))^2)+((ABS(VLOOKUP($H12,index,3,0))-ABS(VLOOKUP(S$1,index,3,0)))^2))</f>
        <v>0</v>
      </c>
      <c r="T12" s="9">
        <f t="shared" si="3"/>
        <v>5.0990195135927845</v>
      </c>
      <c r="U12" s="9">
        <f t="shared" si="3"/>
        <v>3</v>
      </c>
      <c r="V12" s="9">
        <f t="shared" si="3"/>
        <v>2.8284271247461903</v>
      </c>
      <c r="W12" s="9">
        <f t="shared" si="3"/>
        <v>12.806248474865697</v>
      </c>
      <c r="X12" s="9">
        <f t="shared" si="3"/>
        <v>19.924858845171276</v>
      </c>
      <c r="Y12" s="9">
        <f t="shared" si="3"/>
        <v>32.388269481403292</v>
      </c>
      <c r="Z12" s="9">
        <f t="shared" si="3"/>
        <v>8.2462112512353212</v>
      </c>
      <c r="AA12" s="9">
        <f t="shared" si="3"/>
        <v>31.064449134018133</v>
      </c>
      <c r="AB12" s="9">
        <f t="shared" si="3"/>
        <v>33.015148038438355</v>
      </c>
      <c r="AC12" s="9">
        <f t="shared" si="3"/>
        <v>38.013155617496423</v>
      </c>
      <c r="AD12" s="9">
        <f t="shared" si="3"/>
        <v>48.373546489791295</v>
      </c>
      <c r="AE12" s="9">
        <f t="shared" si="3"/>
        <v>60.671245248470051</v>
      </c>
      <c r="AF12" s="9">
        <f t="shared" si="3"/>
        <v>55.785302723925412</v>
      </c>
    </row>
    <row r="13" spans="1:32" x14ac:dyDescent="0.2">
      <c r="A13" t="str">
        <f>analysis!D20</f>
        <v>B19</v>
      </c>
      <c r="B13">
        <f>analysis!G20</f>
        <v>34</v>
      </c>
      <c r="C13">
        <f>analysis!H20</f>
        <v>42</v>
      </c>
      <c r="D13" t="str">
        <f>analysis!I20</f>
        <v>v</v>
      </c>
      <c r="H13" t="s">
        <v>93</v>
      </c>
      <c r="I13" s="9">
        <f t="shared" si="2"/>
        <v>19.313207915827967</v>
      </c>
      <c r="J13" s="9">
        <f t="shared" si="2"/>
        <v>16</v>
      </c>
      <c r="K13" s="9">
        <f t="shared" si="2"/>
        <v>23.259406699226016</v>
      </c>
      <c r="L13" s="9">
        <f t="shared" si="2"/>
        <v>21.470910553583888</v>
      </c>
      <c r="M13" s="9">
        <f t="shared" si="2"/>
        <v>26.248809496813376</v>
      </c>
      <c r="N13" s="9">
        <f t="shared" si="2"/>
        <v>18.439088914585774</v>
      </c>
      <c r="O13" s="9">
        <f t="shared" si="2"/>
        <v>16.970562748477139</v>
      </c>
      <c r="P13" s="9">
        <f t="shared" si="2"/>
        <v>14.866068747318506</v>
      </c>
      <c r="Q13" s="9">
        <f t="shared" si="2"/>
        <v>16.031219541881399</v>
      </c>
      <c r="R13" s="9">
        <f t="shared" si="2"/>
        <v>13.038404810405298</v>
      </c>
      <c r="S13" s="9">
        <f t="shared" si="3"/>
        <v>5.0990195135927845</v>
      </c>
      <c r="T13" s="9">
        <f t="shared" si="3"/>
        <v>0</v>
      </c>
      <c r="U13" s="9">
        <f t="shared" si="3"/>
        <v>2.2360679774997898</v>
      </c>
      <c r="V13" s="9">
        <f t="shared" si="3"/>
        <v>3.1622776601683795</v>
      </c>
      <c r="W13" s="9">
        <f t="shared" si="3"/>
        <v>11.401754250991379</v>
      </c>
      <c r="X13" s="9">
        <f t="shared" si="3"/>
        <v>20.024984394500787</v>
      </c>
      <c r="Y13" s="9">
        <f t="shared" si="3"/>
        <v>33</v>
      </c>
      <c r="Z13" s="9">
        <f t="shared" si="3"/>
        <v>9.4868329805051381</v>
      </c>
      <c r="AA13" s="9">
        <f t="shared" si="3"/>
        <v>32.140317359976393</v>
      </c>
      <c r="AB13" s="9">
        <f t="shared" si="3"/>
        <v>34.23448553724738</v>
      </c>
      <c r="AC13" s="9">
        <f t="shared" si="3"/>
        <v>39.204591567825318</v>
      </c>
      <c r="AD13" s="9">
        <f t="shared" si="3"/>
        <v>50.219518117958877</v>
      </c>
      <c r="AE13" s="9">
        <f t="shared" si="3"/>
        <v>62.585940913275401</v>
      </c>
      <c r="AF13" s="9">
        <f t="shared" si="3"/>
        <v>58.189346103904619</v>
      </c>
    </row>
    <row r="14" spans="1:32" x14ac:dyDescent="0.2">
      <c r="A14" t="str">
        <f>analysis!D21</f>
        <v>B20</v>
      </c>
      <c r="B14">
        <f>analysis!G21</f>
        <v>35</v>
      </c>
      <c r="C14">
        <f>analysis!H21</f>
        <v>40</v>
      </c>
      <c r="D14" t="str">
        <f>analysis!I21</f>
        <v>v</v>
      </c>
      <c r="H14" t="s">
        <v>94</v>
      </c>
      <c r="I14" s="9">
        <f t="shared" si="2"/>
        <v>17.888543819998318</v>
      </c>
      <c r="J14" s="9">
        <f t="shared" si="2"/>
        <v>14.035668847618199</v>
      </c>
      <c r="K14" s="9">
        <f t="shared" si="2"/>
        <v>21.95449840010015</v>
      </c>
      <c r="L14" s="9">
        <f t="shared" si="2"/>
        <v>20.248456731316587</v>
      </c>
      <c r="M14" s="9">
        <f t="shared" si="2"/>
        <v>25.80697580112788</v>
      </c>
      <c r="N14" s="9">
        <f t="shared" si="2"/>
        <v>17.691806012954132</v>
      </c>
      <c r="O14" s="9">
        <f t="shared" si="2"/>
        <v>16.401219466856727</v>
      </c>
      <c r="P14" s="9">
        <f t="shared" si="2"/>
        <v>14.212670403551895</v>
      </c>
      <c r="Q14" s="9">
        <f t="shared" si="2"/>
        <v>17.029386365926403</v>
      </c>
      <c r="R14" s="9">
        <f t="shared" si="2"/>
        <v>14.317821063276353</v>
      </c>
      <c r="S14" s="9">
        <f t="shared" si="3"/>
        <v>3</v>
      </c>
      <c r="T14" s="9">
        <f t="shared" si="3"/>
        <v>2.2360679774997898</v>
      </c>
      <c r="U14" s="9">
        <f t="shared" si="3"/>
        <v>0</v>
      </c>
      <c r="V14" s="9">
        <f t="shared" si="3"/>
        <v>2.2360679774997898</v>
      </c>
      <c r="W14" s="9">
        <f t="shared" si="3"/>
        <v>11.180339887498949</v>
      </c>
      <c r="X14" s="9">
        <f t="shared" si="3"/>
        <v>19.235384061671343</v>
      </c>
      <c r="Y14" s="9">
        <f t="shared" si="3"/>
        <v>32.062439083762797</v>
      </c>
      <c r="Z14" s="9">
        <f t="shared" si="3"/>
        <v>8.0622577482985491</v>
      </c>
      <c r="AA14" s="9">
        <f t="shared" si="3"/>
        <v>31.016124838541646</v>
      </c>
      <c r="AB14" s="9">
        <f t="shared" si="3"/>
        <v>33.060550509633082</v>
      </c>
      <c r="AC14" s="9">
        <f t="shared" si="3"/>
        <v>38.052595180880893</v>
      </c>
      <c r="AD14" s="9">
        <f t="shared" si="3"/>
        <v>48.836461788299118</v>
      </c>
      <c r="AE14" s="9">
        <f t="shared" si="3"/>
        <v>61.188234163113421</v>
      </c>
      <c r="AF14" s="9">
        <f t="shared" si="3"/>
        <v>56.612719418872643</v>
      </c>
    </row>
    <row r="15" spans="1:32" x14ac:dyDescent="0.2">
      <c r="A15" t="str">
        <f>analysis!D22</f>
        <v>B21</v>
      </c>
      <c r="B15">
        <f>analysis!G22</f>
        <v>33</v>
      </c>
      <c r="C15">
        <f>analysis!H22</f>
        <v>39</v>
      </c>
      <c r="D15" t="str">
        <f>analysis!I22</f>
        <v>v</v>
      </c>
      <c r="H15" t="s">
        <v>95</v>
      </c>
      <c r="I15" s="9">
        <f t="shared" si="2"/>
        <v>16.15549442140351</v>
      </c>
      <c r="J15" s="9">
        <f t="shared" si="2"/>
        <v>13.038404810405298</v>
      </c>
      <c r="K15" s="9">
        <f t="shared" si="2"/>
        <v>20.124611797498108</v>
      </c>
      <c r="L15" s="9">
        <f t="shared" si="2"/>
        <v>18.357559750685819</v>
      </c>
      <c r="M15" s="9">
        <f t="shared" si="2"/>
        <v>23.600847442411894</v>
      </c>
      <c r="N15" s="9">
        <f t="shared" si="2"/>
        <v>15.556349186104045</v>
      </c>
      <c r="O15" s="9">
        <f t="shared" si="2"/>
        <v>14.212670403551895</v>
      </c>
      <c r="P15" s="9">
        <f t="shared" si="2"/>
        <v>12.041594578792296</v>
      </c>
      <c r="Q15" s="9">
        <f t="shared" si="2"/>
        <v>15.132745950421556</v>
      </c>
      <c r="R15" s="9">
        <f t="shared" si="2"/>
        <v>12.649110640673518</v>
      </c>
      <c r="S15" s="9">
        <f t="shared" si="3"/>
        <v>2.8284271247461903</v>
      </c>
      <c r="T15" s="9">
        <f t="shared" si="3"/>
        <v>3.1622776601683795</v>
      </c>
      <c r="U15" s="9">
        <f t="shared" si="3"/>
        <v>2.2360679774997898</v>
      </c>
      <c r="V15" s="9">
        <f t="shared" si="3"/>
        <v>0</v>
      </c>
      <c r="W15" s="9">
        <f t="shared" si="3"/>
        <v>13.416407864998739</v>
      </c>
      <c r="X15" s="9">
        <f t="shared" si="3"/>
        <v>21.377558326431949</v>
      </c>
      <c r="Y15" s="9">
        <f t="shared" si="3"/>
        <v>34.132096331752024</v>
      </c>
      <c r="Z15" s="9">
        <f t="shared" si="3"/>
        <v>10</v>
      </c>
      <c r="AA15" s="9">
        <f t="shared" si="3"/>
        <v>33</v>
      </c>
      <c r="AB15" s="9">
        <f t="shared" si="3"/>
        <v>35.014282800023196</v>
      </c>
      <c r="AC15" s="9">
        <f t="shared" si="3"/>
        <v>40.01249804748511</v>
      </c>
      <c r="AD15" s="9">
        <f t="shared" si="3"/>
        <v>50.635955604688654</v>
      </c>
      <c r="AE15" s="9">
        <f t="shared" si="3"/>
        <v>62.968245965724662</v>
      </c>
      <c r="AF15" s="9">
        <f t="shared" si="3"/>
        <v>58.240879114244144</v>
      </c>
    </row>
    <row r="16" spans="1:32" x14ac:dyDescent="0.2">
      <c r="A16" t="str">
        <f>analysis!D23</f>
        <v>C22</v>
      </c>
      <c r="B16">
        <f>analysis!G23</f>
        <v>45</v>
      </c>
      <c r="C16">
        <f>analysis!H23</f>
        <v>45</v>
      </c>
      <c r="D16" t="str">
        <f>analysis!I23</f>
        <v>v</v>
      </c>
      <c r="H16" t="s">
        <v>96</v>
      </c>
      <c r="I16" s="9">
        <f t="shared" si="2"/>
        <v>27.658633371878661</v>
      </c>
      <c r="J16" s="9">
        <f t="shared" si="2"/>
        <v>21.95449840010015</v>
      </c>
      <c r="K16" s="9">
        <f t="shared" si="2"/>
        <v>31.89043743820395</v>
      </c>
      <c r="L16" s="9">
        <f t="shared" si="2"/>
        <v>30.413812651491099</v>
      </c>
      <c r="M16" s="9">
        <f t="shared" si="2"/>
        <v>36.891733491393431</v>
      </c>
      <c r="N16" s="9">
        <f t="shared" si="2"/>
        <v>28.600699292150182</v>
      </c>
      <c r="O16" s="9">
        <f t="shared" si="2"/>
        <v>27.459060435491963</v>
      </c>
      <c r="P16" s="9">
        <f t="shared" si="2"/>
        <v>25.238858928247925</v>
      </c>
      <c r="Q16" s="9">
        <f t="shared" si="2"/>
        <v>27.294688127912362</v>
      </c>
      <c r="R16" s="9">
        <f t="shared" si="2"/>
        <v>24.083189157584592</v>
      </c>
      <c r="S16" s="9">
        <f t="shared" si="3"/>
        <v>12.806248474865697</v>
      </c>
      <c r="T16" s="9">
        <f t="shared" si="3"/>
        <v>11.401754250991379</v>
      </c>
      <c r="U16" s="9">
        <f t="shared" si="3"/>
        <v>11.180339887498949</v>
      </c>
      <c r="V16" s="9">
        <f t="shared" si="3"/>
        <v>13.416407864998739</v>
      </c>
      <c r="W16" s="9">
        <f t="shared" si="3"/>
        <v>0</v>
      </c>
      <c r="X16" s="9">
        <f t="shared" si="3"/>
        <v>9.2195444572928871</v>
      </c>
      <c r="Y16" s="9">
        <f t="shared" si="3"/>
        <v>22.203603311174518</v>
      </c>
      <c r="Z16" s="9">
        <f t="shared" si="3"/>
        <v>6.324555320336759</v>
      </c>
      <c r="AA16" s="9">
        <f t="shared" si="3"/>
        <v>21.840329667841555</v>
      </c>
      <c r="AB16" s="9">
        <f t="shared" si="3"/>
        <v>24.041630560342615</v>
      </c>
      <c r="AC16" s="9">
        <f t="shared" si="3"/>
        <v>28.861739379323623</v>
      </c>
      <c r="AD16" s="9">
        <f t="shared" si="3"/>
        <v>40.496913462633174</v>
      </c>
      <c r="AE16" s="9">
        <f t="shared" si="3"/>
        <v>52.810983706043572</v>
      </c>
      <c r="AF16" s="9">
        <f t="shared" si="3"/>
        <v>49.193495504995376</v>
      </c>
    </row>
    <row r="17" spans="1:32" x14ac:dyDescent="0.2">
      <c r="A17" t="str">
        <f>analysis!D25</f>
        <v>C24</v>
      </c>
      <c r="B17">
        <f>analysis!G25</f>
        <v>54</v>
      </c>
      <c r="C17">
        <f>analysis!H25</f>
        <v>43</v>
      </c>
      <c r="D17" t="str">
        <f>analysis!I25</f>
        <v>v</v>
      </c>
      <c r="H17" t="s">
        <v>98</v>
      </c>
      <c r="I17" s="9">
        <f t="shared" si="2"/>
        <v>33.015148038438355</v>
      </c>
      <c r="J17" s="9">
        <f t="shared" si="2"/>
        <v>26.248809496813376</v>
      </c>
      <c r="K17" s="9">
        <f t="shared" si="2"/>
        <v>37.20215047547655</v>
      </c>
      <c r="L17" s="9">
        <f t="shared" si="2"/>
        <v>36.055512754639892</v>
      </c>
      <c r="M17" s="9">
        <f t="shared" si="2"/>
        <v>43.863424398922618</v>
      </c>
      <c r="N17" s="9">
        <f t="shared" si="2"/>
        <v>35.341194094144583</v>
      </c>
      <c r="O17" s="9">
        <f t="shared" si="2"/>
        <v>34.539832078341085</v>
      </c>
      <c r="P17" s="9">
        <f t="shared" si="2"/>
        <v>32.310988842807021</v>
      </c>
      <c r="Q17" s="9">
        <f t="shared" si="2"/>
        <v>36.055512754639892</v>
      </c>
      <c r="R17" s="9">
        <f t="shared" si="2"/>
        <v>33</v>
      </c>
      <c r="S17" s="9">
        <f t="shared" si="3"/>
        <v>19.924858845171276</v>
      </c>
      <c r="T17" s="9">
        <f t="shared" si="3"/>
        <v>20.024984394500787</v>
      </c>
      <c r="U17" s="9">
        <f t="shared" si="3"/>
        <v>19.235384061671343</v>
      </c>
      <c r="V17" s="9">
        <f t="shared" si="3"/>
        <v>21.377558326431949</v>
      </c>
      <c r="W17" s="9">
        <f t="shared" si="3"/>
        <v>9.2195444572928871</v>
      </c>
      <c r="X17" s="9">
        <f t="shared" si="3"/>
        <v>0</v>
      </c>
      <c r="Y17" s="9">
        <f t="shared" si="3"/>
        <v>13.038404810405298</v>
      </c>
      <c r="Z17" s="9">
        <f t="shared" si="3"/>
        <v>11.704699910719626</v>
      </c>
      <c r="AA17" s="9">
        <f t="shared" si="3"/>
        <v>12.649110640673518</v>
      </c>
      <c r="AB17" s="9">
        <f t="shared" si="3"/>
        <v>14.866068747318506</v>
      </c>
      <c r="AC17" s="9">
        <f t="shared" si="3"/>
        <v>19.646882704388499</v>
      </c>
      <c r="AD17" s="9">
        <f t="shared" si="3"/>
        <v>31.384709652950431</v>
      </c>
      <c r="AE17" s="9">
        <f t="shared" si="3"/>
        <v>43.657759905886145</v>
      </c>
      <c r="AF17" s="9">
        <f t="shared" si="3"/>
        <v>40.311288741492746</v>
      </c>
    </row>
    <row r="18" spans="1:32" x14ac:dyDescent="0.2">
      <c r="A18" t="str">
        <f>analysis!D26</f>
        <v>C25</v>
      </c>
      <c r="B18">
        <f>analysis!G26</f>
        <v>67</v>
      </c>
      <c r="C18">
        <f>analysis!H26</f>
        <v>42</v>
      </c>
      <c r="D18" t="str">
        <f>analysis!I26</f>
        <v>v</v>
      </c>
      <c r="H18" t="s">
        <v>99</v>
      </c>
      <c r="I18" s="9">
        <f t="shared" si="2"/>
        <v>43.863424398922618</v>
      </c>
      <c r="J18" s="9">
        <f t="shared" si="2"/>
        <v>36.674241641784498</v>
      </c>
      <c r="K18" s="9">
        <f t="shared" si="2"/>
        <v>47.853944456021594</v>
      </c>
      <c r="L18" s="9">
        <f t="shared" si="2"/>
        <v>47.010637094172637</v>
      </c>
      <c r="M18" s="9">
        <f t="shared" si="2"/>
        <v>55.659680200302986</v>
      </c>
      <c r="N18" s="9">
        <f t="shared" si="2"/>
        <v>47.127486671792717</v>
      </c>
      <c r="O18" s="9">
        <f t="shared" si="2"/>
        <v>46.572524088780071</v>
      </c>
      <c r="P18" s="9">
        <f t="shared" si="2"/>
        <v>44.384682042344295</v>
      </c>
      <c r="Q18" s="9">
        <f t="shared" si="2"/>
        <v>49.010203019371382</v>
      </c>
      <c r="R18" s="9">
        <f t="shared" si="2"/>
        <v>46.010868281309364</v>
      </c>
      <c r="S18" s="9">
        <f t="shared" si="3"/>
        <v>32.388269481403292</v>
      </c>
      <c r="T18" s="9">
        <f t="shared" si="3"/>
        <v>33</v>
      </c>
      <c r="U18" s="9">
        <f t="shared" si="3"/>
        <v>32.062439083762797</v>
      </c>
      <c r="V18" s="9">
        <f t="shared" si="3"/>
        <v>34.132096331752024</v>
      </c>
      <c r="W18" s="9">
        <f t="shared" si="3"/>
        <v>22.203603311174518</v>
      </c>
      <c r="X18" s="9">
        <f t="shared" si="3"/>
        <v>13.038404810405298</v>
      </c>
      <c r="Y18" s="9">
        <f t="shared" si="3"/>
        <v>0</v>
      </c>
      <c r="Z18" s="9">
        <f t="shared" si="3"/>
        <v>24.186773244895647</v>
      </c>
      <c r="AA18" s="9">
        <f t="shared" si="3"/>
        <v>3.1622776601683795</v>
      </c>
      <c r="AB18" s="9">
        <f t="shared" si="3"/>
        <v>4.1231056256176606</v>
      </c>
      <c r="AC18" s="9">
        <f t="shared" si="3"/>
        <v>7.2111025509279782</v>
      </c>
      <c r="AD18" s="9">
        <f t="shared" si="3"/>
        <v>19.416487838947599</v>
      </c>
      <c r="AE18" s="9">
        <f t="shared" si="3"/>
        <v>31.304951684997057</v>
      </c>
      <c r="AF18" s="9">
        <f t="shared" si="3"/>
        <v>29.068883707497267</v>
      </c>
    </row>
    <row r="19" spans="1:32" x14ac:dyDescent="0.2">
      <c r="A19" t="str">
        <f>analysis!D27</f>
        <v>C26</v>
      </c>
      <c r="B19">
        <f>analysis!G27</f>
        <v>62</v>
      </c>
      <c r="C19">
        <f>analysis!H27</f>
        <v>38</v>
      </c>
      <c r="D19" t="str">
        <f>analysis!I27</f>
        <v>v</v>
      </c>
      <c r="H19" t="s">
        <v>100</v>
      </c>
      <c r="I19" s="9">
        <f t="shared" si="2"/>
        <v>37.696153649941529</v>
      </c>
      <c r="J19" s="9">
        <f t="shared" si="2"/>
        <v>30.463092423455635</v>
      </c>
      <c r="K19" s="9">
        <f t="shared" si="2"/>
        <v>41.629316592997299</v>
      </c>
      <c r="L19" s="9">
        <f t="shared" si="2"/>
        <v>40.853396431630991</v>
      </c>
      <c r="M19" s="9">
        <f t="shared" si="2"/>
        <v>49.729267036625423</v>
      </c>
      <c r="N19" s="9">
        <f t="shared" si="2"/>
        <v>41.231056256176608</v>
      </c>
      <c r="O19" s="9">
        <f t="shared" si="2"/>
        <v>40.792156108742276</v>
      </c>
      <c r="P19" s="9">
        <f t="shared" si="2"/>
        <v>38.639358172723313</v>
      </c>
      <c r="Q19" s="9">
        <f t="shared" si="2"/>
        <v>44.10215414239989</v>
      </c>
      <c r="R19" s="9">
        <f t="shared" si="2"/>
        <v>41.303752856126764</v>
      </c>
      <c r="S19" s="9">
        <f t="shared" si="3"/>
        <v>27.018512172212592</v>
      </c>
      <c r="T19" s="9">
        <f t="shared" si="3"/>
        <v>28.284271247461902</v>
      </c>
      <c r="U19" s="9">
        <f t="shared" si="3"/>
        <v>27.073972741361768</v>
      </c>
      <c r="V19" s="9">
        <f t="shared" si="3"/>
        <v>29.017236257093817</v>
      </c>
      <c r="W19" s="9">
        <f t="shared" si="3"/>
        <v>18.384776310850235</v>
      </c>
      <c r="X19" s="9">
        <f t="shared" si="3"/>
        <v>9.4339811320566032</v>
      </c>
      <c r="Y19" s="9">
        <f t="shared" si="3"/>
        <v>6.4031242374328485</v>
      </c>
      <c r="Z19" s="9">
        <f t="shared" si="3"/>
        <v>19.026297590440446</v>
      </c>
      <c r="AA19" s="9">
        <f t="shared" si="3"/>
        <v>4.1231056256176606</v>
      </c>
      <c r="AB19" s="9">
        <f t="shared" si="3"/>
        <v>6</v>
      </c>
      <c r="AC19" s="9">
        <f t="shared" si="3"/>
        <v>11</v>
      </c>
      <c r="AD19" s="9">
        <f t="shared" si="3"/>
        <v>22.135943621178654</v>
      </c>
      <c r="AE19" s="9">
        <f t="shared" si="3"/>
        <v>34.481879299133332</v>
      </c>
      <c r="AF19" s="9">
        <f t="shared" si="3"/>
        <v>30.886890422961002</v>
      </c>
    </row>
    <row r="20" spans="1:32" x14ac:dyDescent="0.2">
      <c r="A20" t="str">
        <f>analysis!D28</f>
        <v>C27</v>
      </c>
      <c r="B20">
        <f>analysis!G28</f>
        <v>43</v>
      </c>
      <c r="C20">
        <f>analysis!H28</f>
        <v>39</v>
      </c>
      <c r="D20" t="str">
        <f>analysis!I28</f>
        <v>v</v>
      </c>
      <c r="H20" t="s">
        <v>101</v>
      </c>
      <c r="I20" s="9">
        <f t="shared" si="2"/>
        <v>21.931712199461309</v>
      </c>
      <c r="J20" s="9">
        <f t="shared" si="2"/>
        <v>15.811388300841896</v>
      </c>
      <c r="K20" s="9">
        <f t="shared" si="2"/>
        <v>26.172504656604801</v>
      </c>
      <c r="L20" s="9">
        <f t="shared" si="2"/>
        <v>24.839484696748443</v>
      </c>
      <c r="M20" s="9">
        <f t="shared" si="2"/>
        <v>32.202484376209235</v>
      </c>
      <c r="N20" s="9">
        <f t="shared" si="2"/>
        <v>23.706539182259394</v>
      </c>
      <c r="O20" s="9">
        <f t="shared" si="2"/>
        <v>22.847319317591726</v>
      </c>
      <c r="P20" s="9">
        <f t="shared" si="2"/>
        <v>20.615528128088304</v>
      </c>
      <c r="Q20" s="9">
        <f t="shared" si="2"/>
        <v>25.079872407968907</v>
      </c>
      <c r="R20" s="9">
        <f t="shared" si="2"/>
        <v>22.360679774997898</v>
      </c>
      <c r="S20" s="9">
        <f t="shared" si="3"/>
        <v>8.2462112512353212</v>
      </c>
      <c r="T20" s="9">
        <f t="shared" si="3"/>
        <v>9.4868329805051381</v>
      </c>
      <c r="U20" s="9">
        <f t="shared" si="3"/>
        <v>8.0622577482985491</v>
      </c>
      <c r="V20" s="9">
        <f t="shared" si="3"/>
        <v>10</v>
      </c>
      <c r="W20" s="9">
        <f t="shared" si="3"/>
        <v>6.324555320336759</v>
      </c>
      <c r="X20" s="9">
        <f t="shared" si="3"/>
        <v>11.704699910719626</v>
      </c>
      <c r="Y20" s="9">
        <f t="shared" si="3"/>
        <v>24.186773244895647</v>
      </c>
      <c r="Z20" s="9">
        <f t="shared" si="3"/>
        <v>0</v>
      </c>
      <c r="AA20" s="9">
        <f t="shared" si="3"/>
        <v>23</v>
      </c>
      <c r="AB20" s="9">
        <f t="shared" si="3"/>
        <v>25.019992006393608</v>
      </c>
      <c r="AC20" s="9">
        <f t="shared" si="3"/>
        <v>30.016662039607269</v>
      </c>
      <c r="AD20" s="9">
        <f t="shared" si="3"/>
        <v>40.792156108742276</v>
      </c>
      <c r="AE20" s="9">
        <f t="shared" si="3"/>
        <v>53.150729063673246</v>
      </c>
      <c r="AF20" s="9">
        <f t="shared" si="3"/>
        <v>48.703182647543684</v>
      </c>
    </row>
    <row r="21" spans="1:32" x14ac:dyDescent="0.2">
      <c r="A21" t="str">
        <f>analysis!D29</f>
        <v>D28</v>
      </c>
      <c r="B21">
        <f>analysis!G29</f>
        <v>66</v>
      </c>
      <c r="C21">
        <f>analysis!H29</f>
        <v>39</v>
      </c>
      <c r="D21" t="str">
        <f>analysis!I29</f>
        <v>v</v>
      </c>
      <c r="H21" t="s">
        <v>102</v>
      </c>
      <c r="I21" s="9">
        <f t="shared" si="2"/>
        <v>41.785164831552358</v>
      </c>
      <c r="J21" s="9">
        <f t="shared" si="2"/>
        <v>34.539832078341085</v>
      </c>
      <c r="K21" s="9">
        <f t="shared" si="2"/>
        <v>45.694638635183452</v>
      </c>
      <c r="L21" s="9">
        <f t="shared" si="2"/>
        <v>44.944410108488462</v>
      </c>
      <c r="M21" s="9">
        <f t="shared" si="2"/>
        <v>53.851648071345039</v>
      </c>
      <c r="N21" s="9">
        <f t="shared" si="2"/>
        <v>45.354161881794269</v>
      </c>
      <c r="O21" s="9">
        <f t="shared" si="2"/>
        <v>44.911023145771239</v>
      </c>
      <c r="P21" s="9">
        <f t="shared" si="2"/>
        <v>42.755116652863897</v>
      </c>
      <c r="Q21" s="9">
        <f t="shared" si="2"/>
        <v>48.041648597857254</v>
      </c>
      <c r="R21" s="9">
        <f t="shared" si="2"/>
        <v>45.177427992306072</v>
      </c>
      <c r="S21" s="9">
        <f t="shared" si="3"/>
        <v>31.064449134018133</v>
      </c>
      <c r="T21" s="9">
        <f t="shared" si="3"/>
        <v>32.140317359976393</v>
      </c>
      <c r="U21" s="9">
        <f t="shared" si="3"/>
        <v>31.016124838541646</v>
      </c>
      <c r="V21" s="9">
        <f t="shared" si="3"/>
        <v>33</v>
      </c>
      <c r="W21" s="9">
        <f t="shared" si="3"/>
        <v>21.840329667841555</v>
      </c>
      <c r="X21" s="9">
        <f t="shared" si="3"/>
        <v>12.649110640673518</v>
      </c>
      <c r="Y21" s="9">
        <f t="shared" si="3"/>
        <v>3.1622776601683795</v>
      </c>
      <c r="Z21" s="9">
        <f t="shared" si="3"/>
        <v>23</v>
      </c>
      <c r="AA21" s="9">
        <f t="shared" si="3"/>
        <v>0</v>
      </c>
      <c r="AB21" s="9">
        <f t="shared" si="3"/>
        <v>2.2360679774997898</v>
      </c>
      <c r="AC21" s="9">
        <f t="shared" si="3"/>
        <v>7.0710678118654755</v>
      </c>
      <c r="AD21" s="9">
        <f t="shared" si="3"/>
        <v>18.788294228055936</v>
      </c>
      <c r="AE21" s="9">
        <f t="shared" si="3"/>
        <v>31.016124838541646</v>
      </c>
      <c r="AF21" s="9">
        <f t="shared" si="3"/>
        <v>28.0178514522438</v>
      </c>
    </row>
    <row r="22" spans="1:32" x14ac:dyDescent="0.2">
      <c r="A22" t="str">
        <f>analysis!D30</f>
        <v>D29</v>
      </c>
      <c r="B22">
        <f>analysis!G30</f>
        <v>68</v>
      </c>
      <c r="C22">
        <f>analysis!H30</f>
        <v>38</v>
      </c>
      <c r="D22" t="str">
        <f>analysis!I30</f>
        <v>v</v>
      </c>
      <c r="H22" t="s">
        <v>103</v>
      </c>
      <c r="I22" s="9">
        <f t="shared" si="2"/>
        <v>43.324358044868937</v>
      </c>
      <c r="J22" s="9">
        <f t="shared" si="2"/>
        <v>36.055512754639892</v>
      </c>
      <c r="K22" s="9">
        <f t="shared" si="2"/>
        <v>47.169905660283021</v>
      </c>
      <c r="L22" s="9">
        <f t="shared" si="2"/>
        <v>46.486557196677836</v>
      </c>
      <c r="M22" s="9">
        <f t="shared" si="2"/>
        <v>55.542776307995261</v>
      </c>
      <c r="N22" s="9">
        <f t="shared" si="2"/>
        <v>47.074409183759279</v>
      </c>
      <c r="O22" s="9">
        <f t="shared" si="2"/>
        <v>46.690470119715009</v>
      </c>
      <c r="P22" s="9">
        <f t="shared" si="2"/>
        <v>44.553338819890925</v>
      </c>
      <c r="Q22" s="9">
        <f t="shared" si="2"/>
        <v>50.089919145472777</v>
      </c>
      <c r="R22" s="9">
        <f t="shared" si="2"/>
        <v>47.265209192385896</v>
      </c>
      <c r="S22" s="9">
        <f t="shared" si="3"/>
        <v>33.015148038438355</v>
      </c>
      <c r="T22" s="9">
        <f t="shared" si="3"/>
        <v>34.23448553724738</v>
      </c>
      <c r="U22" s="9">
        <f t="shared" si="3"/>
        <v>33.060550509633082</v>
      </c>
      <c r="V22" s="9">
        <f t="shared" si="3"/>
        <v>35.014282800023196</v>
      </c>
      <c r="W22" s="9">
        <f t="shared" si="3"/>
        <v>24.041630560342615</v>
      </c>
      <c r="X22" s="9">
        <f t="shared" si="3"/>
        <v>14.866068747318506</v>
      </c>
      <c r="Y22" s="9">
        <f t="shared" si="3"/>
        <v>4.1231056256176606</v>
      </c>
      <c r="Z22" s="9">
        <f t="shared" si="3"/>
        <v>25.019992006393608</v>
      </c>
      <c r="AA22" s="9">
        <f t="shared" si="3"/>
        <v>2.2360679774997898</v>
      </c>
      <c r="AB22" s="9">
        <f t="shared" si="3"/>
        <v>0</v>
      </c>
      <c r="AC22" s="9">
        <f t="shared" si="3"/>
        <v>5</v>
      </c>
      <c r="AD22" s="9">
        <f t="shared" si="3"/>
        <v>16.552945357246848</v>
      </c>
      <c r="AE22" s="9">
        <f t="shared" si="3"/>
        <v>28.792360097775937</v>
      </c>
      <c r="AF22" s="9">
        <f t="shared" si="3"/>
        <v>25.80697580112788</v>
      </c>
    </row>
    <row r="23" spans="1:32" x14ac:dyDescent="0.2">
      <c r="A23" t="str">
        <f>analysis!D32</f>
        <v>D31</v>
      </c>
      <c r="B23">
        <f>analysis!G32</f>
        <v>73</v>
      </c>
      <c r="C23">
        <f>analysis!H32</f>
        <v>38</v>
      </c>
      <c r="D23" t="str">
        <f>analysis!I32</f>
        <v>v</v>
      </c>
      <c r="H23" t="s">
        <v>105</v>
      </c>
      <c r="I23" s="9">
        <f t="shared" si="2"/>
        <v>48.083261120685229</v>
      </c>
      <c r="J23" s="9">
        <f t="shared" si="2"/>
        <v>40.80441152620633</v>
      </c>
      <c r="K23" s="9">
        <f t="shared" si="2"/>
        <v>51.86520991955976</v>
      </c>
      <c r="L23" s="9">
        <f t="shared" si="2"/>
        <v>51.244511901275828</v>
      </c>
      <c r="M23" s="9">
        <f t="shared" si="2"/>
        <v>60.415229867972862</v>
      </c>
      <c r="N23" s="9">
        <f t="shared" si="2"/>
        <v>51.97114584074513</v>
      </c>
      <c r="O23" s="9">
        <f t="shared" si="2"/>
        <v>51.623637996561229</v>
      </c>
      <c r="P23" s="9">
        <f t="shared" si="2"/>
        <v>49.497474683058329</v>
      </c>
      <c r="Q23" s="9">
        <f t="shared" si="2"/>
        <v>55.081757415681643</v>
      </c>
      <c r="R23" s="9">
        <f t="shared" si="2"/>
        <v>52.239831546435909</v>
      </c>
      <c r="S23" s="9">
        <f t="shared" si="3"/>
        <v>38.013155617496423</v>
      </c>
      <c r="T23" s="9">
        <f t="shared" si="3"/>
        <v>39.204591567825318</v>
      </c>
      <c r="U23" s="9">
        <f t="shared" si="3"/>
        <v>38.052595180880893</v>
      </c>
      <c r="V23" s="9">
        <f t="shared" si="3"/>
        <v>40.01249804748511</v>
      </c>
      <c r="W23" s="9">
        <f t="shared" si="3"/>
        <v>28.861739379323623</v>
      </c>
      <c r="X23" s="9">
        <f t="shared" si="3"/>
        <v>19.646882704388499</v>
      </c>
      <c r="Y23" s="9">
        <f t="shared" si="3"/>
        <v>7.2111025509279782</v>
      </c>
      <c r="Z23" s="9">
        <f t="shared" si="3"/>
        <v>30.016662039607269</v>
      </c>
      <c r="AA23" s="9">
        <f t="shared" si="3"/>
        <v>7.0710678118654755</v>
      </c>
      <c r="AB23" s="9">
        <f t="shared" si="3"/>
        <v>5</v>
      </c>
      <c r="AC23" s="9">
        <f t="shared" si="3"/>
        <v>0</v>
      </c>
      <c r="AD23" s="9">
        <f t="shared" si="3"/>
        <v>12.206555615733702</v>
      </c>
      <c r="AE23" s="9">
        <f t="shared" si="3"/>
        <v>24.166091947189145</v>
      </c>
      <c r="AF23" s="9">
        <f t="shared" si="3"/>
        <v>21.931712199461309</v>
      </c>
    </row>
    <row r="24" spans="1:32" x14ac:dyDescent="0.2">
      <c r="A24" t="str">
        <f>analysis!D33</f>
        <v>D32</v>
      </c>
      <c r="B24">
        <f>analysis!G33</f>
        <v>83</v>
      </c>
      <c r="C24">
        <f>analysis!H33</f>
        <v>31</v>
      </c>
      <c r="D24" t="str">
        <f>analysis!I33</f>
        <v>v</v>
      </c>
      <c r="H24" t="s">
        <v>106</v>
      </c>
      <c r="I24" s="9">
        <f t="shared" si="2"/>
        <v>56.435804238089851</v>
      </c>
      <c r="J24" s="9">
        <f t="shared" si="2"/>
        <v>49.254441424099006</v>
      </c>
      <c r="K24" s="9">
        <f t="shared" si="2"/>
        <v>59.841457201508724</v>
      </c>
      <c r="L24" s="9">
        <f t="shared" si="2"/>
        <v>59.539902586416787</v>
      </c>
      <c r="M24" s="9">
        <f t="shared" si="2"/>
        <v>69.260378283691168</v>
      </c>
      <c r="N24" s="9">
        <f t="shared" si="2"/>
        <v>61.073725938409879</v>
      </c>
      <c r="O24" s="9">
        <f t="shared" si="2"/>
        <v>61.008196170678573</v>
      </c>
      <c r="P24" s="9">
        <f t="shared" si="2"/>
        <v>59</v>
      </c>
      <c r="Q24" s="9">
        <f t="shared" si="2"/>
        <v>65.76473218982953</v>
      </c>
      <c r="R24" s="9">
        <f t="shared" si="2"/>
        <v>63.150613615387776</v>
      </c>
      <c r="S24" s="9">
        <f t="shared" si="3"/>
        <v>48.373546489791295</v>
      </c>
      <c r="T24" s="9">
        <f t="shared" si="3"/>
        <v>50.219518117958877</v>
      </c>
      <c r="U24" s="9">
        <f t="shared" si="3"/>
        <v>48.836461788299118</v>
      </c>
      <c r="V24" s="9">
        <f t="shared" si="3"/>
        <v>50.635955604688654</v>
      </c>
      <c r="W24" s="9">
        <f t="shared" si="3"/>
        <v>40.496913462633174</v>
      </c>
      <c r="X24" s="9">
        <f t="shared" si="3"/>
        <v>31.384709652950431</v>
      </c>
      <c r="Y24" s="9">
        <f t="shared" si="3"/>
        <v>19.416487838947599</v>
      </c>
      <c r="Z24" s="9">
        <f t="shared" si="3"/>
        <v>40.792156108742276</v>
      </c>
      <c r="AA24" s="9">
        <f t="shared" si="3"/>
        <v>18.788294228055936</v>
      </c>
      <c r="AB24" s="9">
        <f t="shared" si="3"/>
        <v>16.552945357246848</v>
      </c>
      <c r="AC24" s="9">
        <f t="shared" si="3"/>
        <v>12.206555615733702</v>
      </c>
      <c r="AD24" s="9">
        <f t="shared" si="3"/>
        <v>0</v>
      </c>
      <c r="AE24" s="9">
        <f t="shared" si="3"/>
        <v>12.369316876852981</v>
      </c>
      <c r="AF24" s="9">
        <f t="shared" si="3"/>
        <v>10</v>
      </c>
    </row>
    <row r="25" spans="1:32" x14ac:dyDescent="0.2">
      <c r="A25" t="str">
        <f>analysis!D34</f>
        <v>D33</v>
      </c>
      <c r="B25">
        <f>analysis!G34</f>
        <v>95</v>
      </c>
      <c r="C25">
        <f>analysis!H34</f>
        <v>28</v>
      </c>
      <c r="D25" t="str">
        <f>analysis!I34</f>
        <v>v</v>
      </c>
      <c r="H25" t="s">
        <v>107</v>
      </c>
      <c r="I25" s="9">
        <f t="shared" si="2"/>
        <v>68.117545463705611</v>
      </c>
      <c r="J25" s="9">
        <f t="shared" si="2"/>
        <v>61.032778078668514</v>
      </c>
      <c r="K25" s="9">
        <f t="shared" si="2"/>
        <v>71.344235926947874</v>
      </c>
      <c r="L25" s="9">
        <f t="shared" si="2"/>
        <v>71.175838597096984</v>
      </c>
      <c r="M25" s="9">
        <f t="shared" si="2"/>
        <v>81.055536516637773</v>
      </c>
      <c r="N25" s="9">
        <f t="shared" si="2"/>
        <v>73</v>
      </c>
      <c r="O25" s="9">
        <f t="shared" si="2"/>
        <v>73.027392121039071</v>
      </c>
      <c r="P25" s="9">
        <f t="shared" si="2"/>
        <v>71.06335201775947</v>
      </c>
      <c r="Q25" s="9">
        <f t="shared" si="2"/>
        <v>78.089692021418557</v>
      </c>
      <c r="R25" s="9">
        <f t="shared" si="2"/>
        <v>75.504966724050675</v>
      </c>
      <c r="S25" s="9">
        <f t="shared" si="3"/>
        <v>60.671245248470051</v>
      </c>
      <c r="T25" s="9">
        <f t="shared" si="3"/>
        <v>62.585940913275401</v>
      </c>
      <c r="U25" s="9">
        <f t="shared" si="3"/>
        <v>61.188234163113421</v>
      </c>
      <c r="V25" s="9">
        <f t="shared" si="3"/>
        <v>62.968245965724662</v>
      </c>
      <c r="W25" s="9">
        <f t="shared" si="3"/>
        <v>52.810983706043572</v>
      </c>
      <c r="X25" s="9">
        <f t="shared" si="3"/>
        <v>43.657759905886145</v>
      </c>
      <c r="Y25" s="9">
        <f t="shared" si="3"/>
        <v>31.304951684997057</v>
      </c>
      <c r="Z25" s="9">
        <f t="shared" si="3"/>
        <v>53.150729063673246</v>
      </c>
      <c r="AA25" s="9">
        <f t="shared" si="3"/>
        <v>31.016124838541646</v>
      </c>
      <c r="AB25" s="9">
        <f t="shared" si="3"/>
        <v>28.792360097775937</v>
      </c>
      <c r="AC25" s="9">
        <f t="shared" si="3"/>
        <v>24.166091947189145</v>
      </c>
      <c r="AD25" s="9">
        <f t="shared" si="3"/>
        <v>12.369316876852981</v>
      </c>
      <c r="AE25" s="9">
        <f t="shared" si="3"/>
        <v>0</v>
      </c>
      <c r="AF25" s="9">
        <f t="shared" si="3"/>
        <v>7.810249675906654</v>
      </c>
    </row>
    <row r="26" spans="1:32" x14ac:dyDescent="0.2">
      <c r="A26" t="str">
        <f>analysis!D35</f>
        <v>D34</v>
      </c>
      <c r="B26">
        <f>analysis!G35</f>
        <v>89</v>
      </c>
      <c r="C26">
        <f>analysis!H35</f>
        <v>23</v>
      </c>
      <c r="D26" t="str">
        <f>analysis!I35</f>
        <v>v</v>
      </c>
      <c r="H26" t="s">
        <v>108</v>
      </c>
      <c r="I26" s="9">
        <f t="shared" si="2"/>
        <v>62.008063991709982</v>
      </c>
      <c r="J26" s="9">
        <f t="shared" si="2"/>
        <v>55.081757415681643</v>
      </c>
      <c r="K26" s="9">
        <f t="shared" si="2"/>
        <v>65.030761951556428</v>
      </c>
      <c r="L26" s="9">
        <f t="shared" si="2"/>
        <v>65</v>
      </c>
      <c r="M26" s="9">
        <f t="shared" si="2"/>
        <v>75.026661927610775</v>
      </c>
      <c r="N26" s="9">
        <f t="shared" si="2"/>
        <v>67.186308128963304</v>
      </c>
      <c r="O26" s="9">
        <f t="shared" si="2"/>
        <v>67.36467917239716</v>
      </c>
      <c r="P26" s="9">
        <f t="shared" si="2"/>
        <v>65.490457320131767</v>
      </c>
      <c r="Q26" s="9">
        <f t="shared" si="2"/>
        <v>73.246160308919954</v>
      </c>
      <c r="R26" s="9">
        <f t="shared" si="2"/>
        <v>70.880180586677398</v>
      </c>
      <c r="S26" s="9">
        <f t="shared" si="3"/>
        <v>55.785302723925412</v>
      </c>
      <c r="T26" s="9">
        <f t="shared" si="3"/>
        <v>58.189346103904619</v>
      </c>
      <c r="U26" s="9">
        <f t="shared" si="3"/>
        <v>56.612719418872643</v>
      </c>
      <c r="V26" s="9">
        <f t="shared" si="3"/>
        <v>58.240879114244144</v>
      </c>
      <c r="W26" s="9">
        <f t="shared" si="3"/>
        <v>49.193495504995376</v>
      </c>
      <c r="X26" s="9">
        <f t="shared" si="3"/>
        <v>40.311288741492746</v>
      </c>
      <c r="Y26" s="9">
        <f t="shared" si="3"/>
        <v>29.068883707497267</v>
      </c>
      <c r="Z26" s="9">
        <f t="shared" si="3"/>
        <v>48.703182647543684</v>
      </c>
      <c r="AA26" s="9">
        <f t="shared" si="3"/>
        <v>28.0178514522438</v>
      </c>
      <c r="AB26" s="9">
        <f t="shared" si="3"/>
        <v>25.80697580112788</v>
      </c>
      <c r="AC26" s="9">
        <f t="shared" si="3"/>
        <v>21.931712199461309</v>
      </c>
      <c r="AD26" s="9">
        <f t="shared" si="3"/>
        <v>10</v>
      </c>
      <c r="AE26" s="9">
        <f t="shared" si="3"/>
        <v>7.810249675906654</v>
      </c>
      <c r="AF26" s="9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U15"/>
  <sheetViews>
    <sheetView workbookViewId="0">
      <selection activeCell="I2" sqref="I2:U15"/>
    </sheetView>
  </sheetViews>
  <sheetFormatPr baseColWidth="10" defaultColWidth="8.83203125" defaultRowHeight="16" x14ac:dyDescent="0.2"/>
  <cols>
    <col min="7" max="7" width="8.83203125" customWidth="1"/>
    <col min="8" max="9" width="4.33203125" bestFit="1" customWidth="1"/>
    <col min="10" max="10" width="4.6640625" bestFit="1" customWidth="1"/>
    <col min="11" max="12" width="4.5" bestFit="1" customWidth="1"/>
    <col min="13" max="13" width="4.33203125" bestFit="1" customWidth="1"/>
    <col min="14" max="21" width="4.6640625" bestFit="1" customWidth="1"/>
  </cols>
  <sheetData>
    <row r="1" spans="1:21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analysis!J1</f>
        <v>孕婦可玩</v>
      </c>
      <c r="I1" t="s">
        <v>75</v>
      </c>
      <c r="J1" t="s">
        <v>80</v>
      </c>
      <c r="K1" t="s">
        <v>84</v>
      </c>
      <c r="L1" t="s">
        <v>85</v>
      </c>
      <c r="M1" t="s">
        <v>86</v>
      </c>
      <c r="N1" t="s">
        <v>90</v>
      </c>
      <c r="O1" t="s">
        <v>92</v>
      </c>
      <c r="P1" t="s">
        <v>93</v>
      </c>
      <c r="Q1" t="s">
        <v>96</v>
      </c>
      <c r="R1" t="s">
        <v>98</v>
      </c>
      <c r="S1" t="s">
        <v>101</v>
      </c>
      <c r="T1" t="s">
        <v>103</v>
      </c>
      <c r="U1" t="s">
        <v>106</v>
      </c>
    </row>
    <row r="2" spans="1:21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analysis!J2</f>
        <v>v</v>
      </c>
      <c r="H2" t="s">
        <v>75</v>
      </c>
      <c r="I2" s="9">
        <f t="shared" ref="I2:U15" si="0">SQRT(((ABS(VLOOKUP($H2,index,2,0))-ABS(VLOOKUP(I$1,index,2,0)))^2)+((ABS(VLOOKUP($H2,index,3,0))-ABS(VLOOKUP(I$1,index,3,0)))^2))</f>
        <v>0</v>
      </c>
      <c r="J2" s="9">
        <f t="shared" si="0"/>
        <v>13.038404810405298</v>
      </c>
      <c r="K2" s="9">
        <f t="shared" si="0"/>
        <v>7.810249675906654</v>
      </c>
      <c r="L2" s="9">
        <f t="shared" si="0"/>
        <v>7.6157731058639087</v>
      </c>
      <c r="M2" s="9">
        <f t="shared" si="0"/>
        <v>5</v>
      </c>
      <c r="N2" s="9">
        <f t="shared" si="0"/>
        <v>19.235384061671343</v>
      </c>
      <c r="O2" s="9">
        <f t="shared" si="0"/>
        <v>15.264337522473747</v>
      </c>
      <c r="P2" s="9">
        <f t="shared" si="0"/>
        <v>19.313207915827967</v>
      </c>
      <c r="Q2" s="9">
        <f t="shared" si="0"/>
        <v>27.658633371878661</v>
      </c>
      <c r="R2" s="9">
        <f t="shared" si="0"/>
        <v>33.015148038438355</v>
      </c>
      <c r="S2" s="9">
        <f t="shared" si="0"/>
        <v>21.931712199461309</v>
      </c>
      <c r="T2" s="9">
        <f t="shared" si="0"/>
        <v>43.324358044868937</v>
      </c>
      <c r="U2" s="9">
        <f t="shared" si="0"/>
        <v>56.435804238089851</v>
      </c>
    </row>
    <row r="3" spans="1:21" x14ac:dyDescent="0.2">
      <c r="A3" t="str">
        <f>analysis!D7</f>
        <v>A6</v>
      </c>
      <c r="B3">
        <f>analysis!G7</f>
        <v>14</v>
      </c>
      <c r="C3">
        <f>analysis!H7</f>
        <v>25</v>
      </c>
      <c r="D3" t="str">
        <f>analysis!J7</f>
        <v>v</v>
      </c>
      <c r="H3" t="s">
        <v>80</v>
      </c>
      <c r="I3" s="9">
        <f t="shared" si="0"/>
        <v>13.038404810405298</v>
      </c>
      <c r="J3" s="9">
        <f t="shared" si="0"/>
        <v>0</v>
      </c>
      <c r="K3" s="9">
        <f t="shared" si="0"/>
        <v>9.4339811320566032</v>
      </c>
      <c r="L3" s="9">
        <f t="shared" si="0"/>
        <v>11.661903789690601</v>
      </c>
      <c r="M3" s="9">
        <f t="shared" si="0"/>
        <v>8.0622577482985491</v>
      </c>
      <c r="N3" s="9">
        <f t="shared" si="0"/>
        <v>16.492422502470642</v>
      </c>
      <c r="O3" s="9">
        <f t="shared" si="0"/>
        <v>24.186773244895647</v>
      </c>
      <c r="P3" s="9">
        <f t="shared" si="0"/>
        <v>26.248809496813376</v>
      </c>
      <c r="Q3" s="9">
        <f t="shared" si="0"/>
        <v>36.891733491393431</v>
      </c>
      <c r="R3" s="9">
        <f t="shared" si="0"/>
        <v>43.863424398922618</v>
      </c>
      <c r="S3" s="9">
        <f t="shared" si="0"/>
        <v>32.202484376209235</v>
      </c>
      <c r="T3" s="9">
        <f t="shared" si="0"/>
        <v>55.542776307995261</v>
      </c>
      <c r="U3" s="9">
        <f t="shared" si="0"/>
        <v>69.260378283691168</v>
      </c>
    </row>
    <row r="4" spans="1:21" x14ac:dyDescent="0.2">
      <c r="A4" t="str">
        <f>analysis!D11</f>
        <v>A10</v>
      </c>
      <c r="B4">
        <f>analysis!G11</f>
        <v>22</v>
      </c>
      <c r="C4">
        <f>analysis!H11</f>
        <v>30</v>
      </c>
      <c r="D4" t="str">
        <f>analysis!J11</f>
        <v>v</v>
      </c>
      <c r="H4" t="s">
        <v>84</v>
      </c>
      <c r="I4" s="9">
        <f t="shared" si="0"/>
        <v>7.810249675906654</v>
      </c>
      <c r="J4" s="9">
        <f t="shared" si="0"/>
        <v>9.4339811320566032</v>
      </c>
      <c r="K4" s="9">
        <f t="shared" si="0"/>
        <v>0</v>
      </c>
      <c r="L4" s="9">
        <f t="shared" si="0"/>
        <v>2.2360679774997898</v>
      </c>
      <c r="M4" s="9">
        <f t="shared" si="0"/>
        <v>6</v>
      </c>
      <c r="N4" s="9">
        <f t="shared" si="0"/>
        <v>11.704699910719626</v>
      </c>
      <c r="O4" s="9">
        <f t="shared" si="0"/>
        <v>14.7648230602334</v>
      </c>
      <c r="P4" s="9">
        <f t="shared" si="0"/>
        <v>16.970562748477139</v>
      </c>
      <c r="Q4" s="9">
        <f t="shared" si="0"/>
        <v>27.459060435491963</v>
      </c>
      <c r="R4" s="9">
        <f t="shared" si="0"/>
        <v>34.539832078341085</v>
      </c>
      <c r="S4" s="9">
        <f t="shared" si="0"/>
        <v>22.847319317591726</v>
      </c>
      <c r="T4" s="9">
        <f t="shared" si="0"/>
        <v>46.690470119715009</v>
      </c>
      <c r="U4" s="9">
        <f t="shared" si="0"/>
        <v>61.008196170678573</v>
      </c>
    </row>
    <row r="5" spans="1:21" x14ac:dyDescent="0.2">
      <c r="A5" t="str">
        <f>analysis!D12</f>
        <v>A11</v>
      </c>
      <c r="B5">
        <f>analysis!G12</f>
        <v>24</v>
      </c>
      <c r="C5">
        <f>analysis!H12</f>
        <v>31</v>
      </c>
      <c r="D5" t="str">
        <f>analysis!J12</f>
        <v>v</v>
      </c>
      <c r="H5" t="s">
        <v>85</v>
      </c>
      <c r="I5" s="9">
        <f t="shared" si="0"/>
        <v>7.6157731058639087</v>
      </c>
      <c r="J5" s="9">
        <f t="shared" si="0"/>
        <v>11.661903789690601</v>
      </c>
      <c r="K5" s="9">
        <f t="shared" si="0"/>
        <v>2.2360679774997898</v>
      </c>
      <c r="L5" s="9">
        <f t="shared" si="0"/>
        <v>0</v>
      </c>
      <c r="M5" s="9">
        <f t="shared" si="0"/>
        <v>7.2801098892805181</v>
      </c>
      <c r="N5" s="9">
        <f t="shared" si="0"/>
        <v>11.661903789690601</v>
      </c>
      <c r="O5" s="9">
        <f t="shared" si="0"/>
        <v>12.529964086141668</v>
      </c>
      <c r="P5" s="9">
        <f t="shared" si="0"/>
        <v>14.866068747318506</v>
      </c>
      <c r="Q5" s="9">
        <f t="shared" si="0"/>
        <v>25.238858928247925</v>
      </c>
      <c r="R5" s="9">
        <f t="shared" si="0"/>
        <v>32.310988842807021</v>
      </c>
      <c r="S5" s="9">
        <f t="shared" si="0"/>
        <v>20.615528128088304</v>
      </c>
      <c r="T5" s="9">
        <f t="shared" si="0"/>
        <v>44.553338819890925</v>
      </c>
      <c r="U5" s="9">
        <f t="shared" si="0"/>
        <v>59</v>
      </c>
    </row>
    <row r="6" spans="1:21" x14ac:dyDescent="0.2">
      <c r="A6" t="str">
        <f>analysis!D13</f>
        <v>B12</v>
      </c>
      <c r="B6">
        <f>analysis!G13</f>
        <v>22</v>
      </c>
      <c r="C6">
        <f>analysis!H13</f>
        <v>24</v>
      </c>
      <c r="D6" t="str">
        <f>analysis!J13</f>
        <v>v</v>
      </c>
      <c r="H6" t="s">
        <v>86</v>
      </c>
      <c r="I6" s="9">
        <f t="shared" si="0"/>
        <v>5</v>
      </c>
      <c r="J6" s="9">
        <f t="shared" si="0"/>
        <v>8.0622577482985491</v>
      </c>
      <c r="K6" s="9">
        <f t="shared" si="0"/>
        <v>6</v>
      </c>
      <c r="L6" s="9">
        <f t="shared" si="0"/>
        <v>7.2801098892805181</v>
      </c>
      <c r="M6" s="9">
        <f t="shared" si="0"/>
        <v>0</v>
      </c>
      <c r="N6" s="9">
        <f t="shared" si="0"/>
        <v>17.464249196572979</v>
      </c>
      <c r="O6" s="9">
        <f t="shared" si="0"/>
        <v>18.384776310850235</v>
      </c>
      <c r="P6" s="9">
        <f t="shared" si="0"/>
        <v>21.633307652783937</v>
      </c>
      <c r="Q6" s="9">
        <f t="shared" si="0"/>
        <v>31.144823004794873</v>
      </c>
      <c r="R6" s="9">
        <f t="shared" si="0"/>
        <v>37.215588131856791</v>
      </c>
      <c r="S6" s="9">
        <f t="shared" si="0"/>
        <v>25.80697580112788</v>
      </c>
      <c r="T6" s="9">
        <f t="shared" si="0"/>
        <v>48.083261120685229</v>
      </c>
      <c r="U6" s="9">
        <f t="shared" si="0"/>
        <v>61.400325732035007</v>
      </c>
    </row>
    <row r="7" spans="1:21" x14ac:dyDescent="0.2">
      <c r="A7" t="str">
        <f>analysis!D17</f>
        <v>B16</v>
      </c>
      <c r="B7">
        <f>analysis!G17</f>
        <v>18</v>
      </c>
      <c r="C7">
        <f>analysis!H17</f>
        <v>41</v>
      </c>
      <c r="D7" t="str">
        <f>analysis!J17</f>
        <v>v</v>
      </c>
      <c r="H7" t="s">
        <v>90</v>
      </c>
      <c r="I7" s="9">
        <f t="shared" si="0"/>
        <v>19.235384061671343</v>
      </c>
      <c r="J7" s="9">
        <f t="shared" si="0"/>
        <v>16.492422502470642</v>
      </c>
      <c r="K7" s="9">
        <f t="shared" si="0"/>
        <v>11.704699910719626</v>
      </c>
      <c r="L7" s="9">
        <f t="shared" si="0"/>
        <v>11.661903789690601</v>
      </c>
      <c r="M7" s="9">
        <f t="shared" si="0"/>
        <v>17.464249196572979</v>
      </c>
      <c r="N7" s="9">
        <f t="shared" si="0"/>
        <v>0</v>
      </c>
      <c r="O7" s="9">
        <f t="shared" si="0"/>
        <v>17.464249196572979</v>
      </c>
      <c r="P7" s="9">
        <f t="shared" si="0"/>
        <v>16.031219541881399</v>
      </c>
      <c r="Q7" s="9">
        <f t="shared" si="0"/>
        <v>27.294688127912362</v>
      </c>
      <c r="R7" s="9">
        <f t="shared" si="0"/>
        <v>36.055512754639892</v>
      </c>
      <c r="S7" s="9">
        <f t="shared" si="0"/>
        <v>25.079872407968907</v>
      </c>
      <c r="T7" s="9">
        <f t="shared" si="0"/>
        <v>50.089919145472777</v>
      </c>
      <c r="U7" s="9">
        <f t="shared" si="0"/>
        <v>65.76473218982953</v>
      </c>
    </row>
    <row r="8" spans="1:21" x14ac:dyDescent="0.2">
      <c r="A8" t="str">
        <f>analysis!D19</f>
        <v>B18</v>
      </c>
      <c r="B8">
        <f>analysis!G19</f>
        <v>35</v>
      </c>
      <c r="C8">
        <f>analysis!H19</f>
        <v>37</v>
      </c>
      <c r="D8" t="str">
        <f>analysis!J19</f>
        <v>v</v>
      </c>
      <c r="H8" t="s">
        <v>92</v>
      </c>
      <c r="I8" s="9">
        <f t="shared" si="0"/>
        <v>15.264337522473747</v>
      </c>
      <c r="J8" s="9">
        <f t="shared" si="0"/>
        <v>24.186773244895647</v>
      </c>
      <c r="K8" s="9">
        <f t="shared" si="0"/>
        <v>14.7648230602334</v>
      </c>
      <c r="L8" s="9">
        <f t="shared" si="0"/>
        <v>12.529964086141668</v>
      </c>
      <c r="M8" s="9">
        <f t="shared" si="0"/>
        <v>18.384776310850235</v>
      </c>
      <c r="N8" s="9">
        <f t="shared" si="0"/>
        <v>17.464249196572979</v>
      </c>
      <c r="O8" s="9">
        <f t="shared" si="0"/>
        <v>0</v>
      </c>
      <c r="P8" s="9">
        <f t="shared" si="0"/>
        <v>5.0990195135927845</v>
      </c>
      <c r="Q8" s="9">
        <f t="shared" si="0"/>
        <v>12.806248474865697</v>
      </c>
      <c r="R8" s="9">
        <f t="shared" si="0"/>
        <v>19.924858845171276</v>
      </c>
      <c r="S8" s="9">
        <f t="shared" si="0"/>
        <v>8.2462112512353212</v>
      </c>
      <c r="T8" s="9">
        <f t="shared" si="0"/>
        <v>33.015148038438355</v>
      </c>
      <c r="U8" s="9">
        <f t="shared" si="0"/>
        <v>48.373546489791295</v>
      </c>
    </row>
    <row r="9" spans="1:21" x14ac:dyDescent="0.2">
      <c r="A9" t="str">
        <f>analysis!D20</f>
        <v>B19</v>
      </c>
      <c r="B9">
        <f>analysis!G20</f>
        <v>34</v>
      </c>
      <c r="C9">
        <f>analysis!H20</f>
        <v>42</v>
      </c>
      <c r="D9" t="str">
        <f>analysis!J20</f>
        <v>v</v>
      </c>
      <c r="H9" t="s">
        <v>93</v>
      </c>
      <c r="I9" s="9">
        <f t="shared" si="0"/>
        <v>19.313207915827967</v>
      </c>
      <c r="J9" s="9">
        <f t="shared" si="0"/>
        <v>26.248809496813376</v>
      </c>
      <c r="K9" s="9">
        <f t="shared" si="0"/>
        <v>16.970562748477139</v>
      </c>
      <c r="L9" s="9">
        <f t="shared" si="0"/>
        <v>14.866068747318506</v>
      </c>
      <c r="M9" s="9">
        <f t="shared" si="0"/>
        <v>21.633307652783937</v>
      </c>
      <c r="N9" s="9">
        <f t="shared" si="0"/>
        <v>16.031219541881399</v>
      </c>
      <c r="O9" s="9">
        <f t="shared" si="0"/>
        <v>5.0990195135927845</v>
      </c>
      <c r="P9" s="9">
        <f t="shared" si="0"/>
        <v>0</v>
      </c>
      <c r="Q9" s="9">
        <f t="shared" si="0"/>
        <v>11.401754250991379</v>
      </c>
      <c r="R9" s="9">
        <f t="shared" si="0"/>
        <v>20.024984394500787</v>
      </c>
      <c r="S9" s="9">
        <f t="shared" si="0"/>
        <v>9.4868329805051381</v>
      </c>
      <c r="T9" s="9">
        <f t="shared" si="0"/>
        <v>34.23448553724738</v>
      </c>
      <c r="U9" s="9">
        <f t="shared" si="0"/>
        <v>50.219518117958877</v>
      </c>
    </row>
    <row r="10" spans="1:21" x14ac:dyDescent="0.2">
      <c r="A10" t="str">
        <f>analysis!D23</f>
        <v>C22</v>
      </c>
      <c r="B10">
        <f>analysis!G23</f>
        <v>45</v>
      </c>
      <c r="C10">
        <f>analysis!H23</f>
        <v>45</v>
      </c>
      <c r="D10" t="str">
        <f>analysis!J23</f>
        <v>v</v>
      </c>
      <c r="H10" t="s">
        <v>96</v>
      </c>
      <c r="I10" s="9">
        <f t="shared" si="0"/>
        <v>27.658633371878661</v>
      </c>
      <c r="J10" s="9">
        <f t="shared" si="0"/>
        <v>36.891733491393431</v>
      </c>
      <c r="K10" s="9">
        <f t="shared" si="0"/>
        <v>27.459060435491963</v>
      </c>
      <c r="L10" s="9">
        <f t="shared" si="0"/>
        <v>25.238858928247925</v>
      </c>
      <c r="M10" s="9">
        <f t="shared" si="0"/>
        <v>31.144823004794873</v>
      </c>
      <c r="N10" s="9">
        <f t="shared" si="0"/>
        <v>27.294688127912362</v>
      </c>
      <c r="O10" s="9">
        <f t="shared" si="0"/>
        <v>12.806248474865697</v>
      </c>
      <c r="P10" s="9">
        <f t="shared" si="0"/>
        <v>11.401754250991379</v>
      </c>
      <c r="Q10" s="9">
        <f t="shared" si="0"/>
        <v>0</v>
      </c>
      <c r="R10" s="9">
        <f t="shared" si="0"/>
        <v>9.2195444572928871</v>
      </c>
      <c r="S10" s="9">
        <f t="shared" si="0"/>
        <v>6.324555320336759</v>
      </c>
      <c r="T10" s="9">
        <f t="shared" si="0"/>
        <v>24.041630560342615</v>
      </c>
      <c r="U10" s="9">
        <f t="shared" si="0"/>
        <v>40.496913462633174</v>
      </c>
    </row>
    <row r="11" spans="1:21" x14ac:dyDescent="0.2">
      <c r="A11" t="str">
        <f>analysis!D25</f>
        <v>C24</v>
      </c>
      <c r="B11">
        <f>analysis!G25</f>
        <v>54</v>
      </c>
      <c r="C11">
        <f>analysis!H25</f>
        <v>43</v>
      </c>
      <c r="D11" t="str">
        <f>analysis!J25</f>
        <v>v</v>
      </c>
      <c r="H11" t="s">
        <v>98</v>
      </c>
      <c r="I11" s="9">
        <f t="shared" si="0"/>
        <v>33.015148038438355</v>
      </c>
      <c r="J11" s="9">
        <f t="shared" si="0"/>
        <v>43.863424398922618</v>
      </c>
      <c r="K11" s="9">
        <f t="shared" si="0"/>
        <v>34.539832078341085</v>
      </c>
      <c r="L11" s="9">
        <f t="shared" si="0"/>
        <v>32.310988842807021</v>
      </c>
      <c r="M11" s="9">
        <f t="shared" si="0"/>
        <v>37.215588131856791</v>
      </c>
      <c r="N11" s="9">
        <f t="shared" si="0"/>
        <v>36.055512754639892</v>
      </c>
      <c r="O11" s="9">
        <f t="shared" si="0"/>
        <v>19.924858845171276</v>
      </c>
      <c r="P11" s="9">
        <f t="shared" si="0"/>
        <v>20.024984394500787</v>
      </c>
      <c r="Q11" s="9">
        <f t="shared" si="0"/>
        <v>9.2195444572928871</v>
      </c>
      <c r="R11" s="9">
        <f t="shared" si="0"/>
        <v>0</v>
      </c>
      <c r="S11" s="9">
        <f t="shared" si="0"/>
        <v>11.704699910719626</v>
      </c>
      <c r="T11" s="9">
        <f t="shared" si="0"/>
        <v>14.866068747318506</v>
      </c>
      <c r="U11" s="9">
        <f t="shared" si="0"/>
        <v>31.384709652950431</v>
      </c>
    </row>
    <row r="12" spans="1:21" x14ac:dyDescent="0.2">
      <c r="A12" t="str">
        <f>analysis!D27</f>
        <v>C26</v>
      </c>
      <c r="B12">
        <f>analysis!G27</f>
        <v>62</v>
      </c>
      <c r="C12">
        <f>analysis!H27</f>
        <v>38</v>
      </c>
      <c r="D12" t="str">
        <f>analysis!J27</f>
        <v>v</v>
      </c>
      <c r="H12" t="s">
        <v>100</v>
      </c>
      <c r="I12" s="9">
        <f t="shared" si="0"/>
        <v>37.696153649941529</v>
      </c>
      <c r="J12" s="9">
        <f t="shared" si="0"/>
        <v>49.729267036625423</v>
      </c>
      <c r="K12" s="9">
        <f t="shared" si="0"/>
        <v>40.792156108742276</v>
      </c>
      <c r="L12" s="9">
        <f t="shared" si="0"/>
        <v>38.639358172723313</v>
      </c>
      <c r="M12" s="9">
        <f t="shared" si="0"/>
        <v>42.379240200834182</v>
      </c>
      <c r="N12" s="9">
        <f t="shared" si="0"/>
        <v>44.10215414239989</v>
      </c>
      <c r="O12" s="9">
        <f t="shared" si="0"/>
        <v>27.018512172212592</v>
      </c>
      <c r="P12" s="9">
        <f t="shared" si="0"/>
        <v>28.284271247461902</v>
      </c>
      <c r="Q12" s="9">
        <f t="shared" si="0"/>
        <v>18.384776310850235</v>
      </c>
      <c r="R12" s="9">
        <f t="shared" si="0"/>
        <v>9.4339811320566032</v>
      </c>
      <c r="S12" s="9">
        <f t="shared" si="0"/>
        <v>19.026297590440446</v>
      </c>
      <c r="T12" s="9">
        <f t="shared" si="0"/>
        <v>6</v>
      </c>
      <c r="U12" s="9">
        <f t="shared" si="0"/>
        <v>22.135943621178654</v>
      </c>
    </row>
    <row r="13" spans="1:21" x14ac:dyDescent="0.2">
      <c r="A13" t="str">
        <f>analysis!D28</f>
        <v>C27</v>
      </c>
      <c r="B13">
        <f>analysis!G28</f>
        <v>43</v>
      </c>
      <c r="C13">
        <f>analysis!H28</f>
        <v>39</v>
      </c>
      <c r="D13" t="str">
        <f>analysis!J28</f>
        <v>v</v>
      </c>
      <c r="H13" t="s">
        <v>101</v>
      </c>
      <c r="I13" s="9">
        <f t="shared" si="0"/>
        <v>21.931712199461309</v>
      </c>
      <c r="J13" s="9">
        <f t="shared" si="0"/>
        <v>32.202484376209235</v>
      </c>
      <c r="K13" s="9">
        <f t="shared" si="0"/>
        <v>22.847319317591726</v>
      </c>
      <c r="L13" s="9">
        <f t="shared" si="0"/>
        <v>20.615528128088304</v>
      </c>
      <c r="M13" s="9">
        <f t="shared" si="0"/>
        <v>25.80697580112788</v>
      </c>
      <c r="N13" s="9">
        <f t="shared" si="0"/>
        <v>25.079872407968907</v>
      </c>
      <c r="O13" s="9">
        <f t="shared" si="0"/>
        <v>8.2462112512353212</v>
      </c>
      <c r="P13" s="9">
        <f t="shared" si="0"/>
        <v>9.4868329805051381</v>
      </c>
      <c r="Q13" s="9">
        <f t="shared" si="0"/>
        <v>6.324555320336759</v>
      </c>
      <c r="R13" s="9">
        <f t="shared" si="0"/>
        <v>11.704699910719626</v>
      </c>
      <c r="S13" s="9">
        <f t="shared" si="0"/>
        <v>0</v>
      </c>
      <c r="T13" s="9">
        <f t="shared" si="0"/>
        <v>25.019992006393608</v>
      </c>
      <c r="U13" s="9">
        <f t="shared" si="0"/>
        <v>40.792156108742276</v>
      </c>
    </row>
    <row r="14" spans="1:21" x14ac:dyDescent="0.2">
      <c r="A14" t="str">
        <f>analysis!D30</f>
        <v>D29</v>
      </c>
      <c r="B14">
        <f>analysis!G30</f>
        <v>68</v>
      </c>
      <c r="C14">
        <f>analysis!H30</f>
        <v>38</v>
      </c>
      <c r="D14" t="str">
        <f>analysis!J30</f>
        <v>v</v>
      </c>
      <c r="H14" t="s">
        <v>103</v>
      </c>
      <c r="I14" s="9">
        <f t="shared" si="0"/>
        <v>43.324358044868937</v>
      </c>
      <c r="J14" s="9">
        <f t="shared" si="0"/>
        <v>55.542776307995261</v>
      </c>
      <c r="K14" s="9">
        <f t="shared" si="0"/>
        <v>46.690470119715009</v>
      </c>
      <c r="L14" s="9">
        <f t="shared" si="0"/>
        <v>44.553338819890925</v>
      </c>
      <c r="M14" s="9">
        <f t="shared" si="0"/>
        <v>48.083261120685229</v>
      </c>
      <c r="N14" s="9">
        <f t="shared" si="0"/>
        <v>50.089919145472777</v>
      </c>
      <c r="O14" s="9">
        <f t="shared" si="0"/>
        <v>33.015148038438355</v>
      </c>
      <c r="P14" s="9">
        <f t="shared" si="0"/>
        <v>34.23448553724738</v>
      </c>
      <c r="Q14" s="9">
        <f t="shared" si="0"/>
        <v>24.041630560342615</v>
      </c>
      <c r="R14" s="9">
        <f t="shared" si="0"/>
        <v>14.866068747318506</v>
      </c>
      <c r="S14" s="9">
        <f t="shared" si="0"/>
        <v>25.019992006393608</v>
      </c>
      <c r="T14" s="9">
        <f t="shared" si="0"/>
        <v>0</v>
      </c>
      <c r="U14" s="9">
        <f t="shared" si="0"/>
        <v>16.552945357246848</v>
      </c>
    </row>
    <row r="15" spans="1:21" x14ac:dyDescent="0.2">
      <c r="A15" t="str">
        <f>analysis!D33</f>
        <v>D32</v>
      </c>
      <c r="B15">
        <f>analysis!G33</f>
        <v>83</v>
      </c>
      <c r="C15">
        <f>analysis!H33</f>
        <v>31</v>
      </c>
      <c r="D15" t="str">
        <f>analysis!J33</f>
        <v>v</v>
      </c>
      <c r="H15" t="s">
        <v>106</v>
      </c>
      <c r="I15" s="9">
        <f t="shared" si="0"/>
        <v>56.435804238089851</v>
      </c>
      <c r="J15" s="9">
        <f t="shared" si="0"/>
        <v>69.260378283691168</v>
      </c>
      <c r="K15" s="9">
        <f t="shared" si="0"/>
        <v>61.008196170678573</v>
      </c>
      <c r="L15" s="9">
        <f t="shared" si="0"/>
        <v>59</v>
      </c>
      <c r="M15" s="9">
        <f t="shared" si="0"/>
        <v>61.400325732035007</v>
      </c>
      <c r="N15" s="9">
        <f t="shared" si="0"/>
        <v>65.76473218982953</v>
      </c>
      <c r="O15" s="9">
        <f t="shared" si="0"/>
        <v>48.373546489791295</v>
      </c>
      <c r="P15" s="9">
        <f t="shared" si="0"/>
        <v>50.219518117958877</v>
      </c>
      <c r="Q15" s="9">
        <f t="shared" si="0"/>
        <v>40.496913462633174</v>
      </c>
      <c r="R15" s="9">
        <f t="shared" si="0"/>
        <v>31.384709652950431</v>
      </c>
      <c r="S15" s="9">
        <f t="shared" si="0"/>
        <v>40.792156108742276</v>
      </c>
      <c r="T15" s="9">
        <f t="shared" si="0"/>
        <v>16.552945357246848</v>
      </c>
      <c r="U15" s="9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Y19"/>
  <sheetViews>
    <sheetView workbookViewId="0">
      <selection activeCell="I2" sqref="I2:Y19"/>
    </sheetView>
  </sheetViews>
  <sheetFormatPr baseColWidth="10" defaultColWidth="8.83203125" defaultRowHeight="16" x14ac:dyDescent="0.2"/>
  <cols>
    <col min="7" max="7" width="8.83203125" customWidth="1"/>
    <col min="8" max="9" width="4.33203125" bestFit="1" customWidth="1"/>
    <col min="10" max="10" width="4.6640625" bestFit="1" customWidth="1"/>
    <col min="11" max="12" width="4.5" bestFit="1" customWidth="1"/>
    <col min="13" max="13" width="4.33203125" bestFit="1" customWidth="1"/>
    <col min="14" max="25" width="4.6640625" bestFit="1" customWidth="1"/>
  </cols>
  <sheetData>
    <row r="1" spans="1:25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analysis!K1</f>
        <v>年長者可玩</v>
      </c>
      <c r="I1" t="s">
        <v>75</v>
      </c>
      <c r="J1" t="s">
        <v>80</v>
      </c>
      <c r="K1" t="s">
        <v>84</v>
      </c>
      <c r="L1" t="s">
        <v>85</v>
      </c>
      <c r="M1" t="s">
        <v>86</v>
      </c>
      <c r="N1" t="s">
        <v>90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98</v>
      </c>
      <c r="U1" t="s">
        <v>101</v>
      </c>
      <c r="V1" t="s">
        <v>103</v>
      </c>
      <c r="W1" t="s">
        <v>105</v>
      </c>
      <c r="X1" t="s">
        <v>106</v>
      </c>
      <c r="Y1" t="s">
        <v>107</v>
      </c>
    </row>
    <row r="2" spans="1:25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analysis!K2</f>
        <v>v</v>
      </c>
      <c r="H2" t="s">
        <v>75</v>
      </c>
      <c r="I2" s="9">
        <f t="shared" ref="I2:R11" si="0">SQRT(((ABS(VLOOKUP($H2,index,2,0))-ABS(VLOOKUP(I$1,index,2,0)))^2)+((ABS(VLOOKUP($H2,index,3,0))-ABS(VLOOKUP(I$1,index,3,0)))^2))</f>
        <v>0</v>
      </c>
      <c r="J2" s="9">
        <f t="shared" si="0"/>
        <v>13.038404810405298</v>
      </c>
      <c r="K2" s="9">
        <f t="shared" si="0"/>
        <v>7.810249675906654</v>
      </c>
      <c r="L2" s="9">
        <f t="shared" si="0"/>
        <v>7.6157731058639087</v>
      </c>
      <c r="M2" s="9">
        <f t="shared" si="0"/>
        <v>5</v>
      </c>
      <c r="N2" s="9">
        <f t="shared" si="0"/>
        <v>19.235384061671343</v>
      </c>
      <c r="O2" s="9">
        <f t="shared" si="0"/>
        <v>15.264337522473747</v>
      </c>
      <c r="P2" s="9">
        <f t="shared" si="0"/>
        <v>19.313207915827967</v>
      </c>
      <c r="Q2" s="9">
        <f t="shared" si="0"/>
        <v>17.888543819998318</v>
      </c>
      <c r="R2" s="9">
        <f t="shared" si="0"/>
        <v>16.15549442140351</v>
      </c>
      <c r="S2" s="9">
        <f t="shared" ref="S2:Y11" si="1">SQRT(((ABS(VLOOKUP($H2,index,2,0))-ABS(VLOOKUP(S$1,index,2,0)))^2)+((ABS(VLOOKUP($H2,index,3,0))-ABS(VLOOKUP(S$1,index,3,0)))^2))</f>
        <v>27.658633371878661</v>
      </c>
      <c r="T2" s="9">
        <f t="shared" si="1"/>
        <v>33.015148038438355</v>
      </c>
      <c r="U2" s="9">
        <f t="shared" si="1"/>
        <v>21.931712199461309</v>
      </c>
      <c r="V2" s="9">
        <f t="shared" si="1"/>
        <v>43.324358044868937</v>
      </c>
      <c r="W2" s="9">
        <f t="shared" si="1"/>
        <v>48.083261120685229</v>
      </c>
      <c r="X2" s="9">
        <f t="shared" si="1"/>
        <v>56.435804238089851</v>
      </c>
      <c r="Y2" s="9">
        <f t="shared" si="1"/>
        <v>68.117545463705611</v>
      </c>
    </row>
    <row r="3" spans="1:25" x14ac:dyDescent="0.2">
      <c r="A3" t="str">
        <f>analysis!D7</f>
        <v>A6</v>
      </c>
      <c r="B3">
        <f>analysis!G7</f>
        <v>14</v>
      </c>
      <c r="C3">
        <f>analysis!H7</f>
        <v>25</v>
      </c>
      <c r="D3" t="str">
        <f>analysis!K7</f>
        <v>v</v>
      </c>
      <c r="H3" t="s">
        <v>80</v>
      </c>
      <c r="I3" s="9">
        <f t="shared" si="0"/>
        <v>13.038404810405298</v>
      </c>
      <c r="J3" s="9">
        <f t="shared" si="0"/>
        <v>0</v>
      </c>
      <c r="K3" s="9">
        <f t="shared" si="0"/>
        <v>9.4339811320566032</v>
      </c>
      <c r="L3" s="9">
        <f t="shared" si="0"/>
        <v>11.661903789690601</v>
      </c>
      <c r="M3" s="9">
        <f t="shared" si="0"/>
        <v>8.0622577482985491</v>
      </c>
      <c r="N3" s="9">
        <f t="shared" si="0"/>
        <v>16.492422502470642</v>
      </c>
      <c r="O3" s="9">
        <f t="shared" si="0"/>
        <v>24.186773244895647</v>
      </c>
      <c r="P3" s="9">
        <f t="shared" si="0"/>
        <v>26.248809496813376</v>
      </c>
      <c r="Q3" s="9">
        <f t="shared" si="0"/>
        <v>25.80697580112788</v>
      </c>
      <c r="R3" s="9">
        <f t="shared" si="0"/>
        <v>23.600847442411894</v>
      </c>
      <c r="S3" s="9">
        <f t="shared" si="1"/>
        <v>36.891733491393431</v>
      </c>
      <c r="T3" s="9">
        <f t="shared" si="1"/>
        <v>43.863424398922618</v>
      </c>
      <c r="U3" s="9">
        <f t="shared" si="1"/>
        <v>32.202484376209235</v>
      </c>
      <c r="V3" s="9">
        <f t="shared" si="1"/>
        <v>55.542776307995261</v>
      </c>
      <c r="W3" s="9">
        <f t="shared" si="1"/>
        <v>60.415229867972862</v>
      </c>
      <c r="X3" s="9">
        <f t="shared" si="1"/>
        <v>69.260378283691168</v>
      </c>
      <c r="Y3" s="9">
        <f t="shared" si="1"/>
        <v>81.055536516637773</v>
      </c>
    </row>
    <row r="4" spans="1:25" x14ac:dyDescent="0.2">
      <c r="A4" t="str">
        <f>analysis!D11</f>
        <v>A10</v>
      </c>
      <c r="B4">
        <f>analysis!G11</f>
        <v>22</v>
      </c>
      <c r="C4">
        <f>analysis!H11</f>
        <v>30</v>
      </c>
      <c r="D4" t="str">
        <f>analysis!K11</f>
        <v>v</v>
      </c>
      <c r="H4" t="s">
        <v>84</v>
      </c>
      <c r="I4" s="9">
        <f t="shared" si="0"/>
        <v>7.810249675906654</v>
      </c>
      <c r="J4" s="9">
        <f t="shared" si="0"/>
        <v>9.4339811320566032</v>
      </c>
      <c r="K4" s="9">
        <f t="shared" si="0"/>
        <v>0</v>
      </c>
      <c r="L4" s="9">
        <f t="shared" si="0"/>
        <v>2.2360679774997898</v>
      </c>
      <c r="M4" s="9">
        <f t="shared" si="0"/>
        <v>6</v>
      </c>
      <c r="N4" s="9">
        <f t="shared" si="0"/>
        <v>11.704699910719626</v>
      </c>
      <c r="O4" s="9">
        <f t="shared" si="0"/>
        <v>14.7648230602334</v>
      </c>
      <c r="P4" s="9">
        <f t="shared" si="0"/>
        <v>16.970562748477139</v>
      </c>
      <c r="Q4" s="9">
        <f t="shared" si="0"/>
        <v>16.401219466856727</v>
      </c>
      <c r="R4" s="9">
        <f t="shared" si="0"/>
        <v>14.212670403551895</v>
      </c>
      <c r="S4" s="9">
        <f t="shared" si="1"/>
        <v>27.459060435491963</v>
      </c>
      <c r="T4" s="9">
        <f t="shared" si="1"/>
        <v>34.539832078341085</v>
      </c>
      <c r="U4" s="9">
        <f t="shared" si="1"/>
        <v>22.847319317591726</v>
      </c>
      <c r="V4" s="9">
        <f t="shared" si="1"/>
        <v>46.690470119715009</v>
      </c>
      <c r="W4" s="9">
        <f t="shared" si="1"/>
        <v>51.623637996561229</v>
      </c>
      <c r="X4" s="9">
        <f t="shared" si="1"/>
        <v>61.008196170678573</v>
      </c>
      <c r="Y4" s="9">
        <f t="shared" si="1"/>
        <v>73.027392121039071</v>
      </c>
    </row>
    <row r="5" spans="1:25" x14ac:dyDescent="0.2">
      <c r="A5" t="str">
        <f>analysis!D12</f>
        <v>A11</v>
      </c>
      <c r="B5">
        <f>analysis!G12</f>
        <v>24</v>
      </c>
      <c r="C5">
        <f>analysis!H12</f>
        <v>31</v>
      </c>
      <c r="D5" t="str">
        <f>analysis!K12</f>
        <v>v</v>
      </c>
      <c r="H5" t="s">
        <v>85</v>
      </c>
      <c r="I5" s="9">
        <f t="shared" si="0"/>
        <v>7.6157731058639087</v>
      </c>
      <c r="J5" s="9">
        <f t="shared" si="0"/>
        <v>11.661903789690601</v>
      </c>
      <c r="K5" s="9">
        <f t="shared" si="0"/>
        <v>2.2360679774997898</v>
      </c>
      <c r="L5" s="9">
        <f t="shared" si="0"/>
        <v>0</v>
      </c>
      <c r="M5" s="9">
        <f t="shared" si="0"/>
        <v>7.2801098892805181</v>
      </c>
      <c r="N5" s="9">
        <f t="shared" si="0"/>
        <v>11.661903789690601</v>
      </c>
      <c r="O5" s="9">
        <f t="shared" si="0"/>
        <v>12.529964086141668</v>
      </c>
      <c r="P5" s="9">
        <f t="shared" si="0"/>
        <v>14.866068747318506</v>
      </c>
      <c r="Q5" s="9">
        <f t="shared" si="0"/>
        <v>14.212670403551895</v>
      </c>
      <c r="R5" s="9">
        <f t="shared" si="0"/>
        <v>12.041594578792296</v>
      </c>
      <c r="S5" s="9">
        <f t="shared" si="1"/>
        <v>25.238858928247925</v>
      </c>
      <c r="T5" s="9">
        <f t="shared" si="1"/>
        <v>32.310988842807021</v>
      </c>
      <c r="U5" s="9">
        <f t="shared" si="1"/>
        <v>20.615528128088304</v>
      </c>
      <c r="V5" s="9">
        <f t="shared" si="1"/>
        <v>44.553338819890925</v>
      </c>
      <c r="W5" s="9">
        <f t="shared" si="1"/>
        <v>49.497474683058329</v>
      </c>
      <c r="X5" s="9">
        <f t="shared" si="1"/>
        <v>59</v>
      </c>
      <c r="Y5" s="9">
        <f t="shared" si="1"/>
        <v>71.06335201775947</v>
      </c>
    </row>
    <row r="6" spans="1:25" x14ac:dyDescent="0.2">
      <c r="A6" t="str">
        <f>analysis!D13</f>
        <v>B12</v>
      </c>
      <c r="B6">
        <f>analysis!G13</f>
        <v>22</v>
      </c>
      <c r="C6">
        <f>analysis!H13</f>
        <v>24</v>
      </c>
      <c r="D6" t="str">
        <f>analysis!K13</f>
        <v>v</v>
      </c>
      <c r="H6" t="s">
        <v>86</v>
      </c>
      <c r="I6" s="9">
        <f t="shared" si="0"/>
        <v>5</v>
      </c>
      <c r="J6" s="9">
        <f t="shared" si="0"/>
        <v>8.0622577482985491</v>
      </c>
      <c r="K6" s="9">
        <f t="shared" si="0"/>
        <v>6</v>
      </c>
      <c r="L6" s="9">
        <f t="shared" si="0"/>
        <v>7.2801098892805181</v>
      </c>
      <c r="M6" s="9">
        <f t="shared" si="0"/>
        <v>0</v>
      </c>
      <c r="N6" s="9">
        <f t="shared" si="0"/>
        <v>17.464249196572979</v>
      </c>
      <c r="O6" s="9">
        <f t="shared" si="0"/>
        <v>18.384776310850235</v>
      </c>
      <c r="P6" s="9">
        <f t="shared" si="0"/>
        <v>21.633307652783937</v>
      </c>
      <c r="Q6" s="9">
        <f t="shared" si="0"/>
        <v>20.615528128088304</v>
      </c>
      <c r="R6" s="9">
        <f t="shared" si="0"/>
        <v>18.601075237738275</v>
      </c>
      <c r="S6" s="9">
        <f t="shared" si="1"/>
        <v>31.144823004794873</v>
      </c>
      <c r="T6" s="9">
        <f t="shared" si="1"/>
        <v>37.215588131856791</v>
      </c>
      <c r="U6" s="9">
        <f t="shared" si="1"/>
        <v>25.80697580112788</v>
      </c>
      <c r="V6" s="9">
        <f t="shared" si="1"/>
        <v>48.083261120685229</v>
      </c>
      <c r="W6" s="9">
        <f t="shared" si="1"/>
        <v>52.886671288709408</v>
      </c>
      <c r="X6" s="9">
        <f t="shared" si="1"/>
        <v>61.400325732035007</v>
      </c>
      <c r="Y6" s="9">
        <f t="shared" si="1"/>
        <v>73.109506905736964</v>
      </c>
    </row>
    <row r="7" spans="1:25" x14ac:dyDescent="0.2">
      <c r="A7" t="str">
        <f>analysis!D17</f>
        <v>B16</v>
      </c>
      <c r="B7">
        <f>analysis!G17</f>
        <v>18</v>
      </c>
      <c r="C7">
        <f>analysis!H17</f>
        <v>41</v>
      </c>
      <c r="D7" t="str">
        <f>analysis!K17</f>
        <v>v</v>
      </c>
      <c r="H7" t="s">
        <v>90</v>
      </c>
      <c r="I7" s="9">
        <f t="shared" si="0"/>
        <v>19.235384061671343</v>
      </c>
      <c r="J7" s="9">
        <f t="shared" si="0"/>
        <v>16.492422502470642</v>
      </c>
      <c r="K7" s="9">
        <f t="shared" si="0"/>
        <v>11.704699910719626</v>
      </c>
      <c r="L7" s="9">
        <f t="shared" si="0"/>
        <v>11.661903789690601</v>
      </c>
      <c r="M7" s="9">
        <f t="shared" si="0"/>
        <v>17.464249196572979</v>
      </c>
      <c r="N7" s="9">
        <f t="shared" si="0"/>
        <v>0</v>
      </c>
      <c r="O7" s="9">
        <f t="shared" si="0"/>
        <v>17.464249196572979</v>
      </c>
      <c r="P7" s="9">
        <f t="shared" si="0"/>
        <v>16.031219541881399</v>
      </c>
      <c r="Q7" s="9">
        <f t="shared" si="0"/>
        <v>17.029386365926403</v>
      </c>
      <c r="R7" s="9">
        <f t="shared" si="0"/>
        <v>15.132745950421556</v>
      </c>
      <c r="S7" s="9">
        <f t="shared" si="1"/>
        <v>27.294688127912362</v>
      </c>
      <c r="T7" s="9">
        <f t="shared" si="1"/>
        <v>36.055512754639892</v>
      </c>
      <c r="U7" s="9">
        <f t="shared" si="1"/>
        <v>25.079872407968907</v>
      </c>
      <c r="V7" s="9">
        <f t="shared" si="1"/>
        <v>50.089919145472777</v>
      </c>
      <c r="W7" s="9">
        <f t="shared" si="1"/>
        <v>55.081757415681643</v>
      </c>
      <c r="X7" s="9">
        <f t="shared" si="1"/>
        <v>65.76473218982953</v>
      </c>
      <c r="Y7" s="9">
        <f t="shared" si="1"/>
        <v>78.089692021418557</v>
      </c>
    </row>
    <row r="8" spans="1:25" x14ac:dyDescent="0.2">
      <c r="A8" t="str">
        <f>analysis!D19</f>
        <v>B18</v>
      </c>
      <c r="B8">
        <f>analysis!G19</f>
        <v>35</v>
      </c>
      <c r="C8">
        <f>analysis!H19</f>
        <v>37</v>
      </c>
      <c r="D8" t="str">
        <f>analysis!K19</f>
        <v>v</v>
      </c>
      <c r="H8" t="s">
        <v>92</v>
      </c>
      <c r="I8" s="9">
        <f t="shared" si="0"/>
        <v>15.264337522473747</v>
      </c>
      <c r="J8" s="9">
        <f t="shared" si="0"/>
        <v>24.186773244895647</v>
      </c>
      <c r="K8" s="9">
        <f t="shared" si="0"/>
        <v>14.7648230602334</v>
      </c>
      <c r="L8" s="9">
        <f t="shared" si="0"/>
        <v>12.529964086141668</v>
      </c>
      <c r="M8" s="9">
        <f t="shared" si="0"/>
        <v>18.384776310850235</v>
      </c>
      <c r="N8" s="9">
        <f t="shared" si="0"/>
        <v>17.464249196572979</v>
      </c>
      <c r="O8" s="9">
        <f t="shared" si="0"/>
        <v>0</v>
      </c>
      <c r="P8" s="9">
        <f t="shared" si="0"/>
        <v>5.0990195135927845</v>
      </c>
      <c r="Q8" s="9">
        <f t="shared" si="0"/>
        <v>3</v>
      </c>
      <c r="R8" s="9">
        <f t="shared" si="0"/>
        <v>2.8284271247461903</v>
      </c>
      <c r="S8" s="9">
        <f t="shared" si="1"/>
        <v>12.806248474865697</v>
      </c>
      <c r="T8" s="9">
        <f t="shared" si="1"/>
        <v>19.924858845171276</v>
      </c>
      <c r="U8" s="9">
        <f t="shared" si="1"/>
        <v>8.2462112512353212</v>
      </c>
      <c r="V8" s="9">
        <f t="shared" si="1"/>
        <v>33.015148038438355</v>
      </c>
      <c r="W8" s="9">
        <f t="shared" si="1"/>
        <v>38.013155617496423</v>
      </c>
      <c r="X8" s="9">
        <f t="shared" si="1"/>
        <v>48.373546489791295</v>
      </c>
      <c r="Y8" s="9">
        <f t="shared" si="1"/>
        <v>60.671245248470051</v>
      </c>
    </row>
    <row r="9" spans="1:25" x14ac:dyDescent="0.2">
      <c r="A9" t="str">
        <f>analysis!D20</f>
        <v>B19</v>
      </c>
      <c r="B9">
        <f>analysis!G20</f>
        <v>34</v>
      </c>
      <c r="C9">
        <f>analysis!H20</f>
        <v>42</v>
      </c>
      <c r="D9" t="str">
        <f>analysis!K20</f>
        <v>v</v>
      </c>
      <c r="H9" t="s">
        <v>93</v>
      </c>
      <c r="I9" s="9">
        <f t="shared" si="0"/>
        <v>19.313207915827967</v>
      </c>
      <c r="J9" s="9">
        <f t="shared" si="0"/>
        <v>26.248809496813376</v>
      </c>
      <c r="K9" s="9">
        <f t="shared" si="0"/>
        <v>16.970562748477139</v>
      </c>
      <c r="L9" s="9">
        <f t="shared" si="0"/>
        <v>14.866068747318506</v>
      </c>
      <c r="M9" s="9">
        <f t="shared" si="0"/>
        <v>21.633307652783937</v>
      </c>
      <c r="N9" s="9">
        <f t="shared" si="0"/>
        <v>16.031219541881399</v>
      </c>
      <c r="O9" s="9">
        <f t="shared" si="0"/>
        <v>5.0990195135927845</v>
      </c>
      <c r="P9" s="9">
        <f t="shared" si="0"/>
        <v>0</v>
      </c>
      <c r="Q9" s="9">
        <f t="shared" si="0"/>
        <v>2.2360679774997898</v>
      </c>
      <c r="R9" s="9">
        <f t="shared" si="0"/>
        <v>3.1622776601683795</v>
      </c>
      <c r="S9" s="9">
        <f t="shared" si="1"/>
        <v>11.401754250991379</v>
      </c>
      <c r="T9" s="9">
        <f t="shared" si="1"/>
        <v>20.024984394500787</v>
      </c>
      <c r="U9" s="9">
        <f t="shared" si="1"/>
        <v>9.4868329805051381</v>
      </c>
      <c r="V9" s="9">
        <f t="shared" si="1"/>
        <v>34.23448553724738</v>
      </c>
      <c r="W9" s="9">
        <f t="shared" si="1"/>
        <v>39.204591567825318</v>
      </c>
      <c r="X9" s="9">
        <f t="shared" si="1"/>
        <v>50.219518117958877</v>
      </c>
      <c r="Y9" s="9">
        <f t="shared" si="1"/>
        <v>62.585940913275401</v>
      </c>
    </row>
    <row r="10" spans="1:25" x14ac:dyDescent="0.2">
      <c r="A10" t="str">
        <f>analysis!D21</f>
        <v>B20</v>
      </c>
      <c r="B10">
        <f>analysis!G21</f>
        <v>35</v>
      </c>
      <c r="C10">
        <f>analysis!H21</f>
        <v>40</v>
      </c>
      <c r="D10" t="str">
        <f>analysis!K21</f>
        <v>v</v>
      </c>
      <c r="H10" t="s">
        <v>94</v>
      </c>
      <c r="I10" s="9">
        <f t="shared" si="0"/>
        <v>17.888543819998318</v>
      </c>
      <c r="J10" s="9">
        <f t="shared" si="0"/>
        <v>25.80697580112788</v>
      </c>
      <c r="K10" s="9">
        <f t="shared" si="0"/>
        <v>16.401219466856727</v>
      </c>
      <c r="L10" s="9">
        <f t="shared" si="0"/>
        <v>14.212670403551895</v>
      </c>
      <c r="M10" s="9">
        <f t="shared" si="0"/>
        <v>20.615528128088304</v>
      </c>
      <c r="N10" s="9">
        <f t="shared" si="0"/>
        <v>17.029386365926403</v>
      </c>
      <c r="O10" s="9">
        <f t="shared" si="0"/>
        <v>3</v>
      </c>
      <c r="P10" s="9">
        <f t="shared" si="0"/>
        <v>2.2360679774997898</v>
      </c>
      <c r="Q10" s="9">
        <f t="shared" si="0"/>
        <v>0</v>
      </c>
      <c r="R10" s="9">
        <f t="shared" si="0"/>
        <v>2.2360679774997898</v>
      </c>
      <c r="S10" s="9">
        <f t="shared" si="1"/>
        <v>11.180339887498949</v>
      </c>
      <c r="T10" s="9">
        <f t="shared" si="1"/>
        <v>19.235384061671343</v>
      </c>
      <c r="U10" s="9">
        <f t="shared" si="1"/>
        <v>8.0622577482985491</v>
      </c>
      <c r="V10" s="9">
        <f t="shared" si="1"/>
        <v>33.060550509633082</v>
      </c>
      <c r="W10" s="9">
        <f t="shared" si="1"/>
        <v>38.052595180880893</v>
      </c>
      <c r="X10" s="9">
        <f t="shared" si="1"/>
        <v>48.836461788299118</v>
      </c>
      <c r="Y10" s="9">
        <f t="shared" si="1"/>
        <v>61.188234163113421</v>
      </c>
    </row>
    <row r="11" spans="1:25" x14ac:dyDescent="0.2">
      <c r="A11" t="str">
        <f>analysis!D22</f>
        <v>B21</v>
      </c>
      <c r="B11">
        <f>analysis!G22</f>
        <v>33</v>
      </c>
      <c r="C11">
        <f>analysis!H22</f>
        <v>39</v>
      </c>
      <c r="D11" t="str">
        <f>analysis!K22</f>
        <v>v</v>
      </c>
      <c r="H11" t="s">
        <v>95</v>
      </c>
      <c r="I11" s="9">
        <f t="shared" si="0"/>
        <v>16.15549442140351</v>
      </c>
      <c r="J11" s="9">
        <f t="shared" si="0"/>
        <v>23.600847442411894</v>
      </c>
      <c r="K11" s="9">
        <f t="shared" si="0"/>
        <v>14.212670403551895</v>
      </c>
      <c r="L11" s="9">
        <f t="shared" si="0"/>
        <v>12.041594578792296</v>
      </c>
      <c r="M11" s="9">
        <f t="shared" si="0"/>
        <v>18.601075237738275</v>
      </c>
      <c r="N11" s="9">
        <f t="shared" si="0"/>
        <v>15.132745950421556</v>
      </c>
      <c r="O11" s="9">
        <f t="shared" si="0"/>
        <v>2.8284271247461903</v>
      </c>
      <c r="P11" s="9">
        <f t="shared" si="0"/>
        <v>3.1622776601683795</v>
      </c>
      <c r="Q11" s="9">
        <f t="shared" si="0"/>
        <v>2.2360679774997898</v>
      </c>
      <c r="R11" s="9">
        <f t="shared" si="0"/>
        <v>0</v>
      </c>
      <c r="S11" s="9">
        <f t="shared" si="1"/>
        <v>13.416407864998739</v>
      </c>
      <c r="T11" s="9">
        <f t="shared" si="1"/>
        <v>21.377558326431949</v>
      </c>
      <c r="U11" s="9">
        <f t="shared" si="1"/>
        <v>10</v>
      </c>
      <c r="V11" s="9">
        <f t="shared" si="1"/>
        <v>35.014282800023196</v>
      </c>
      <c r="W11" s="9">
        <f t="shared" si="1"/>
        <v>40.01249804748511</v>
      </c>
      <c r="X11" s="9">
        <f t="shared" si="1"/>
        <v>50.635955604688654</v>
      </c>
      <c r="Y11" s="9">
        <f t="shared" si="1"/>
        <v>62.968245965724662</v>
      </c>
    </row>
    <row r="12" spans="1:25" x14ac:dyDescent="0.2">
      <c r="A12" t="str">
        <f>analysis!D23</f>
        <v>C22</v>
      </c>
      <c r="B12">
        <f>analysis!G23</f>
        <v>45</v>
      </c>
      <c r="C12">
        <f>analysis!H23</f>
        <v>45</v>
      </c>
      <c r="D12" t="str">
        <f>analysis!K23</f>
        <v>v</v>
      </c>
      <c r="H12" t="s">
        <v>96</v>
      </c>
      <c r="I12" s="9">
        <f t="shared" ref="I12:R19" si="2">SQRT(((ABS(VLOOKUP($H12,index,2,0))-ABS(VLOOKUP(I$1,index,2,0)))^2)+((ABS(VLOOKUP($H12,index,3,0))-ABS(VLOOKUP(I$1,index,3,0)))^2))</f>
        <v>27.658633371878661</v>
      </c>
      <c r="J12" s="9">
        <f t="shared" si="2"/>
        <v>36.891733491393431</v>
      </c>
      <c r="K12" s="9">
        <f t="shared" si="2"/>
        <v>27.459060435491963</v>
      </c>
      <c r="L12" s="9">
        <f t="shared" si="2"/>
        <v>25.238858928247925</v>
      </c>
      <c r="M12" s="9">
        <f t="shared" si="2"/>
        <v>31.144823004794873</v>
      </c>
      <c r="N12" s="9">
        <f t="shared" si="2"/>
        <v>27.294688127912362</v>
      </c>
      <c r="O12" s="9">
        <f t="shared" si="2"/>
        <v>12.806248474865697</v>
      </c>
      <c r="P12" s="9">
        <f t="shared" si="2"/>
        <v>11.401754250991379</v>
      </c>
      <c r="Q12" s="9">
        <f t="shared" si="2"/>
        <v>11.180339887498949</v>
      </c>
      <c r="R12" s="9">
        <f t="shared" si="2"/>
        <v>13.416407864998739</v>
      </c>
      <c r="S12" s="9">
        <f t="shared" ref="S12:Y19" si="3">SQRT(((ABS(VLOOKUP($H12,index,2,0))-ABS(VLOOKUP(S$1,index,2,0)))^2)+((ABS(VLOOKUP($H12,index,3,0))-ABS(VLOOKUP(S$1,index,3,0)))^2))</f>
        <v>0</v>
      </c>
      <c r="T12" s="9">
        <f t="shared" si="3"/>
        <v>9.2195444572928871</v>
      </c>
      <c r="U12" s="9">
        <f t="shared" si="3"/>
        <v>6.324555320336759</v>
      </c>
      <c r="V12" s="9">
        <f t="shared" si="3"/>
        <v>24.041630560342615</v>
      </c>
      <c r="W12" s="9">
        <f t="shared" si="3"/>
        <v>28.861739379323623</v>
      </c>
      <c r="X12" s="9">
        <f t="shared" si="3"/>
        <v>40.496913462633174</v>
      </c>
      <c r="Y12" s="9">
        <f t="shared" si="3"/>
        <v>52.810983706043572</v>
      </c>
    </row>
    <row r="13" spans="1:25" x14ac:dyDescent="0.2">
      <c r="A13" t="str">
        <f>analysis!D25</f>
        <v>C24</v>
      </c>
      <c r="B13">
        <f>analysis!G25</f>
        <v>54</v>
      </c>
      <c r="C13">
        <f>analysis!H25</f>
        <v>43</v>
      </c>
      <c r="D13" t="str">
        <f>analysis!K25</f>
        <v>v</v>
      </c>
      <c r="H13" t="s">
        <v>98</v>
      </c>
      <c r="I13" s="9">
        <f t="shared" si="2"/>
        <v>33.015148038438355</v>
      </c>
      <c r="J13" s="9">
        <f t="shared" si="2"/>
        <v>43.863424398922618</v>
      </c>
      <c r="K13" s="9">
        <f t="shared" si="2"/>
        <v>34.539832078341085</v>
      </c>
      <c r="L13" s="9">
        <f t="shared" si="2"/>
        <v>32.310988842807021</v>
      </c>
      <c r="M13" s="9">
        <f t="shared" si="2"/>
        <v>37.215588131856791</v>
      </c>
      <c r="N13" s="9">
        <f t="shared" si="2"/>
        <v>36.055512754639892</v>
      </c>
      <c r="O13" s="9">
        <f t="shared" si="2"/>
        <v>19.924858845171276</v>
      </c>
      <c r="P13" s="9">
        <f t="shared" si="2"/>
        <v>20.024984394500787</v>
      </c>
      <c r="Q13" s="9">
        <f t="shared" si="2"/>
        <v>19.235384061671343</v>
      </c>
      <c r="R13" s="9">
        <f t="shared" si="2"/>
        <v>21.377558326431949</v>
      </c>
      <c r="S13" s="9">
        <f t="shared" si="3"/>
        <v>9.2195444572928871</v>
      </c>
      <c r="T13" s="9">
        <f t="shared" si="3"/>
        <v>0</v>
      </c>
      <c r="U13" s="9">
        <f t="shared" si="3"/>
        <v>11.704699910719626</v>
      </c>
      <c r="V13" s="9">
        <f t="shared" si="3"/>
        <v>14.866068747318506</v>
      </c>
      <c r="W13" s="9">
        <f t="shared" si="3"/>
        <v>19.646882704388499</v>
      </c>
      <c r="X13" s="9">
        <f t="shared" si="3"/>
        <v>31.384709652950431</v>
      </c>
      <c r="Y13" s="9">
        <f t="shared" si="3"/>
        <v>43.657759905886145</v>
      </c>
    </row>
    <row r="14" spans="1:25" x14ac:dyDescent="0.2">
      <c r="A14" t="str">
        <f>analysis!D27</f>
        <v>C26</v>
      </c>
      <c r="B14">
        <f>analysis!G27</f>
        <v>62</v>
      </c>
      <c r="C14">
        <f>analysis!H27</f>
        <v>38</v>
      </c>
      <c r="D14" t="str">
        <f>analysis!K27</f>
        <v>v</v>
      </c>
      <c r="H14" t="s">
        <v>100</v>
      </c>
      <c r="I14" s="9">
        <f t="shared" si="2"/>
        <v>37.696153649941529</v>
      </c>
      <c r="J14" s="9">
        <f t="shared" si="2"/>
        <v>49.729267036625423</v>
      </c>
      <c r="K14" s="9">
        <f t="shared" si="2"/>
        <v>40.792156108742276</v>
      </c>
      <c r="L14" s="9">
        <f t="shared" si="2"/>
        <v>38.639358172723313</v>
      </c>
      <c r="M14" s="9">
        <f t="shared" si="2"/>
        <v>42.379240200834182</v>
      </c>
      <c r="N14" s="9">
        <f t="shared" si="2"/>
        <v>44.10215414239989</v>
      </c>
      <c r="O14" s="9">
        <f t="shared" si="2"/>
        <v>27.018512172212592</v>
      </c>
      <c r="P14" s="9">
        <f t="shared" si="2"/>
        <v>28.284271247461902</v>
      </c>
      <c r="Q14" s="9">
        <f t="shared" si="2"/>
        <v>27.073972741361768</v>
      </c>
      <c r="R14" s="9">
        <f t="shared" si="2"/>
        <v>29.017236257093817</v>
      </c>
      <c r="S14" s="9">
        <f t="shared" si="3"/>
        <v>18.384776310850235</v>
      </c>
      <c r="T14" s="9">
        <f t="shared" si="3"/>
        <v>9.4339811320566032</v>
      </c>
      <c r="U14" s="9">
        <f t="shared" si="3"/>
        <v>19.026297590440446</v>
      </c>
      <c r="V14" s="9">
        <f t="shared" si="3"/>
        <v>6</v>
      </c>
      <c r="W14" s="9">
        <f t="shared" si="3"/>
        <v>11</v>
      </c>
      <c r="X14" s="9">
        <f t="shared" si="3"/>
        <v>22.135943621178654</v>
      </c>
      <c r="Y14" s="9">
        <f t="shared" si="3"/>
        <v>34.481879299133332</v>
      </c>
    </row>
    <row r="15" spans="1:25" x14ac:dyDescent="0.2">
      <c r="A15" t="str">
        <f>analysis!D28</f>
        <v>C27</v>
      </c>
      <c r="B15">
        <f>analysis!G28</f>
        <v>43</v>
      </c>
      <c r="C15">
        <f>analysis!H28</f>
        <v>39</v>
      </c>
      <c r="D15" t="str">
        <f>analysis!K28</f>
        <v>v</v>
      </c>
      <c r="H15" t="s">
        <v>101</v>
      </c>
      <c r="I15" s="9">
        <f t="shared" si="2"/>
        <v>21.931712199461309</v>
      </c>
      <c r="J15" s="9">
        <f t="shared" si="2"/>
        <v>32.202484376209235</v>
      </c>
      <c r="K15" s="9">
        <f t="shared" si="2"/>
        <v>22.847319317591726</v>
      </c>
      <c r="L15" s="9">
        <f t="shared" si="2"/>
        <v>20.615528128088304</v>
      </c>
      <c r="M15" s="9">
        <f t="shared" si="2"/>
        <v>25.80697580112788</v>
      </c>
      <c r="N15" s="9">
        <f t="shared" si="2"/>
        <v>25.079872407968907</v>
      </c>
      <c r="O15" s="9">
        <f t="shared" si="2"/>
        <v>8.2462112512353212</v>
      </c>
      <c r="P15" s="9">
        <f t="shared" si="2"/>
        <v>9.4868329805051381</v>
      </c>
      <c r="Q15" s="9">
        <f t="shared" si="2"/>
        <v>8.0622577482985491</v>
      </c>
      <c r="R15" s="9">
        <f t="shared" si="2"/>
        <v>10</v>
      </c>
      <c r="S15" s="9">
        <f t="shared" si="3"/>
        <v>6.324555320336759</v>
      </c>
      <c r="T15" s="9">
        <f t="shared" si="3"/>
        <v>11.704699910719626</v>
      </c>
      <c r="U15" s="9">
        <f t="shared" si="3"/>
        <v>0</v>
      </c>
      <c r="V15" s="9">
        <f t="shared" si="3"/>
        <v>25.019992006393608</v>
      </c>
      <c r="W15" s="9">
        <f t="shared" si="3"/>
        <v>30.016662039607269</v>
      </c>
      <c r="X15" s="9">
        <f t="shared" si="3"/>
        <v>40.792156108742276</v>
      </c>
      <c r="Y15" s="9">
        <f t="shared" si="3"/>
        <v>53.150729063673246</v>
      </c>
    </row>
    <row r="16" spans="1:25" x14ac:dyDescent="0.2">
      <c r="A16" t="str">
        <f>analysis!D30</f>
        <v>D29</v>
      </c>
      <c r="B16">
        <f>analysis!G30</f>
        <v>68</v>
      </c>
      <c r="C16">
        <f>analysis!H30</f>
        <v>38</v>
      </c>
      <c r="D16" t="str">
        <f>analysis!K30</f>
        <v>v</v>
      </c>
      <c r="H16" t="s">
        <v>103</v>
      </c>
      <c r="I16" s="9">
        <f t="shared" si="2"/>
        <v>43.324358044868937</v>
      </c>
      <c r="J16" s="9">
        <f t="shared" si="2"/>
        <v>55.542776307995261</v>
      </c>
      <c r="K16" s="9">
        <f t="shared" si="2"/>
        <v>46.690470119715009</v>
      </c>
      <c r="L16" s="9">
        <f t="shared" si="2"/>
        <v>44.553338819890925</v>
      </c>
      <c r="M16" s="9">
        <f t="shared" si="2"/>
        <v>48.083261120685229</v>
      </c>
      <c r="N16" s="9">
        <f t="shared" si="2"/>
        <v>50.089919145472777</v>
      </c>
      <c r="O16" s="9">
        <f t="shared" si="2"/>
        <v>33.015148038438355</v>
      </c>
      <c r="P16" s="9">
        <f t="shared" si="2"/>
        <v>34.23448553724738</v>
      </c>
      <c r="Q16" s="9">
        <f t="shared" si="2"/>
        <v>33.060550509633082</v>
      </c>
      <c r="R16" s="9">
        <f t="shared" si="2"/>
        <v>35.014282800023196</v>
      </c>
      <c r="S16" s="9">
        <f t="shared" si="3"/>
        <v>24.041630560342615</v>
      </c>
      <c r="T16" s="9">
        <f t="shared" si="3"/>
        <v>14.866068747318506</v>
      </c>
      <c r="U16" s="9">
        <f t="shared" si="3"/>
        <v>25.019992006393608</v>
      </c>
      <c r="V16" s="9">
        <f t="shared" si="3"/>
        <v>0</v>
      </c>
      <c r="W16" s="9">
        <f t="shared" si="3"/>
        <v>5</v>
      </c>
      <c r="X16" s="9">
        <f t="shared" si="3"/>
        <v>16.552945357246848</v>
      </c>
      <c r="Y16" s="9">
        <f t="shared" si="3"/>
        <v>28.792360097775937</v>
      </c>
    </row>
    <row r="17" spans="1:25" x14ac:dyDescent="0.2">
      <c r="A17" t="str">
        <f>analysis!D32</f>
        <v>D31</v>
      </c>
      <c r="B17">
        <f>analysis!G32</f>
        <v>73</v>
      </c>
      <c r="C17">
        <f>analysis!H32</f>
        <v>38</v>
      </c>
      <c r="D17" t="str">
        <f>analysis!K32</f>
        <v>v</v>
      </c>
      <c r="H17" t="s">
        <v>105</v>
      </c>
      <c r="I17" s="9">
        <f t="shared" si="2"/>
        <v>48.083261120685229</v>
      </c>
      <c r="J17" s="9">
        <f t="shared" si="2"/>
        <v>60.415229867972862</v>
      </c>
      <c r="K17" s="9">
        <f t="shared" si="2"/>
        <v>51.623637996561229</v>
      </c>
      <c r="L17" s="9">
        <f t="shared" si="2"/>
        <v>49.497474683058329</v>
      </c>
      <c r="M17" s="9">
        <f t="shared" si="2"/>
        <v>52.886671288709408</v>
      </c>
      <c r="N17" s="9">
        <f t="shared" si="2"/>
        <v>55.081757415681643</v>
      </c>
      <c r="O17" s="9">
        <f t="shared" si="2"/>
        <v>38.013155617496423</v>
      </c>
      <c r="P17" s="9">
        <f t="shared" si="2"/>
        <v>39.204591567825318</v>
      </c>
      <c r="Q17" s="9">
        <f t="shared" si="2"/>
        <v>38.052595180880893</v>
      </c>
      <c r="R17" s="9">
        <f t="shared" si="2"/>
        <v>40.01249804748511</v>
      </c>
      <c r="S17" s="9">
        <f t="shared" si="3"/>
        <v>28.861739379323623</v>
      </c>
      <c r="T17" s="9">
        <f t="shared" si="3"/>
        <v>19.646882704388499</v>
      </c>
      <c r="U17" s="9">
        <f t="shared" si="3"/>
        <v>30.016662039607269</v>
      </c>
      <c r="V17" s="9">
        <f t="shared" si="3"/>
        <v>5</v>
      </c>
      <c r="W17" s="9">
        <f t="shared" si="3"/>
        <v>0</v>
      </c>
      <c r="X17" s="9">
        <f t="shared" si="3"/>
        <v>12.206555615733702</v>
      </c>
      <c r="Y17" s="9">
        <f t="shared" si="3"/>
        <v>24.166091947189145</v>
      </c>
    </row>
    <row r="18" spans="1:25" x14ac:dyDescent="0.2">
      <c r="A18" t="str">
        <f>analysis!D33</f>
        <v>D32</v>
      </c>
      <c r="B18">
        <f>analysis!G33</f>
        <v>83</v>
      </c>
      <c r="C18">
        <f>analysis!H33</f>
        <v>31</v>
      </c>
      <c r="D18" t="str">
        <f>analysis!K33</f>
        <v>v</v>
      </c>
      <c r="H18" t="s">
        <v>106</v>
      </c>
      <c r="I18" s="9">
        <f t="shared" si="2"/>
        <v>56.435804238089851</v>
      </c>
      <c r="J18" s="9">
        <f t="shared" si="2"/>
        <v>69.260378283691168</v>
      </c>
      <c r="K18" s="9">
        <f t="shared" si="2"/>
        <v>61.008196170678573</v>
      </c>
      <c r="L18" s="9">
        <f t="shared" si="2"/>
        <v>59</v>
      </c>
      <c r="M18" s="9">
        <f t="shared" si="2"/>
        <v>61.400325732035007</v>
      </c>
      <c r="N18" s="9">
        <f t="shared" si="2"/>
        <v>65.76473218982953</v>
      </c>
      <c r="O18" s="9">
        <f t="shared" si="2"/>
        <v>48.373546489791295</v>
      </c>
      <c r="P18" s="9">
        <f t="shared" si="2"/>
        <v>50.219518117958877</v>
      </c>
      <c r="Q18" s="9">
        <f t="shared" si="2"/>
        <v>48.836461788299118</v>
      </c>
      <c r="R18" s="9">
        <f t="shared" si="2"/>
        <v>50.635955604688654</v>
      </c>
      <c r="S18" s="9">
        <f t="shared" si="3"/>
        <v>40.496913462633174</v>
      </c>
      <c r="T18" s="9">
        <f t="shared" si="3"/>
        <v>31.384709652950431</v>
      </c>
      <c r="U18" s="9">
        <f t="shared" si="3"/>
        <v>40.792156108742276</v>
      </c>
      <c r="V18" s="9">
        <f t="shared" si="3"/>
        <v>16.552945357246848</v>
      </c>
      <c r="W18" s="9">
        <f t="shared" si="3"/>
        <v>12.206555615733702</v>
      </c>
      <c r="X18" s="9">
        <f t="shared" si="3"/>
        <v>0</v>
      </c>
      <c r="Y18" s="9">
        <f t="shared" si="3"/>
        <v>12.369316876852981</v>
      </c>
    </row>
    <row r="19" spans="1:25" x14ac:dyDescent="0.2">
      <c r="A19" t="str">
        <f>analysis!D34</f>
        <v>D33</v>
      </c>
      <c r="B19">
        <f>analysis!G34</f>
        <v>95</v>
      </c>
      <c r="C19">
        <f>analysis!H34</f>
        <v>28</v>
      </c>
      <c r="D19" t="str">
        <f>analysis!K34</f>
        <v>v</v>
      </c>
      <c r="H19" t="s">
        <v>107</v>
      </c>
      <c r="I19" s="9">
        <f t="shared" si="2"/>
        <v>68.117545463705611</v>
      </c>
      <c r="J19" s="9">
        <f t="shared" si="2"/>
        <v>81.055536516637773</v>
      </c>
      <c r="K19" s="9">
        <f t="shared" si="2"/>
        <v>73.027392121039071</v>
      </c>
      <c r="L19" s="9">
        <f t="shared" si="2"/>
        <v>71.06335201775947</v>
      </c>
      <c r="M19" s="9">
        <f t="shared" si="2"/>
        <v>73.109506905736964</v>
      </c>
      <c r="N19" s="9">
        <f t="shared" si="2"/>
        <v>78.089692021418557</v>
      </c>
      <c r="O19" s="9">
        <f t="shared" si="2"/>
        <v>60.671245248470051</v>
      </c>
      <c r="P19" s="9">
        <f t="shared" si="2"/>
        <v>62.585940913275401</v>
      </c>
      <c r="Q19" s="9">
        <f t="shared" si="2"/>
        <v>61.188234163113421</v>
      </c>
      <c r="R19" s="9">
        <f t="shared" si="2"/>
        <v>62.968245965724662</v>
      </c>
      <c r="S19" s="9">
        <f t="shared" si="3"/>
        <v>52.810983706043572</v>
      </c>
      <c r="T19" s="9">
        <f t="shared" si="3"/>
        <v>43.657759905886145</v>
      </c>
      <c r="U19" s="9">
        <f t="shared" si="3"/>
        <v>53.150729063673246</v>
      </c>
      <c r="V19" s="9">
        <f t="shared" si="3"/>
        <v>28.792360097775937</v>
      </c>
      <c r="W19" s="9">
        <f t="shared" si="3"/>
        <v>24.166091947189145</v>
      </c>
      <c r="X19" s="9">
        <f t="shared" si="3"/>
        <v>12.369316876852981</v>
      </c>
      <c r="Y19" s="9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C12" sqref="C12"/>
    </sheetView>
  </sheetViews>
  <sheetFormatPr baseColWidth="10" defaultRowHeight="16" x14ac:dyDescent="0.2"/>
  <sheetData>
    <row r="1" spans="1:7" x14ac:dyDescent="0.2">
      <c r="A1">
        <v>28</v>
      </c>
      <c r="B1">
        <f>A1+1</f>
        <v>29</v>
      </c>
      <c r="C1" t="str">
        <f t="shared" ref="C1:C34" si="0">VLOOKUP($B1,index_n,2,0)</f>
        <v>D29</v>
      </c>
      <c r="D1">
        <f t="shared" ref="D1:D34" si="1">VLOOKUP($B1,index_n,3,0)</f>
        <v>68</v>
      </c>
      <c r="E1">
        <f t="shared" ref="E1:E34" si="2">VLOOKUP($B1,index_n,4,0)</f>
        <v>38</v>
      </c>
      <c r="G1" t="str">
        <f>"("&amp;C1&amp;","&amp;D1&amp;","&amp;E1&amp;")"</f>
        <v>(D29,68,38)</v>
      </c>
    </row>
    <row r="2" spans="1:7" x14ac:dyDescent="0.2">
      <c r="A2">
        <v>0</v>
      </c>
      <c r="B2">
        <f t="shared" ref="B2:B33" si="3">A2+1</f>
        <v>1</v>
      </c>
      <c r="C2" t="str">
        <f t="shared" si="0"/>
        <v>A1</v>
      </c>
      <c r="D2">
        <f t="shared" si="1"/>
        <v>27</v>
      </c>
      <c r="E2">
        <f t="shared" si="2"/>
        <v>24</v>
      </c>
      <c r="G2" t="str">
        <f t="shared" ref="G2:G34" si="4">"("&amp;C2&amp;","&amp;D2&amp;","&amp;E2&amp;")"</f>
        <v>(A1,27,24)</v>
      </c>
    </row>
    <row r="3" spans="1:7" x14ac:dyDescent="0.2">
      <c r="A3">
        <v>10</v>
      </c>
      <c r="B3">
        <f t="shared" si="3"/>
        <v>11</v>
      </c>
      <c r="C3" t="str">
        <f t="shared" si="0"/>
        <v>A11</v>
      </c>
      <c r="D3">
        <f t="shared" si="1"/>
        <v>24</v>
      </c>
      <c r="E3">
        <f t="shared" si="2"/>
        <v>31</v>
      </c>
      <c r="G3" t="str">
        <f t="shared" si="4"/>
        <v>(A11,24,31)</v>
      </c>
    </row>
    <row r="4" spans="1:7" x14ac:dyDescent="0.2">
      <c r="A4">
        <v>23</v>
      </c>
      <c r="B4">
        <f t="shared" si="3"/>
        <v>24</v>
      </c>
      <c r="C4" t="str">
        <f t="shared" si="0"/>
        <v>C24</v>
      </c>
      <c r="D4">
        <f t="shared" si="1"/>
        <v>54</v>
      </c>
      <c r="E4">
        <f t="shared" si="2"/>
        <v>43</v>
      </c>
      <c r="G4" t="str">
        <f t="shared" si="4"/>
        <v>(C24,54,43)</v>
      </c>
    </row>
    <row r="5" spans="1:7" x14ac:dyDescent="0.2">
      <c r="A5">
        <v>1</v>
      </c>
      <c r="B5">
        <f t="shared" si="3"/>
        <v>2</v>
      </c>
      <c r="C5" t="str">
        <f t="shared" si="0"/>
        <v>A2</v>
      </c>
      <c r="D5">
        <f t="shared" si="1"/>
        <v>34</v>
      </c>
      <c r="E5">
        <f t="shared" si="2"/>
        <v>26</v>
      </c>
      <c r="G5" t="str">
        <f t="shared" si="4"/>
        <v>(A2,34,26)</v>
      </c>
    </row>
    <row r="6" spans="1:7" x14ac:dyDescent="0.2">
      <c r="A6">
        <v>17</v>
      </c>
      <c r="B6">
        <f t="shared" si="3"/>
        <v>18</v>
      </c>
      <c r="C6" t="str">
        <f t="shared" si="0"/>
        <v>B18</v>
      </c>
      <c r="D6">
        <f t="shared" si="1"/>
        <v>35</v>
      </c>
      <c r="E6">
        <f t="shared" si="2"/>
        <v>37</v>
      </c>
      <c r="G6" t="str">
        <f t="shared" si="4"/>
        <v>(B18,35,37)</v>
      </c>
    </row>
    <row r="7" spans="1:7" x14ac:dyDescent="0.2">
      <c r="A7">
        <v>25</v>
      </c>
      <c r="B7">
        <f t="shared" si="3"/>
        <v>26</v>
      </c>
      <c r="C7" t="str">
        <f t="shared" si="0"/>
        <v>C26</v>
      </c>
      <c r="D7">
        <f t="shared" si="1"/>
        <v>62</v>
      </c>
      <c r="E7">
        <f t="shared" si="2"/>
        <v>38</v>
      </c>
      <c r="G7" t="str">
        <f t="shared" si="4"/>
        <v>(C26,62,38)</v>
      </c>
    </row>
    <row r="8" spans="1:7" x14ac:dyDescent="0.2">
      <c r="A8">
        <v>3</v>
      </c>
      <c r="B8">
        <f t="shared" si="3"/>
        <v>4</v>
      </c>
      <c r="C8" t="str">
        <f t="shared" si="0"/>
        <v>A4</v>
      </c>
      <c r="D8">
        <f t="shared" si="1"/>
        <v>24</v>
      </c>
      <c r="E8">
        <f t="shared" si="2"/>
        <v>23</v>
      </c>
      <c r="G8" t="str">
        <f t="shared" si="4"/>
        <v>(A4,24,23)</v>
      </c>
    </row>
    <row r="9" spans="1:7" x14ac:dyDescent="0.2">
      <c r="A9">
        <v>8</v>
      </c>
      <c r="B9">
        <f t="shared" si="3"/>
        <v>9</v>
      </c>
      <c r="C9" t="str">
        <f t="shared" si="0"/>
        <v>A9</v>
      </c>
      <c r="D9">
        <f t="shared" si="1"/>
        <v>12</v>
      </c>
      <c r="E9">
        <f t="shared" si="2"/>
        <v>29</v>
      </c>
      <c r="G9" t="str">
        <f t="shared" si="4"/>
        <v>(A9,12,29)</v>
      </c>
    </row>
    <row r="10" spans="1:7" x14ac:dyDescent="0.2">
      <c r="A10">
        <v>4</v>
      </c>
      <c r="B10">
        <f t="shared" si="3"/>
        <v>5</v>
      </c>
      <c r="C10" t="str">
        <f t="shared" si="0"/>
        <v>A5</v>
      </c>
      <c r="D10">
        <f t="shared" si="1"/>
        <v>21</v>
      </c>
      <c r="E10">
        <f t="shared" si="2"/>
        <v>25</v>
      </c>
      <c r="G10" t="str">
        <f t="shared" si="4"/>
        <v>(A5,21,25)</v>
      </c>
    </row>
    <row r="11" spans="1:7" x14ac:dyDescent="0.2">
      <c r="A11">
        <v>9</v>
      </c>
      <c r="B11">
        <f t="shared" si="3"/>
        <v>10</v>
      </c>
      <c r="C11" t="str">
        <f t="shared" si="0"/>
        <v>A10</v>
      </c>
      <c r="D11">
        <f t="shared" si="1"/>
        <v>22</v>
      </c>
      <c r="E11">
        <f t="shared" si="2"/>
        <v>30</v>
      </c>
      <c r="G11" t="str">
        <f t="shared" si="4"/>
        <v>(A10,22,30)</v>
      </c>
    </row>
    <row r="12" spans="1:7" x14ac:dyDescent="0.2">
      <c r="A12">
        <v>11</v>
      </c>
      <c r="B12">
        <f t="shared" si="3"/>
        <v>12</v>
      </c>
      <c r="C12" t="str">
        <f t="shared" si="0"/>
        <v>B12</v>
      </c>
      <c r="D12">
        <f t="shared" si="1"/>
        <v>22</v>
      </c>
      <c r="E12">
        <f t="shared" si="2"/>
        <v>24</v>
      </c>
      <c r="G12" t="str">
        <f t="shared" si="4"/>
        <v>(B12,22,24)</v>
      </c>
    </row>
    <row r="13" spans="1:7" x14ac:dyDescent="0.2">
      <c r="A13">
        <v>24</v>
      </c>
      <c r="B13">
        <f t="shared" si="3"/>
        <v>25</v>
      </c>
      <c r="C13" t="str">
        <f t="shared" si="0"/>
        <v>C25</v>
      </c>
      <c r="D13">
        <f t="shared" si="1"/>
        <v>67</v>
      </c>
      <c r="E13">
        <f t="shared" si="2"/>
        <v>42</v>
      </c>
      <c r="G13" t="str">
        <f t="shared" si="4"/>
        <v>(C25,67,42)</v>
      </c>
    </row>
    <row r="14" spans="1:7" x14ac:dyDescent="0.2">
      <c r="A14">
        <v>2</v>
      </c>
      <c r="B14">
        <f t="shared" si="3"/>
        <v>3</v>
      </c>
      <c r="C14" t="str">
        <f t="shared" si="0"/>
        <v>A3</v>
      </c>
      <c r="D14">
        <f t="shared" si="1"/>
        <v>24</v>
      </c>
      <c r="E14">
        <f t="shared" si="2"/>
        <v>21</v>
      </c>
      <c r="G14" t="str">
        <f t="shared" si="4"/>
        <v>(A3,24,21)</v>
      </c>
    </row>
    <row r="15" spans="1:7" x14ac:dyDescent="0.2">
      <c r="A15">
        <v>5</v>
      </c>
      <c r="B15">
        <f t="shared" si="3"/>
        <v>6</v>
      </c>
      <c r="C15" t="str">
        <f t="shared" si="0"/>
        <v>A6</v>
      </c>
      <c r="D15">
        <f t="shared" si="1"/>
        <v>14</v>
      </c>
      <c r="E15">
        <f t="shared" si="2"/>
        <v>25</v>
      </c>
      <c r="G15" t="str">
        <f t="shared" si="4"/>
        <v>(A6,14,25)</v>
      </c>
    </row>
    <row r="16" spans="1:7" x14ac:dyDescent="0.2">
      <c r="A16">
        <v>6</v>
      </c>
      <c r="B16">
        <f t="shared" si="3"/>
        <v>7</v>
      </c>
      <c r="C16" t="str">
        <f t="shared" si="0"/>
        <v>A7</v>
      </c>
      <c r="D16">
        <f t="shared" si="1"/>
        <v>12</v>
      </c>
      <c r="E16">
        <f t="shared" si="2"/>
        <v>28</v>
      </c>
      <c r="G16" t="str">
        <f t="shared" si="4"/>
        <v>(A7,12,28)</v>
      </c>
    </row>
    <row r="17" spans="1:7" x14ac:dyDescent="0.2">
      <c r="A17">
        <v>7</v>
      </c>
      <c r="B17">
        <f t="shared" si="3"/>
        <v>8</v>
      </c>
      <c r="C17" t="str">
        <f t="shared" si="0"/>
        <v>A8</v>
      </c>
      <c r="D17">
        <f t="shared" si="1"/>
        <v>22</v>
      </c>
      <c r="E17">
        <f t="shared" si="2"/>
        <v>28</v>
      </c>
      <c r="G17" t="str">
        <f t="shared" si="4"/>
        <v>(A8,22,28)</v>
      </c>
    </row>
    <row r="18" spans="1:7" x14ac:dyDescent="0.2">
      <c r="A18">
        <v>12</v>
      </c>
      <c r="B18">
        <f t="shared" si="3"/>
        <v>13</v>
      </c>
      <c r="C18" t="str">
        <f t="shared" si="0"/>
        <v>B13</v>
      </c>
      <c r="D18">
        <f t="shared" si="1"/>
        <v>15</v>
      </c>
      <c r="E18">
        <f t="shared" si="2"/>
        <v>35</v>
      </c>
      <c r="G18" t="str">
        <f t="shared" si="4"/>
        <v>(B13,15,35)</v>
      </c>
    </row>
    <row r="19" spans="1:7" x14ac:dyDescent="0.2">
      <c r="A19">
        <v>21</v>
      </c>
      <c r="B19">
        <f t="shared" si="3"/>
        <v>22</v>
      </c>
      <c r="C19" t="str">
        <f t="shared" si="0"/>
        <v>C22</v>
      </c>
      <c r="D19">
        <f t="shared" si="1"/>
        <v>45</v>
      </c>
      <c r="E19">
        <f t="shared" si="2"/>
        <v>45</v>
      </c>
      <c r="G19" t="str">
        <f t="shared" si="4"/>
        <v>(C22,45,45)</v>
      </c>
    </row>
    <row r="20" spans="1:7" x14ac:dyDescent="0.2">
      <c r="A20">
        <v>13</v>
      </c>
      <c r="B20">
        <f t="shared" si="3"/>
        <v>14</v>
      </c>
      <c r="C20" t="str">
        <f t="shared" si="0"/>
        <v>B14</v>
      </c>
      <c r="D20">
        <f t="shared" si="1"/>
        <v>20</v>
      </c>
      <c r="E20">
        <f t="shared" si="2"/>
        <v>38</v>
      </c>
      <c r="G20" t="str">
        <f t="shared" si="4"/>
        <v>(B14,20,38)</v>
      </c>
    </row>
    <row r="21" spans="1:7" x14ac:dyDescent="0.2">
      <c r="A21">
        <v>27</v>
      </c>
      <c r="B21">
        <f t="shared" si="3"/>
        <v>28</v>
      </c>
      <c r="C21" t="str">
        <f t="shared" si="0"/>
        <v>D28</v>
      </c>
      <c r="D21">
        <f t="shared" si="1"/>
        <v>66</v>
      </c>
      <c r="E21">
        <f t="shared" si="2"/>
        <v>39</v>
      </c>
      <c r="G21" t="str">
        <f t="shared" si="4"/>
        <v>(D28,66,39)</v>
      </c>
    </row>
    <row r="22" spans="1:7" x14ac:dyDescent="0.2">
      <c r="A22">
        <v>30</v>
      </c>
      <c r="B22">
        <f t="shared" si="3"/>
        <v>31</v>
      </c>
      <c r="C22" t="str">
        <f t="shared" si="0"/>
        <v>D31</v>
      </c>
      <c r="D22">
        <f t="shared" si="1"/>
        <v>73</v>
      </c>
      <c r="E22">
        <f t="shared" si="2"/>
        <v>38</v>
      </c>
      <c r="G22" t="str">
        <f t="shared" si="4"/>
        <v>(D31,73,38)</v>
      </c>
    </row>
    <row r="23" spans="1:7" x14ac:dyDescent="0.2">
      <c r="A23">
        <v>33</v>
      </c>
      <c r="B23">
        <f t="shared" si="3"/>
        <v>34</v>
      </c>
      <c r="C23" t="str">
        <f t="shared" si="0"/>
        <v>D34</v>
      </c>
      <c r="D23">
        <f t="shared" si="1"/>
        <v>89</v>
      </c>
      <c r="E23">
        <f t="shared" si="2"/>
        <v>23</v>
      </c>
      <c r="G23" t="str">
        <f t="shared" si="4"/>
        <v>(D34,89,23)</v>
      </c>
    </row>
    <row r="24" spans="1:7" x14ac:dyDescent="0.2">
      <c r="A24">
        <v>15</v>
      </c>
      <c r="B24">
        <f t="shared" si="3"/>
        <v>16</v>
      </c>
      <c r="C24" t="str">
        <f t="shared" si="0"/>
        <v>B16</v>
      </c>
      <c r="D24">
        <f t="shared" si="1"/>
        <v>18</v>
      </c>
      <c r="E24">
        <f t="shared" si="2"/>
        <v>41</v>
      </c>
      <c r="G24" t="str">
        <f t="shared" si="4"/>
        <v>(B16,18,41)</v>
      </c>
    </row>
    <row r="25" spans="1:7" x14ac:dyDescent="0.2">
      <c r="A25">
        <v>22</v>
      </c>
      <c r="B25">
        <f t="shared" si="3"/>
        <v>23</v>
      </c>
      <c r="C25" t="str">
        <f t="shared" si="0"/>
        <v>C23</v>
      </c>
      <c r="D25">
        <f t="shared" si="1"/>
        <v>42</v>
      </c>
      <c r="E25">
        <f t="shared" si="2"/>
        <v>42</v>
      </c>
      <c r="G25" t="str">
        <f t="shared" si="4"/>
        <v>(C23,42,42)</v>
      </c>
    </row>
    <row r="26" spans="1:7" x14ac:dyDescent="0.2">
      <c r="A26">
        <v>14</v>
      </c>
      <c r="B26">
        <f t="shared" si="3"/>
        <v>15</v>
      </c>
      <c r="C26" t="str">
        <f t="shared" si="0"/>
        <v>B15</v>
      </c>
      <c r="D26">
        <f t="shared" si="1"/>
        <v>13</v>
      </c>
      <c r="E26">
        <f t="shared" si="2"/>
        <v>38</v>
      </c>
      <c r="G26" t="str">
        <f t="shared" si="4"/>
        <v>(B15,13,38)</v>
      </c>
    </row>
    <row r="27" spans="1:7" x14ac:dyDescent="0.2">
      <c r="A27">
        <v>19</v>
      </c>
      <c r="B27">
        <f t="shared" si="3"/>
        <v>20</v>
      </c>
      <c r="C27" t="str">
        <f t="shared" si="0"/>
        <v>B20</v>
      </c>
      <c r="D27">
        <f t="shared" si="1"/>
        <v>35</v>
      </c>
      <c r="E27">
        <f t="shared" si="2"/>
        <v>40</v>
      </c>
      <c r="G27" t="str">
        <f t="shared" si="4"/>
        <v>(B20,35,40)</v>
      </c>
    </row>
    <row r="28" spans="1:7" x14ac:dyDescent="0.2">
      <c r="A28">
        <v>18</v>
      </c>
      <c r="B28">
        <f t="shared" si="3"/>
        <v>19</v>
      </c>
      <c r="C28" t="str">
        <f t="shared" si="0"/>
        <v>B19</v>
      </c>
      <c r="D28">
        <f t="shared" si="1"/>
        <v>34</v>
      </c>
      <c r="E28">
        <f t="shared" si="2"/>
        <v>42</v>
      </c>
      <c r="G28" t="str">
        <f t="shared" si="4"/>
        <v>(B19,34,42)</v>
      </c>
    </row>
    <row r="29" spans="1:7" x14ac:dyDescent="0.2">
      <c r="A29">
        <v>16</v>
      </c>
      <c r="B29">
        <f t="shared" si="3"/>
        <v>17</v>
      </c>
      <c r="C29" t="str">
        <f t="shared" si="0"/>
        <v>B17</v>
      </c>
      <c r="D29">
        <f t="shared" si="1"/>
        <v>21</v>
      </c>
      <c r="E29">
        <f t="shared" si="2"/>
        <v>43</v>
      </c>
      <c r="G29" t="str">
        <f t="shared" si="4"/>
        <v>(B17,21,43)</v>
      </c>
    </row>
    <row r="30" spans="1:7" x14ac:dyDescent="0.2">
      <c r="A30">
        <v>20</v>
      </c>
      <c r="B30">
        <f t="shared" si="3"/>
        <v>21</v>
      </c>
      <c r="C30" t="str">
        <f t="shared" si="0"/>
        <v>B21</v>
      </c>
      <c r="D30">
        <f t="shared" si="1"/>
        <v>33</v>
      </c>
      <c r="E30">
        <f t="shared" si="2"/>
        <v>39</v>
      </c>
      <c r="G30" t="str">
        <f t="shared" si="4"/>
        <v>(B21,33,39)</v>
      </c>
    </row>
    <row r="31" spans="1:7" x14ac:dyDescent="0.2">
      <c r="A31">
        <v>26</v>
      </c>
      <c r="B31">
        <f t="shared" si="3"/>
        <v>27</v>
      </c>
      <c r="C31" t="str">
        <f t="shared" si="0"/>
        <v>C27</v>
      </c>
      <c r="D31">
        <f t="shared" si="1"/>
        <v>43</v>
      </c>
      <c r="E31">
        <f t="shared" si="2"/>
        <v>39</v>
      </c>
      <c r="G31" t="str">
        <f t="shared" si="4"/>
        <v>(C27,43,39)</v>
      </c>
    </row>
    <row r="32" spans="1:7" x14ac:dyDescent="0.2">
      <c r="A32">
        <v>31</v>
      </c>
      <c r="B32">
        <f t="shared" si="3"/>
        <v>32</v>
      </c>
      <c r="C32" t="str">
        <f t="shared" si="0"/>
        <v>D32</v>
      </c>
      <c r="D32">
        <f t="shared" si="1"/>
        <v>83</v>
      </c>
      <c r="E32">
        <f t="shared" si="2"/>
        <v>31</v>
      </c>
      <c r="G32" t="str">
        <f t="shared" si="4"/>
        <v>(D32,83,31)</v>
      </c>
    </row>
    <row r="33" spans="1:7" x14ac:dyDescent="0.2">
      <c r="A33">
        <v>32</v>
      </c>
      <c r="B33">
        <f t="shared" si="3"/>
        <v>33</v>
      </c>
      <c r="C33" t="str">
        <f t="shared" si="0"/>
        <v>D33</v>
      </c>
      <c r="D33">
        <f t="shared" si="1"/>
        <v>95</v>
      </c>
      <c r="E33">
        <f t="shared" si="2"/>
        <v>28</v>
      </c>
      <c r="G33" t="str">
        <f t="shared" si="4"/>
        <v>(D33,95,28)</v>
      </c>
    </row>
    <row r="34" spans="1:7" x14ac:dyDescent="0.2">
      <c r="A34">
        <v>29</v>
      </c>
      <c r="B34">
        <f>A34+1</f>
        <v>30</v>
      </c>
      <c r="C34" t="str">
        <f t="shared" si="0"/>
        <v>D30</v>
      </c>
      <c r="D34">
        <f t="shared" si="1"/>
        <v>71</v>
      </c>
      <c r="E34">
        <f t="shared" si="2"/>
        <v>32</v>
      </c>
      <c r="G34" t="str">
        <f t="shared" si="4"/>
        <v>(D30,71,32)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D35"/>
  <sheetViews>
    <sheetView workbookViewId="0">
      <selection activeCell="H44" sqref="H44"/>
    </sheetView>
  </sheetViews>
  <sheetFormatPr baseColWidth="10" defaultColWidth="8.83203125" defaultRowHeight="16" x14ac:dyDescent="0.2"/>
  <sheetData>
    <row r="1" spans="1:4" x14ac:dyDescent="0.2">
      <c r="A1" t="str">
        <f>analysis!D1</f>
        <v>標籤</v>
      </c>
      <c r="B1" t="str">
        <f>analysis!G1</f>
        <v>x</v>
      </c>
      <c r="C1" t="str">
        <f>analysis!H1</f>
        <v>y</v>
      </c>
    </row>
    <row r="2" spans="1:4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A2&amp;","&amp;B2&amp;","&amp;C2</f>
        <v>A1,27,24</v>
      </c>
    </row>
    <row r="3" spans="1:4" x14ac:dyDescent="0.2">
      <c r="A3" t="str">
        <f>analysis!D3</f>
        <v>A2</v>
      </c>
      <c r="B3">
        <f>analysis!G3</f>
        <v>34</v>
      </c>
      <c r="C3">
        <f>analysis!H3</f>
        <v>26</v>
      </c>
      <c r="D3" t="str">
        <f t="shared" ref="D3:D35" si="0">A3&amp;","&amp;B3&amp;","&amp;C3</f>
        <v>A2,34,26</v>
      </c>
    </row>
    <row r="4" spans="1:4" x14ac:dyDescent="0.2">
      <c r="A4" t="str">
        <f>analysis!D4</f>
        <v>A3</v>
      </c>
      <c r="B4">
        <f>analysis!G4</f>
        <v>24</v>
      </c>
      <c r="C4">
        <f>analysis!H4</f>
        <v>21</v>
      </c>
      <c r="D4" t="str">
        <f t="shared" si="0"/>
        <v>A3,24,21</v>
      </c>
    </row>
    <row r="5" spans="1:4" x14ac:dyDescent="0.2">
      <c r="A5" t="str">
        <f>analysis!D5</f>
        <v>A4</v>
      </c>
      <c r="B5">
        <f>analysis!G5</f>
        <v>24</v>
      </c>
      <c r="C5">
        <f>analysis!H5</f>
        <v>23</v>
      </c>
      <c r="D5" t="str">
        <f t="shared" si="0"/>
        <v>A4,24,23</v>
      </c>
    </row>
    <row r="6" spans="1:4" x14ac:dyDescent="0.2">
      <c r="A6" t="str">
        <f>analysis!D6</f>
        <v>A5</v>
      </c>
      <c r="B6">
        <f>analysis!G6</f>
        <v>21</v>
      </c>
      <c r="C6">
        <f>analysis!H6</f>
        <v>25</v>
      </c>
      <c r="D6" t="str">
        <f t="shared" si="0"/>
        <v>A5,21,25</v>
      </c>
    </row>
    <row r="7" spans="1:4" x14ac:dyDescent="0.2">
      <c r="A7" t="str">
        <f>analysis!D7</f>
        <v>A6</v>
      </c>
      <c r="B7">
        <f>analysis!G7</f>
        <v>14</v>
      </c>
      <c r="C7">
        <f>analysis!H7</f>
        <v>25</v>
      </c>
      <c r="D7" t="str">
        <f t="shared" si="0"/>
        <v>A6,14,25</v>
      </c>
    </row>
    <row r="8" spans="1:4" x14ac:dyDescent="0.2">
      <c r="A8" t="str">
        <f>analysis!D8</f>
        <v>A7</v>
      </c>
      <c r="B8">
        <f>analysis!G8</f>
        <v>12</v>
      </c>
      <c r="C8">
        <f>analysis!H8</f>
        <v>28</v>
      </c>
      <c r="D8" t="str">
        <f t="shared" si="0"/>
        <v>A7,12,28</v>
      </c>
    </row>
    <row r="9" spans="1:4" x14ac:dyDescent="0.2">
      <c r="A9" t="str">
        <f>analysis!D9</f>
        <v>A8</v>
      </c>
      <c r="B9">
        <f>analysis!G9</f>
        <v>22</v>
      </c>
      <c r="C9">
        <f>analysis!H9</f>
        <v>28</v>
      </c>
      <c r="D9" t="str">
        <f t="shared" si="0"/>
        <v>A8,22,28</v>
      </c>
    </row>
    <row r="10" spans="1:4" x14ac:dyDescent="0.2">
      <c r="A10" t="str">
        <f>analysis!D10</f>
        <v>A9</v>
      </c>
      <c r="B10">
        <f>analysis!G10</f>
        <v>12</v>
      </c>
      <c r="C10">
        <f>analysis!H10</f>
        <v>29</v>
      </c>
      <c r="D10" t="str">
        <f t="shared" si="0"/>
        <v>A9,12,29</v>
      </c>
    </row>
    <row r="11" spans="1:4" x14ac:dyDescent="0.2">
      <c r="A11" t="str">
        <f>analysis!D11</f>
        <v>A10</v>
      </c>
      <c r="B11">
        <f>analysis!G11</f>
        <v>22</v>
      </c>
      <c r="C11">
        <f>analysis!H11</f>
        <v>30</v>
      </c>
      <c r="D11" t="str">
        <f t="shared" si="0"/>
        <v>A10,22,30</v>
      </c>
    </row>
    <row r="12" spans="1:4" x14ac:dyDescent="0.2">
      <c r="A12" t="str">
        <f>analysis!D12</f>
        <v>A11</v>
      </c>
      <c r="B12">
        <f>analysis!G12</f>
        <v>24</v>
      </c>
      <c r="C12">
        <f>analysis!H12</f>
        <v>31</v>
      </c>
      <c r="D12" t="str">
        <f t="shared" si="0"/>
        <v>A11,24,31</v>
      </c>
    </row>
    <row r="13" spans="1:4" x14ac:dyDescent="0.2">
      <c r="A13" t="str">
        <f>analysis!D13</f>
        <v>B12</v>
      </c>
      <c r="B13">
        <f>analysis!G13</f>
        <v>22</v>
      </c>
      <c r="C13">
        <f>analysis!H13</f>
        <v>24</v>
      </c>
      <c r="D13" t="str">
        <f t="shared" si="0"/>
        <v>B12,22,24</v>
      </c>
    </row>
    <row r="14" spans="1:4" x14ac:dyDescent="0.2">
      <c r="A14" t="str">
        <f>analysis!D14</f>
        <v>B13</v>
      </c>
      <c r="B14">
        <f>analysis!G14</f>
        <v>15</v>
      </c>
      <c r="C14">
        <f>analysis!H14</f>
        <v>35</v>
      </c>
      <c r="D14" t="str">
        <f t="shared" si="0"/>
        <v>B13,15,35</v>
      </c>
    </row>
    <row r="15" spans="1:4" x14ac:dyDescent="0.2">
      <c r="A15" t="str">
        <f>analysis!D15</f>
        <v>B14</v>
      </c>
      <c r="B15">
        <f>analysis!G15</f>
        <v>20</v>
      </c>
      <c r="C15">
        <f>analysis!H15</f>
        <v>38</v>
      </c>
      <c r="D15" t="str">
        <f t="shared" si="0"/>
        <v>B14,20,38</v>
      </c>
    </row>
    <row r="16" spans="1:4" x14ac:dyDescent="0.2">
      <c r="A16" t="str">
        <f>analysis!D16</f>
        <v>B15</v>
      </c>
      <c r="B16">
        <f>analysis!G16</f>
        <v>13</v>
      </c>
      <c r="C16">
        <f>analysis!H16</f>
        <v>38</v>
      </c>
      <c r="D16" t="str">
        <f t="shared" si="0"/>
        <v>B15,13,38</v>
      </c>
    </row>
    <row r="17" spans="1:4" x14ac:dyDescent="0.2">
      <c r="A17" t="str">
        <f>analysis!D17</f>
        <v>B16</v>
      </c>
      <c r="B17">
        <f>analysis!G17</f>
        <v>18</v>
      </c>
      <c r="C17">
        <f>analysis!H17</f>
        <v>41</v>
      </c>
      <c r="D17" t="str">
        <f t="shared" si="0"/>
        <v>B16,18,41</v>
      </c>
    </row>
    <row r="18" spans="1:4" x14ac:dyDescent="0.2">
      <c r="A18" t="str">
        <f>analysis!D18</f>
        <v>B17</v>
      </c>
      <c r="B18">
        <f>analysis!G18</f>
        <v>21</v>
      </c>
      <c r="C18">
        <f>analysis!H18</f>
        <v>43</v>
      </c>
      <c r="D18" t="str">
        <f t="shared" si="0"/>
        <v>B17,21,43</v>
      </c>
    </row>
    <row r="19" spans="1:4" x14ac:dyDescent="0.2">
      <c r="A19" t="str">
        <f>analysis!D19</f>
        <v>B18</v>
      </c>
      <c r="B19">
        <f>analysis!G19</f>
        <v>35</v>
      </c>
      <c r="C19">
        <f>analysis!H19</f>
        <v>37</v>
      </c>
      <c r="D19" t="str">
        <f t="shared" si="0"/>
        <v>B18,35,37</v>
      </c>
    </row>
    <row r="20" spans="1:4" x14ac:dyDescent="0.2">
      <c r="A20" t="str">
        <f>analysis!D20</f>
        <v>B19</v>
      </c>
      <c r="B20">
        <f>analysis!G20</f>
        <v>34</v>
      </c>
      <c r="C20">
        <f>analysis!H20</f>
        <v>42</v>
      </c>
      <c r="D20" t="str">
        <f t="shared" si="0"/>
        <v>B19,34,42</v>
      </c>
    </row>
    <row r="21" spans="1:4" x14ac:dyDescent="0.2">
      <c r="A21" t="str">
        <f>analysis!D21</f>
        <v>B20</v>
      </c>
      <c r="B21">
        <f>analysis!G21</f>
        <v>35</v>
      </c>
      <c r="C21">
        <f>analysis!H21</f>
        <v>40</v>
      </c>
      <c r="D21" t="str">
        <f t="shared" si="0"/>
        <v>B20,35,40</v>
      </c>
    </row>
    <row r="22" spans="1:4" x14ac:dyDescent="0.2">
      <c r="A22" t="str">
        <f>analysis!D22</f>
        <v>B21</v>
      </c>
      <c r="B22">
        <f>analysis!G22</f>
        <v>33</v>
      </c>
      <c r="C22">
        <f>analysis!H22</f>
        <v>39</v>
      </c>
      <c r="D22" t="str">
        <f t="shared" si="0"/>
        <v>B21,33,39</v>
      </c>
    </row>
    <row r="23" spans="1:4" x14ac:dyDescent="0.2">
      <c r="A23" t="str">
        <f>analysis!D23</f>
        <v>C22</v>
      </c>
      <c r="B23">
        <f>analysis!G23</f>
        <v>45</v>
      </c>
      <c r="C23">
        <f>analysis!H23</f>
        <v>45</v>
      </c>
      <c r="D23" t="str">
        <f t="shared" si="0"/>
        <v>C22,45,45</v>
      </c>
    </row>
    <row r="24" spans="1:4" x14ac:dyDescent="0.2">
      <c r="A24" t="str">
        <f>analysis!D24</f>
        <v>C23</v>
      </c>
      <c r="B24">
        <f>analysis!G24</f>
        <v>42</v>
      </c>
      <c r="C24">
        <f>analysis!H24</f>
        <v>42</v>
      </c>
      <c r="D24" t="str">
        <f t="shared" si="0"/>
        <v>C23,42,42</v>
      </c>
    </row>
    <row r="25" spans="1:4" x14ac:dyDescent="0.2">
      <c r="A25" t="str">
        <f>analysis!D25</f>
        <v>C24</v>
      </c>
      <c r="B25">
        <f>analysis!G25</f>
        <v>54</v>
      </c>
      <c r="C25">
        <f>analysis!H25</f>
        <v>43</v>
      </c>
      <c r="D25" t="str">
        <f t="shared" si="0"/>
        <v>C24,54,43</v>
      </c>
    </row>
    <row r="26" spans="1:4" x14ac:dyDescent="0.2">
      <c r="A26" t="str">
        <f>analysis!D26</f>
        <v>C25</v>
      </c>
      <c r="B26">
        <f>analysis!G26</f>
        <v>67</v>
      </c>
      <c r="C26">
        <f>analysis!H26</f>
        <v>42</v>
      </c>
      <c r="D26" t="str">
        <f t="shared" si="0"/>
        <v>C25,67,42</v>
      </c>
    </row>
    <row r="27" spans="1:4" x14ac:dyDescent="0.2">
      <c r="A27" t="str">
        <f>analysis!D27</f>
        <v>C26</v>
      </c>
      <c r="B27">
        <f>analysis!G27</f>
        <v>62</v>
      </c>
      <c r="C27">
        <f>analysis!H27</f>
        <v>38</v>
      </c>
      <c r="D27" t="str">
        <f t="shared" si="0"/>
        <v>C26,62,38</v>
      </c>
    </row>
    <row r="28" spans="1:4" x14ac:dyDescent="0.2">
      <c r="A28" t="str">
        <f>analysis!D28</f>
        <v>C27</v>
      </c>
      <c r="B28">
        <f>analysis!G28</f>
        <v>43</v>
      </c>
      <c r="C28">
        <f>analysis!H28</f>
        <v>39</v>
      </c>
      <c r="D28" t="str">
        <f t="shared" si="0"/>
        <v>C27,43,39</v>
      </c>
    </row>
    <row r="29" spans="1:4" x14ac:dyDescent="0.2">
      <c r="A29" t="str">
        <f>analysis!D29</f>
        <v>D28</v>
      </c>
      <c r="B29">
        <f>analysis!G29</f>
        <v>66</v>
      </c>
      <c r="C29">
        <f>analysis!H29</f>
        <v>39</v>
      </c>
      <c r="D29" t="str">
        <f t="shared" si="0"/>
        <v>D28,66,39</v>
      </c>
    </row>
    <row r="30" spans="1:4" x14ac:dyDescent="0.2">
      <c r="A30" t="str">
        <f>analysis!D30</f>
        <v>D29</v>
      </c>
      <c r="B30">
        <f>analysis!G30</f>
        <v>68</v>
      </c>
      <c r="C30">
        <f>analysis!H30</f>
        <v>38</v>
      </c>
      <c r="D30" t="str">
        <f t="shared" si="0"/>
        <v>D29,68,38</v>
      </c>
    </row>
    <row r="31" spans="1:4" x14ac:dyDescent="0.2">
      <c r="A31" t="str">
        <f>analysis!D31</f>
        <v>D30</v>
      </c>
      <c r="B31">
        <f>analysis!G31</f>
        <v>71</v>
      </c>
      <c r="C31">
        <f>analysis!H31</f>
        <v>32</v>
      </c>
      <c r="D31" t="str">
        <f t="shared" si="0"/>
        <v>D30,71,32</v>
      </c>
    </row>
    <row r="32" spans="1:4" x14ac:dyDescent="0.2">
      <c r="A32" t="str">
        <f>analysis!D32</f>
        <v>D31</v>
      </c>
      <c r="B32">
        <f>analysis!G32</f>
        <v>73</v>
      </c>
      <c r="C32">
        <f>analysis!H32</f>
        <v>38</v>
      </c>
      <c r="D32" t="str">
        <f>A32&amp;","&amp;B32&amp;","&amp;C32</f>
        <v>D31,73,38</v>
      </c>
    </row>
    <row r="33" spans="1:4" x14ac:dyDescent="0.2">
      <c r="A33" t="str">
        <f>analysis!D33</f>
        <v>D32</v>
      </c>
      <c r="B33">
        <f>analysis!G33</f>
        <v>83</v>
      </c>
      <c r="C33">
        <f>analysis!H33</f>
        <v>31</v>
      </c>
      <c r="D33" t="str">
        <f t="shared" si="0"/>
        <v>D32,83,31</v>
      </c>
    </row>
    <row r="34" spans="1:4" x14ac:dyDescent="0.2">
      <c r="A34" t="str">
        <f>analysis!D34</f>
        <v>D33</v>
      </c>
      <c r="B34">
        <f>analysis!G34</f>
        <v>95</v>
      </c>
      <c r="C34">
        <f>analysis!H34</f>
        <v>28</v>
      </c>
      <c r="D34" t="str">
        <f t="shared" si="0"/>
        <v>D33,95,28</v>
      </c>
    </row>
    <row r="35" spans="1:4" x14ac:dyDescent="0.2">
      <c r="A35" t="str">
        <f>analysis!D35</f>
        <v>D34</v>
      </c>
      <c r="B35">
        <f>analysis!G35</f>
        <v>89</v>
      </c>
      <c r="C35">
        <f>analysis!H35</f>
        <v>23</v>
      </c>
      <c r="D35" t="str">
        <f t="shared" si="0"/>
        <v>D34,89,23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</vt:lpstr>
      <vt:lpstr>analysis_result</vt:lpstr>
      <vt:lpstr>normal</vt:lpstr>
      <vt:lpstr>children</vt:lpstr>
      <vt:lpstr>pregnant</vt:lpstr>
      <vt:lpstr>old</vt:lpstr>
      <vt:lpstr>print_teacher</vt:lpstr>
      <vt:lpstr>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2018-01-16T04:45:48Z</dcterms:modified>
</cp:coreProperties>
</file>