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gion\Desktop\"/>
    </mc:Choice>
  </mc:AlternateContent>
  <xr:revisionPtr revIDLastSave="0" documentId="13_ncr:1_{ADA45E31-D1E5-4D42-BA1B-852E1FEBF350}" xr6:coauthVersionLast="47" xr6:coauthVersionMax="47" xr10:uidLastSave="{00000000-0000-0000-0000-000000000000}"/>
  <bookViews>
    <workbookView xWindow="-110" yWindow="-110" windowWidth="25820" windowHeight="15500" activeTab="3" xr2:uid="{99C698EB-E7D8-4048-97A8-59943F91D461}"/>
  </bookViews>
  <sheets>
    <sheet name="ДЗ_1_1" sheetId="3" r:id="rId1"/>
    <sheet name="ДЗ_1_2" sheetId="4" r:id="rId2"/>
    <sheet name="Структура сценария ДЗ_1_2" sheetId="5" r:id="rId3"/>
    <sheet name="ДЗ_2" sheetId="2" r:id="rId4"/>
    <sheet name="Отчет о результатах 1" sheetId="6" r:id="rId5"/>
    <sheet name="Отчет об устойчивости 1" sheetId="7" r:id="rId6"/>
    <sheet name="Отчет о пределах 1" sheetId="8" r:id="rId7"/>
  </sheets>
  <definedNames>
    <definedName name="solver_adj" localSheetId="3" hidden="1">ДЗ_2!$B$6,ДЗ_2!$C$6,ДЗ_2!$D$6</definedName>
    <definedName name="solver_cvg" localSheetId="3" hidden="1">0.0001</definedName>
    <definedName name="solver_drv" localSheetId="3" hidden="1">2</definedName>
    <definedName name="solver_eng" localSheetId="3" hidden="1">2</definedName>
    <definedName name="solver_est" localSheetId="3" hidden="1">1</definedName>
    <definedName name="solver_itr" localSheetId="3" hidden="1">2147483647</definedName>
    <definedName name="solver_lhs1" localSheetId="3" hidden="1">ДЗ_2!$E$9</definedName>
    <definedName name="solver_lhs2" localSheetId="3" hidden="1">ДЗ_2!$E$10</definedName>
    <definedName name="solver_lhs3" localSheetId="3" hidden="1">ДЗ_2!$E$10</definedName>
    <definedName name="solver_lhs4" localSheetId="3" hidden="1">ДЗ_2!$E$10</definedName>
    <definedName name="solver_lhs5" localSheetId="3" hidden="1">ДЗ_2!$E$10</definedName>
    <definedName name="solver_mip" localSheetId="3" hidden="1">2147483647</definedName>
    <definedName name="solver_mni" localSheetId="3" hidden="1">30</definedName>
    <definedName name="solver_mrt" localSheetId="3" hidden="1">0.075</definedName>
    <definedName name="solver_msl" localSheetId="3" hidden="1">2</definedName>
    <definedName name="solver_neg" localSheetId="3" hidden="1">1</definedName>
    <definedName name="solver_nod" localSheetId="3" hidden="1">2147483647</definedName>
    <definedName name="solver_num" localSheetId="3" hidden="1">2</definedName>
    <definedName name="solver_nwt" localSheetId="3" hidden="1">1</definedName>
    <definedName name="solver_opt" localSheetId="3" hidden="1">ДЗ_2!$B$8</definedName>
    <definedName name="solver_pre" localSheetId="3" hidden="1">0.000001</definedName>
    <definedName name="solver_rbv" localSheetId="3" hidden="1">2</definedName>
    <definedName name="solver_rel1" localSheetId="3" hidden="1">1</definedName>
    <definedName name="solver_rel2" localSheetId="3" hidden="1">1</definedName>
    <definedName name="solver_rel3" localSheetId="3" hidden="1">1</definedName>
    <definedName name="solver_rel4" localSheetId="3" hidden="1">1</definedName>
    <definedName name="solver_rel5" localSheetId="3" hidden="1">1</definedName>
    <definedName name="solver_rhs1" localSheetId="3" hidden="1">13000</definedName>
    <definedName name="solver_rhs2" localSheetId="3" hidden="1">3000</definedName>
    <definedName name="solver_rhs3" localSheetId="3" hidden="1">3000</definedName>
    <definedName name="solver_rhs4" localSheetId="3" hidden="1">3000</definedName>
    <definedName name="solver_rhs5" localSheetId="3" hidden="1">3000</definedName>
    <definedName name="solver_rlx" localSheetId="3" hidden="1">2</definedName>
    <definedName name="solver_rsd" localSheetId="3" hidden="1">0</definedName>
    <definedName name="solver_scl" localSheetId="3" hidden="1">2</definedName>
    <definedName name="solver_sho" localSheetId="3" hidden="1">2</definedName>
    <definedName name="solver_sho" localSheetId="6" hidden="1">2</definedName>
    <definedName name="solver_ssz" localSheetId="3" hidden="1">100</definedName>
    <definedName name="solver_tim" localSheetId="3" hidden="1">2147483647</definedName>
    <definedName name="solver_tol" localSheetId="3" hidden="1">0.01</definedName>
    <definedName name="solver_typ" localSheetId="3" hidden="1">1</definedName>
    <definedName name="solver_val" localSheetId="3" hidden="1">0</definedName>
    <definedName name="solver_ver" localSheetId="3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7" i="2" l="1"/>
  <c r="D10" i="2" s="1"/>
  <c r="C7" i="2"/>
  <c r="C10" i="2" s="1"/>
  <c r="B7" i="2"/>
  <c r="B10" i="2" s="1"/>
  <c r="I5" i="4"/>
  <c r="H3" i="4"/>
  <c r="I5" i="3"/>
  <c r="H3" i="3"/>
  <c r="B8" i="2" l="1"/>
  <c r="C9" i="2"/>
  <c r="D9" i="2"/>
  <c r="B9" i="2"/>
  <c r="E10" i="2"/>
  <c r="E9" i="2" l="1"/>
</calcChain>
</file>

<file path=xl/sharedStrings.xml><?xml version="1.0" encoding="utf-8"?>
<sst xmlns="http://schemas.openxmlformats.org/spreadsheetml/2006/main" count="156" uniqueCount="92">
  <si>
    <t>Прибыль</t>
  </si>
  <si>
    <t>Мышь</t>
  </si>
  <si>
    <t>Клавиатура</t>
  </si>
  <si>
    <t>Джойстик</t>
  </si>
  <si>
    <t>Машинное время</t>
  </si>
  <si>
    <t>Рабочее время</t>
  </si>
  <si>
    <t>Ежемесячный спрос</t>
  </si>
  <si>
    <t>Ограничения</t>
  </si>
  <si>
    <t>РВ &lt;=13 000</t>
  </si>
  <si>
    <t>МВ &lt;= 3000</t>
  </si>
  <si>
    <t>Прибыль общая</t>
  </si>
  <si>
    <t>Единиц продукции</t>
  </si>
  <si>
    <t>Суммарно РВ</t>
  </si>
  <si>
    <t>Суммарно МВ</t>
  </si>
  <si>
    <t>Цена за билет, руб</t>
  </si>
  <si>
    <t>Мест, шт</t>
  </si>
  <si>
    <t>Постоянные затраты, руб</t>
  </si>
  <si>
    <t>Заполненность мест</t>
  </si>
  <si>
    <t>Период проката, год</t>
  </si>
  <si>
    <t>Таблица данных</t>
  </si>
  <si>
    <t>Прибыль, млн. руб</t>
  </si>
  <si>
    <t>$F$3</t>
  </si>
  <si>
    <t>$H$3</t>
  </si>
  <si>
    <t>$I$5</t>
  </si>
  <si>
    <t>Оптимистичный прогноз</t>
  </si>
  <si>
    <t>Пессимистичный прогноз</t>
  </si>
  <si>
    <t>Вероятный прогноз</t>
  </si>
  <si>
    <t>Структура сценария</t>
  </si>
  <si>
    <t>Изменяемые:</t>
  </si>
  <si>
    <t>Текущие значения:</t>
  </si>
  <si>
    <t>Результат:</t>
  </si>
  <si>
    <t xml:space="preserve">Примечания: столбец ''Текущие значения'' представляет значения изменяемых ячеек в </t>
  </si>
  <si>
    <t>момент создания Итогового отчета по Сценарию. Изменяемые ячейки для каждого</t>
  </si>
  <si>
    <t>сценария выделены серым цветом.</t>
  </si>
  <si>
    <t>Выполняемость</t>
  </si>
  <si>
    <t>Microsoft Excel 16.0 Отчет о результатах</t>
  </si>
  <si>
    <t>Лист: [Семинар6_дз_заготовка.xlsx]ДЗ_2</t>
  </si>
  <si>
    <t>Отчет создан: 23.05.2023 23:10:49</t>
  </si>
  <si>
    <t>Результат: Решение найдено. Все ограничения и условия оптимальности выполнены.</t>
  </si>
  <si>
    <t>Модуль поиска решения</t>
  </si>
  <si>
    <t>Модуль: Поиск решения лин. задач симплекс-методом</t>
  </si>
  <si>
    <t>Время решения: 0,031 секунд.</t>
  </si>
  <si>
    <t>Число итераций: 2 Число подзадач: 0</t>
  </si>
  <si>
    <t>Параметры поиска решения</t>
  </si>
  <si>
    <t>Максимальное время Без пределов,  Число итераций Без пределов, Precision 0,000001</t>
  </si>
  <si>
    <t>Максимальное число подзадач Без пределов, Максимальное число целочисленных решений Без пределов, Целочисленное отклонение 1%, Считать неотрицательными</t>
  </si>
  <si>
    <t>Ячейка целевой функции (Максимум)</t>
  </si>
  <si>
    <t>Ячейка</t>
  </si>
  <si>
    <t>Имя</t>
  </si>
  <si>
    <t>Исходное значение</t>
  </si>
  <si>
    <t>Окончательное значение</t>
  </si>
  <si>
    <t>Ячейки переменных</t>
  </si>
  <si>
    <t>Целочисленное</t>
  </si>
  <si>
    <t>Значение ячейки</t>
  </si>
  <si>
    <t>Формула</t>
  </si>
  <si>
    <t>Состояние</t>
  </si>
  <si>
    <t>Допуск</t>
  </si>
  <si>
    <t>$B$8</t>
  </si>
  <si>
    <t>Прибыль общая Мышь</t>
  </si>
  <si>
    <t>$B$6</t>
  </si>
  <si>
    <t>Выполняемость Мышь</t>
  </si>
  <si>
    <t>Продолжить</t>
  </si>
  <si>
    <t>$C$6</t>
  </si>
  <si>
    <t>Выполняемость Клавиатура</t>
  </si>
  <si>
    <t>$D$6</t>
  </si>
  <si>
    <t>Выполняемость Джойстик</t>
  </si>
  <si>
    <t>$E$9</t>
  </si>
  <si>
    <t>$E$9&lt;=13000</t>
  </si>
  <si>
    <t>Привязка</t>
  </si>
  <si>
    <t>$E$10</t>
  </si>
  <si>
    <t>$E$10&lt;=3000</t>
  </si>
  <si>
    <t>Без привязки</t>
  </si>
  <si>
    <t>Microsoft Excel 16.0 Отчет об устойчивости</t>
  </si>
  <si>
    <t>Окончательное</t>
  </si>
  <si>
    <t>Значение</t>
  </si>
  <si>
    <t>Приведенн.</t>
  </si>
  <si>
    <t>Стоимость</t>
  </si>
  <si>
    <t>Целевая функция</t>
  </si>
  <si>
    <t>Коэффициент</t>
  </si>
  <si>
    <t>Допустимое</t>
  </si>
  <si>
    <t>Увеличение</t>
  </si>
  <si>
    <t>Уменьшение</t>
  </si>
  <si>
    <t>Тень</t>
  </si>
  <si>
    <t>Цена</t>
  </si>
  <si>
    <t>Ограничение</t>
  </si>
  <si>
    <t>Правая сторона</t>
  </si>
  <si>
    <t>Microsoft Excel 16.0 Отчет о пределах</t>
  </si>
  <si>
    <t>Переменная</t>
  </si>
  <si>
    <t>Нижний</t>
  </si>
  <si>
    <t>Предел</t>
  </si>
  <si>
    <t>Результат</t>
  </si>
  <si>
    <t>Верхний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</si>
</sst>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2"/>
      <color indexed="9"/>
      <name val="Calibri"/>
      <family val="2"/>
      <charset val="204"/>
      <scheme val="minor"/>
    </font>
    <font>
      <b/>
      <sz val="11"/>
      <color indexed="8"/>
      <name val="Calibri"/>
      <family val="2"/>
      <charset val="204"/>
      <scheme val="minor"/>
    </font>
    <font>
      <b/>
      <sz val="11"/>
      <color indexed="18"/>
      <name val="Calibri"/>
      <family val="2"/>
      <charset val="204"/>
      <scheme val="minor"/>
    </font>
    <font>
      <sz val="10"/>
      <color indexed="9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b/>
      <sz val="11"/>
      <color indexed="18"/>
      <name val="Calibri"/>
      <family val="2"/>
      <charset val="204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indexed="20"/>
        <bgColor indexed="24"/>
      </patternFill>
    </fill>
    <fill>
      <patternFill patternType="solid">
        <fgColor indexed="22"/>
        <bgColor indexed="24"/>
      </patternFill>
    </fill>
    <fill>
      <patternFill patternType="solid">
        <fgColor indexed="22"/>
        <bgColor indexed="7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23"/>
      </top>
      <bottom/>
      <diagonal/>
    </border>
    <border>
      <left/>
      <right/>
      <top/>
      <bottom style="medium">
        <color indexed="23"/>
      </bottom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 style="thin">
        <color indexed="23"/>
      </top>
      <bottom style="medium">
        <color indexed="23"/>
      </bottom>
      <diagonal/>
    </border>
    <border>
      <left/>
      <right/>
      <top style="thin">
        <color indexed="23"/>
      </top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1" xfId="0" applyBorder="1"/>
    <xf numFmtId="0" fontId="2" fillId="2" borderId="12" xfId="0" applyFont="1" applyFill="1" applyBorder="1"/>
    <xf numFmtId="0" fontId="2" fillId="2" borderId="13" xfId="0" applyFont="1" applyFill="1" applyBorder="1"/>
    <xf numFmtId="0" fontId="2" fillId="2" borderId="9" xfId="0" applyFont="1" applyFill="1" applyBorder="1"/>
    <xf numFmtId="0" fontId="2" fillId="2" borderId="10" xfId="0" applyFont="1" applyFill="1" applyBorder="1"/>
    <xf numFmtId="0" fontId="2" fillId="2" borderId="11" xfId="0" applyFont="1" applyFill="1" applyBorder="1"/>
    <xf numFmtId="0" fontId="0" fillId="3" borderId="13" xfId="0" applyFill="1" applyBorder="1"/>
    <xf numFmtId="0" fontId="0" fillId="3" borderId="14" xfId="0" applyFill="1" applyBorder="1"/>
    <xf numFmtId="0" fontId="1" fillId="4" borderId="12" xfId="0" applyFont="1" applyFill="1" applyBorder="1"/>
    <xf numFmtId="0" fontId="1" fillId="6" borderId="14" xfId="0" applyFont="1" applyFill="1" applyBorder="1"/>
    <xf numFmtId="0" fontId="0" fillId="7" borderId="1" xfId="0" applyFill="1" applyBorder="1"/>
    <xf numFmtId="0" fontId="0" fillId="7" borderId="2" xfId="0" applyFill="1" applyBorder="1"/>
    <xf numFmtId="0" fontId="0" fillId="7" borderId="3" xfId="0" applyFill="1" applyBorder="1"/>
    <xf numFmtId="0" fontId="0" fillId="7" borderId="4" xfId="0" applyFill="1" applyBorder="1"/>
    <xf numFmtId="0" fontId="0" fillId="7" borderId="0" xfId="0" applyFill="1"/>
    <xf numFmtId="0" fontId="0" fillId="7" borderId="5" xfId="0" applyFill="1" applyBorder="1"/>
    <xf numFmtId="0" fontId="0" fillId="8" borderId="6" xfId="0" applyFill="1" applyBorder="1"/>
    <xf numFmtId="0" fontId="0" fillId="8" borderId="7" xfId="0" applyFill="1" applyBorder="1"/>
    <xf numFmtId="0" fontId="0" fillId="8" borderId="8" xfId="0" applyFill="1" applyBorder="1"/>
    <xf numFmtId="0" fontId="1" fillId="6" borderId="1" xfId="0" applyFont="1" applyFill="1" applyBorder="1"/>
    <xf numFmtId="0" fontId="0" fillId="8" borderId="2" xfId="0" applyFill="1" applyBorder="1"/>
    <xf numFmtId="0" fontId="0" fillId="8" borderId="3" xfId="0" applyFill="1" applyBorder="1"/>
    <xf numFmtId="0" fontId="1" fillId="6" borderId="6" xfId="0" applyFont="1" applyFill="1" applyBorder="1"/>
    <xf numFmtId="0" fontId="2" fillId="5" borderId="9" xfId="0" applyFont="1" applyFill="1" applyBorder="1"/>
    <xf numFmtId="0" fontId="3" fillId="0" borderId="0" xfId="0" applyFont="1"/>
    <xf numFmtId="0" fontId="3" fillId="0" borderId="15" xfId="0" applyFont="1" applyBorder="1" applyAlignment="1">
      <alignment horizontal="center" vertical="center" wrapText="1"/>
    </xf>
    <xf numFmtId="3" fontId="3" fillId="0" borderId="15" xfId="0" applyNumberFormat="1" applyFont="1" applyBorder="1"/>
    <xf numFmtId="0" fontId="3" fillId="0" borderId="15" xfId="0" applyFont="1" applyBorder="1"/>
    <xf numFmtId="9" fontId="3" fillId="0" borderId="15" xfId="0" applyNumberFormat="1" applyFont="1" applyBorder="1"/>
    <xf numFmtId="3" fontId="3" fillId="5" borderId="15" xfId="0" applyNumberFormat="1" applyFont="1" applyFill="1" applyBorder="1"/>
    <xf numFmtId="0" fontId="3" fillId="2" borderId="15" xfId="0" applyFont="1" applyFill="1" applyBorder="1" applyAlignment="1">
      <alignment horizontal="center" vertical="center" wrapText="1"/>
    </xf>
    <xf numFmtId="3" fontId="3" fillId="9" borderId="15" xfId="0" applyNumberFormat="1" applyFont="1" applyFill="1" applyBorder="1"/>
    <xf numFmtId="0" fontId="3" fillId="0" borderId="15" xfId="0" applyFont="1" applyBorder="1" applyAlignment="1">
      <alignment horizontal="center" vertical="center"/>
    </xf>
    <xf numFmtId="0" fontId="0" fillId="0" borderId="0" xfId="0" applyFill="1" applyBorder="1" applyAlignment="1"/>
    <xf numFmtId="9" fontId="0" fillId="0" borderId="0" xfId="0" applyNumberFormat="1" applyFill="1" applyBorder="1" applyAlignment="1"/>
    <xf numFmtId="3" fontId="0" fillId="0" borderId="0" xfId="0" applyNumberFormat="1" applyFill="1" applyBorder="1" applyAlignment="1"/>
    <xf numFmtId="3" fontId="0" fillId="0" borderId="7" xfId="0" applyNumberFormat="1" applyFill="1" applyBorder="1" applyAlignment="1"/>
    <xf numFmtId="0" fontId="5" fillId="10" borderId="16" xfId="0" applyFont="1" applyFill="1" applyBorder="1" applyAlignment="1">
      <alignment horizontal="left"/>
    </xf>
    <xf numFmtId="0" fontId="5" fillId="10" borderId="2" xfId="0" applyFont="1" applyFill="1" applyBorder="1" applyAlignment="1">
      <alignment horizontal="left"/>
    </xf>
    <xf numFmtId="0" fontId="0" fillId="0" borderId="17" xfId="0" applyFill="1" applyBorder="1" applyAlignment="1"/>
    <xf numFmtId="0" fontId="6" fillId="11" borderId="0" xfId="0" applyFont="1" applyFill="1" applyBorder="1" applyAlignment="1">
      <alignment horizontal="left"/>
    </xf>
    <xf numFmtId="0" fontId="7" fillId="11" borderId="17" xfId="0" applyFont="1" applyFill="1" applyBorder="1" applyAlignment="1">
      <alignment horizontal="left"/>
    </xf>
    <xf numFmtId="0" fontId="6" fillId="11" borderId="7" xfId="0" applyFont="1" applyFill="1" applyBorder="1" applyAlignment="1">
      <alignment horizontal="left"/>
    </xf>
    <xf numFmtId="0" fontId="8" fillId="10" borderId="2" xfId="0" applyFont="1" applyFill="1" applyBorder="1" applyAlignment="1">
      <alignment horizontal="right"/>
    </xf>
    <xf numFmtId="0" fontId="8" fillId="10" borderId="16" xfId="0" applyFont="1" applyFill="1" applyBorder="1" applyAlignment="1">
      <alignment horizontal="right"/>
    </xf>
    <xf numFmtId="9" fontId="0" fillId="12" borderId="0" xfId="0" applyNumberFormat="1" applyFill="1" applyBorder="1" applyAlignment="1"/>
    <xf numFmtId="0" fontId="9" fillId="0" borderId="0" xfId="0" applyFont="1" applyFill="1" applyBorder="1" applyAlignment="1">
      <alignment vertical="top" wrapText="1"/>
    </xf>
    <xf numFmtId="4" fontId="0" fillId="5" borderId="11" xfId="0" applyNumberFormat="1" applyFill="1" applyBorder="1"/>
    <xf numFmtId="0" fontId="4" fillId="0" borderId="16" xfId="0" applyFont="1" applyBorder="1" applyAlignment="1">
      <alignment horizontal="center"/>
    </xf>
    <xf numFmtId="9" fontId="0" fillId="7" borderId="4" xfId="0" applyNumberFormat="1" applyFill="1" applyBorder="1"/>
    <xf numFmtId="9" fontId="0" fillId="7" borderId="0" xfId="0" applyNumberFormat="1" applyFill="1"/>
    <xf numFmtId="9" fontId="0" fillId="7" borderId="5" xfId="0" applyNumberFormat="1" applyFill="1" applyBorder="1"/>
    <xf numFmtId="0" fontId="2" fillId="0" borderId="0" xfId="0" applyFont="1"/>
    <xf numFmtId="0" fontId="0" fillId="0" borderId="21" xfId="0" applyFill="1" applyBorder="1" applyAlignment="1"/>
    <xf numFmtId="0" fontId="10" fillId="0" borderId="20" xfId="0" applyFont="1" applyFill="1" applyBorder="1" applyAlignment="1">
      <alignment horizontal="center"/>
    </xf>
    <xf numFmtId="0" fontId="0" fillId="0" borderId="22" xfId="0" applyFill="1" applyBorder="1" applyAlignment="1"/>
    <xf numFmtId="4" fontId="0" fillId="0" borderId="21" xfId="0" applyNumberFormat="1" applyFill="1" applyBorder="1" applyAlignment="1"/>
    <xf numFmtId="9" fontId="0" fillId="0" borderId="22" xfId="0" applyNumberFormat="1" applyFill="1" applyBorder="1" applyAlignment="1"/>
    <xf numFmtId="9" fontId="0" fillId="0" borderId="21" xfId="0" applyNumberFormat="1" applyFill="1" applyBorder="1" applyAlignment="1"/>
    <xf numFmtId="0" fontId="0" fillId="0" borderId="22" xfId="0" applyNumberFormat="1" applyFill="1" applyBorder="1" applyAlignment="1"/>
    <xf numFmtId="0" fontId="0" fillId="0" borderId="21" xfId="0" applyNumberFormat="1" applyFill="1" applyBorder="1" applyAlignment="1"/>
    <xf numFmtId="0" fontId="10" fillId="0" borderId="18" xfId="0" applyFont="1" applyFill="1" applyBorder="1" applyAlignment="1">
      <alignment horizontal="center"/>
    </xf>
    <xf numFmtId="0" fontId="10" fillId="0" borderId="19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376354</xdr:colOff>
      <xdr:row>11</xdr:row>
      <xdr:rowOff>101599</xdr:rowOff>
    </xdr:from>
    <xdr:to>
      <xdr:col>9</xdr:col>
      <xdr:colOff>628650</xdr:colOff>
      <xdr:row>24</xdr:row>
      <xdr:rowOff>16860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9AFF723A-F5E9-460A-A8C7-08A418A463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82904" y="2597149"/>
          <a:ext cx="5687896" cy="247431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211254</xdr:colOff>
      <xdr:row>12</xdr:row>
      <xdr:rowOff>82549</xdr:rowOff>
    </xdr:from>
    <xdr:to>
      <xdr:col>16</xdr:col>
      <xdr:colOff>387350</xdr:colOff>
      <xdr:row>24</xdr:row>
      <xdr:rowOff>194660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23C006B6-9060-4BA3-8905-592D0B564A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32654" y="2774949"/>
          <a:ext cx="5687896" cy="247431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469900</xdr:colOff>
      <xdr:row>9</xdr:row>
      <xdr:rowOff>44502</xdr:rowOff>
    </xdr:from>
    <xdr:to>
      <xdr:col>20</xdr:col>
      <xdr:colOff>58173</xdr:colOff>
      <xdr:row>34</xdr:row>
      <xdr:rowOff>152400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F69A5E01-9DA2-4C08-A78C-00648616BA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48300" y="1727252"/>
          <a:ext cx="8986273" cy="471799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5CB37-C210-4342-A853-07B8B9FB73BF}">
  <dimension ref="B2:N10"/>
  <sheetViews>
    <sheetView workbookViewId="0">
      <selection activeCell="G28" sqref="G28"/>
    </sheetView>
  </sheetViews>
  <sheetFormatPr defaultRowHeight="15.5" x14ac:dyDescent="0.35"/>
  <cols>
    <col min="1" max="1" width="8.7265625" style="25"/>
    <col min="2" max="2" width="14.26953125" style="25" customWidth="1"/>
    <col min="3" max="3" width="10.54296875" style="25" customWidth="1"/>
    <col min="4" max="4" width="12.453125" style="25" bestFit="1" customWidth="1"/>
    <col min="5" max="5" width="9.08984375" style="25" customWidth="1"/>
    <col min="6" max="6" width="10.6328125" style="25" bestFit="1" customWidth="1"/>
    <col min="7" max="7" width="8.7265625" style="25"/>
    <col min="8" max="9" width="13.1796875" style="25" bestFit="1" customWidth="1"/>
    <col min="10" max="10" width="10.36328125" style="25" customWidth="1"/>
    <col min="11" max="11" width="7.90625" style="25" customWidth="1"/>
    <col min="12" max="12" width="10.1796875" style="25" customWidth="1"/>
    <col min="13" max="13" width="9.36328125" style="25" customWidth="1"/>
    <col min="14" max="14" width="10.453125" style="25" customWidth="1"/>
    <col min="15" max="16384" width="8.7265625" style="25"/>
  </cols>
  <sheetData>
    <row r="2" spans="2:14" ht="41.5" customHeight="1" x14ac:dyDescent="0.35">
      <c r="B2" s="31" t="s">
        <v>16</v>
      </c>
      <c r="C2" s="31" t="s">
        <v>14</v>
      </c>
      <c r="D2" s="31" t="s">
        <v>18</v>
      </c>
      <c r="E2" s="31" t="s">
        <v>15</v>
      </c>
      <c r="F2" s="31" t="s">
        <v>17</v>
      </c>
      <c r="H2" s="26" t="s">
        <v>20</v>
      </c>
    </row>
    <row r="3" spans="2:14" x14ac:dyDescent="0.35">
      <c r="B3" s="27">
        <v>50000000</v>
      </c>
      <c r="C3" s="27">
        <v>3500</v>
      </c>
      <c r="D3" s="28">
        <v>1</v>
      </c>
      <c r="E3" s="27">
        <v>2000</v>
      </c>
      <c r="F3" s="29">
        <v>0.75</v>
      </c>
      <c r="H3" s="30">
        <f>(E3*F3*D3*365*C3-B3)/1000000</f>
        <v>1866.25</v>
      </c>
    </row>
    <row r="4" spans="2:14" x14ac:dyDescent="0.35">
      <c r="I4" s="49" t="s">
        <v>19</v>
      </c>
      <c r="J4" s="49"/>
      <c r="K4" s="49"/>
      <c r="L4" s="49"/>
      <c r="M4" s="49"/>
      <c r="N4" s="49"/>
    </row>
    <row r="5" spans="2:14" x14ac:dyDescent="0.35">
      <c r="I5" s="32">
        <f>(E3*F3*D3*365*C3-B3)/1000000</f>
        <v>1866.25</v>
      </c>
      <c r="J5" s="29">
        <v>0.7</v>
      </c>
      <c r="K5" s="29">
        <v>0.75</v>
      </c>
      <c r="L5" s="29">
        <v>0.8</v>
      </c>
      <c r="M5" s="29">
        <v>0.85</v>
      </c>
      <c r="N5" s="29">
        <v>0.9</v>
      </c>
    </row>
    <row r="6" spans="2:14" x14ac:dyDescent="0.35">
      <c r="I6" s="33">
        <v>1</v>
      </c>
      <c r="J6" s="27">
        <f t="dataTable" ref="J6:N10" dt2D="1" dtr="1" r1="F3" r2="D3"/>
        <v>1738.5</v>
      </c>
      <c r="K6" s="27">
        <v>1866.25</v>
      </c>
      <c r="L6" s="27">
        <v>1994</v>
      </c>
      <c r="M6" s="27">
        <v>2121.75</v>
      </c>
      <c r="N6" s="27">
        <v>2249.5</v>
      </c>
    </row>
    <row r="7" spans="2:14" x14ac:dyDescent="0.35">
      <c r="I7" s="33">
        <v>2</v>
      </c>
      <c r="J7" s="27">
        <v>3527</v>
      </c>
      <c r="K7" s="27">
        <v>3782.5</v>
      </c>
      <c r="L7" s="27">
        <v>4038</v>
      </c>
      <c r="M7" s="27">
        <v>4293.5</v>
      </c>
      <c r="N7" s="27">
        <v>4549</v>
      </c>
    </row>
    <row r="8" spans="2:14" x14ac:dyDescent="0.35">
      <c r="I8" s="33">
        <v>3</v>
      </c>
      <c r="J8" s="27">
        <v>5315.5</v>
      </c>
      <c r="K8" s="27">
        <v>5698.75</v>
      </c>
      <c r="L8" s="27">
        <v>6082</v>
      </c>
      <c r="M8" s="27">
        <v>6465.25</v>
      </c>
      <c r="N8" s="27">
        <v>6848.5</v>
      </c>
    </row>
    <row r="9" spans="2:14" x14ac:dyDescent="0.35">
      <c r="I9" s="33">
        <v>4</v>
      </c>
      <c r="J9" s="27">
        <v>7104</v>
      </c>
      <c r="K9" s="27">
        <v>7615</v>
      </c>
      <c r="L9" s="27">
        <v>8126</v>
      </c>
      <c r="M9" s="27">
        <v>8637</v>
      </c>
      <c r="N9" s="27">
        <v>9148</v>
      </c>
    </row>
    <row r="10" spans="2:14" x14ac:dyDescent="0.35">
      <c r="I10" s="33">
        <v>5</v>
      </c>
      <c r="J10" s="27">
        <v>8892.5</v>
      </c>
      <c r="K10" s="27">
        <v>9531.25</v>
      </c>
      <c r="L10" s="27">
        <v>10170</v>
      </c>
      <c r="M10" s="27">
        <v>10808.75</v>
      </c>
      <c r="N10" s="27">
        <v>11447.5</v>
      </c>
    </row>
  </sheetData>
  <mergeCells count="1">
    <mergeCell ref="I4:N4"/>
  </mergeCells>
  <conditionalFormatting sqref="J5:N5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6:I10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6:N10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A0530-C297-4F03-96F8-6AC12036B8F2}">
  <dimension ref="B2:N10"/>
  <sheetViews>
    <sheetView workbookViewId="0">
      <selection activeCell="E35" sqref="E35"/>
    </sheetView>
  </sheetViews>
  <sheetFormatPr defaultRowHeight="15.5" x14ac:dyDescent="0.35"/>
  <cols>
    <col min="1" max="1" width="8.7265625" style="25"/>
    <col min="2" max="2" width="14.26953125" style="25" customWidth="1"/>
    <col min="3" max="3" width="10.54296875" style="25" customWidth="1"/>
    <col min="4" max="4" width="12.453125" style="25" bestFit="1" customWidth="1"/>
    <col min="5" max="5" width="9.08984375" style="25" customWidth="1"/>
    <col min="6" max="6" width="10.6328125" style="25" bestFit="1" customWidth="1"/>
    <col min="7" max="7" width="8.7265625" style="25"/>
    <col min="8" max="9" width="13.1796875" style="25" bestFit="1" customWidth="1"/>
    <col min="10" max="10" width="10.36328125" style="25" customWidth="1"/>
    <col min="11" max="11" width="7.90625" style="25" customWidth="1"/>
    <col min="12" max="12" width="10.1796875" style="25" customWidth="1"/>
    <col min="13" max="13" width="9.36328125" style="25" customWidth="1"/>
    <col min="14" max="14" width="10.453125" style="25" customWidth="1"/>
    <col min="15" max="16384" width="8.7265625" style="25"/>
  </cols>
  <sheetData>
    <row r="2" spans="2:14" ht="41.5" customHeight="1" x14ac:dyDescent="0.35">
      <c r="B2" s="31" t="s">
        <v>16</v>
      </c>
      <c r="C2" s="31" t="s">
        <v>14</v>
      </c>
      <c r="D2" s="31" t="s">
        <v>18</v>
      </c>
      <c r="E2" s="31" t="s">
        <v>15</v>
      </c>
      <c r="F2" s="31" t="s">
        <v>17</v>
      </c>
      <c r="H2" s="26" t="s">
        <v>20</v>
      </c>
    </row>
    <row r="3" spans="2:14" x14ac:dyDescent="0.35">
      <c r="B3" s="27">
        <v>50000000</v>
      </c>
      <c r="C3" s="27">
        <v>3500</v>
      </c>
      <c r="D3" s="28">
        <v>1</v>
      </c>
      <c r="E3" s="27">
        <v>2000</v>
      </c>
      <c r="F3" s="29">
        <v>0.75</v>
      </c>
      <c r="H3" s="30">
        <f>(E3*F3*D3*365*C3-B3)/1000000</f>
        <v>1866.25</v>
      </c>
    </row>
    <row r="4" spans="2:14" x14ac:dyDescent="0.35">
      <c r="I4" s="49" t="s">
        <v>19</v>
      </c>
      <c r="J4" s="49"/>
      <c r="K4" s="49"/>
      <c r="L4" s="49"/>
      <c r="M4" s="49"/>
      <c r="N4" s="49"/>
    </row>
    <row r="5" spans="2:14" x14ac:dyDescent="0.35">
      <c r="I5" s="32">
        <f>(E3*F3*D3*365*C3-B3)/1000000</f>
        <v>1866.25</v>
      </c>
      <c r="J5" s="29">
        <v>0.7</v>
      </c>
      <c r="K5" s="29">
        <v>0.75</v>
      </c>
      <c r="L5" s="29">
        <v>0.8</v>
      </c>
      <c r="M5" s="29">
        <v>0.85</v>
      </c>
      <c r="N5" s="29">
        <v>0.9</v>
      </c>
    </row>
    <row r="6" spans="2:14" x14ac:dyDescent="0.35">
      <c r="I6" s="33">
        <v>1</v>
      </c>
      <c r="J6" s="27">
        <f t="dataTable" ref="J6:N10" dt2D="1" dtr="1" r1="F3" r2="D3"/>
        <v>1738.5</v>
      </c>
      <c r="K6" s="27">
        <v>1866.25</v>
      </c>
      <c r="L6" s="27">
        <v>1994</v>
      </c>
      <c r="M6" s="27">
        <v>2121.75</v>
      </c>
      <c r="N6" s="27">
        <v>2249.5</v>
      </c>
    </row>
    <row r="7" spans="2:14" x14ac:dyDescent="0.35">
      <c r="I7" s="33">
        <v>2</v>
      </c>
      <c r="J7" s="27">
        <v>3527</v>
      </c>
      <c r="K7" s="27">
        <v>3782.5</v>
      </c>
      <c r="L7" s="27">
        <v>4038</v>
      </c>
      <c r="M7" s="27">
        <v>4293.5</v>
      </c>
      <c r="N7" s="27">
        <v>4549</v>
      </c>
    </row>
    <row r="8" spans="2:14" x14ac:dyDescent="0.35">
      <c r="I8" s="33">
        <v>3</v>
      </c>
      <c r="J8" s="27">
        <v>5315.5</v>
      </c>
      <c r="K8" s="27">
        <v>5698.75</v>
      </c>
      <c r="L8" s="27">
        <v>6082</v>
      </c>
      <c r="M8" s="27">
        <v>6465.25</v>
      </c>
      <c r="N8" s="27">
        <v>6848.5</v>
      </c>
    </row>
    <row r="9" spans="2:14" x14ac:dyDescent="0.35">
      <c r="I9" s="33">
        <v>4</v>
      </c>
      <c r="J9" s="27">
        <v>7104</v>
      </c>
      <c r="K9" s="27">
        <v>7615</v>
      </c>
      <c r="L9" s="27">
        <v>8126</v>
      </c>
      <c r="M9" s="27">
        <v>8637</v>
      </c>
      <c r="N9" s="27">
        <v>9148</v>
      </c>
    </row>
    <row r="10" spans="2:14" x14ac:dyDescent="0.35">
      <c r="I10" s="33">
        <v>5</v>
      </c>
      <c r="J10" s="27">
        <v>8892.5</v>
      </c>
      <c r="K10" s="27">
        <v>9531.25</v>
      </c>
      <c r="L10" s="27">
        <v>10170</v>
      </c>
      <c r="M10" s="27">
        <v>10808.75</v>
      </c>
      <c r="N10" s="27">
        <v>11447.5</v>
      </c>
    </row>
  </sheetData>
  <scenarios current="2" show="2" sqref="H3 I5">
    <scenario name="+++" locked="1" count="1" user="Legion" comment="Оптимистичный прогноз">
      <inputCells r="F3" val="0,95" numFmtId="9"/>
    </scenario>
    <scenario name="---" locked="1" count="1" user="Legion" comment="Пессимистичный прогноз">
      <inputCells r="F3" val="0,4" numFmtId="9"/>
    </scenario>
    <scenario name="+-+-+" locked="1" count="1" user="Legion" comment="Вероятный прогноз">
      <inputCells r="F3" val="0,75" numFmtId="9"/>
    </scenario>
  </scenarios>
  <mergeCells count="1">
    <mergeCell ref="I4:N4"/>
  </mergeCells>
  <conditionalFormatting sqref="J5:N5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6:I10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6:N10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5113E-7BDD-4828-BCE9-F15A8B6BC021}">
  <sheetPr>
    <outlinePr summaryBelow="0"/>
  </sheetPr>
  <dimension ref="B1:G12"/>
  <sheetViews>
    <sheetView showGridLines="0" workbookViewId="0">
      <selection activeCell="F19" sqref="F19"/>
    </sheetView>
  </sheetViews>
  <sheetFormatPr defaultRowHeight="14.5" outlineLevelRow="1" outlineLevelCol="1" x14ac:dyDescent="0.35"/>
  <cols>
    <col min="3" max="3" width="5.08984375" bestFit="1" customWidth="1"/>
    <col min="4" max="7" width="15.7265625" bestFit="1" customWidth="1" outlineLevel="1"/>
  </cols>
  <sheetData>
    <row r="1" spans="2:7" ht="15" thickBot="1" x14ac:dyDescent="0.4"/>
    <row r="2" spans="2:7" ht="15.5" x14ac:dyDescent="0.35">
      <c r="B2" s="39" t="s">
        <v>27</v>
      </c>
      <c r="C2" s="39"/>
      <c r="D2" s="44"/>
      <c r="E2" s="44"/>
      <c r="F2" s="44"/>
      <c r="G2" s="44"/>
    </row>
    <row r="3" spans="2:7" ht="15.5" collapsed="1" x14ac:dyDescent="0.35">
      <c r="B3" s="38"/>
      <c r="C3" s="38"/>
      <c r="D3" s="45" t="s">
        <v>29</v>
      </c>
      <c r="E3" s="45"/>
      <c r="F3" s="45"/>
      <c r="G3" s="45"/>
    </row>
    <row r="4" spans="2:7" ht="21" hidden="1" outlineLevel="1" x14ac:dyDescent="0.35">
      <c r="B4" s="41"/>
      <c r="C4" s="41"/>
      <c r="D4" s="34"/>
      <c r="E4" s="47" t="s">
        <v>24</v>
      </c>
      <c r="F4" s="47" t="s">
        <v>25</v>
      </c>
      <c r="G4" s="47" t="s">
        <v>26</v>
      </c>
    </row>
    <row r="5" spans="2:7" x14ac:dyDescent="0.35">
      <c r="B5" s="42" t="s">
        <v>28</v>
      </c>
      <c r="C5" s="42"/>
      <c r="D5" s="40"/>
      <c r="E5" s="40"/>
      <c r="F5" s="40"/>
      <c r="G5" s="40"/>
    </row>
    <row r="6" spans="2:7" outlineLevel="1" x14ac:dyDescent="0.35">
      <c r="B6" s="41"/>
      <c r="C6" s="41" t="s">
        <v>21</v>
      </c>
      <c r="D6" s="35">
        <v>0.75</v>
      </c>
      <c r="E6" s="46">
        <v>0.95</v>
      </c>
      <c r="F6" s="46">
        <v>0.4</v>
      </c>
      <c r="G6" s="46">
        <v>0.75</v>
      </c>
    </row>
    <row r="7" spans="2:7" x14ac:dyDescent="0.35">
      <c r="B7" s="42" t="s">
        <v>30</v>
      </c>
      <c r="C7" s="42"/>
      <c r="D7" s="40"/>
      <c r="E7" s="40"/>
      <c r="F7" s="40"/>
      <c r="G7" s="40"/>
    </row>
    <row r="8" spans="2:7" outlineLevel="1" x14ac:dyDescent="0.35">
      <c r="B8" s="41"/>
      <c r="C8" s="41" t="s">
        <v>22</v>
      </c>
      <c r="D8" s="36">
        <v>1866.25</v>
      </c>
      <c r="E8" s="36">
        <v>2377.25</v>
      </c>
      <c r="F8" s="36">
        <v>972</v>
      </c>
      <c r="G8" s="36">
        <v>1866.25</v>
      </c>
    </row>
    <row r="9" spans="2:7" ht="15" outlineLevel="1" thickBot="1" x14ac:dyDescent="0.4">
      <c r="B9" s="43"/>
      <c r="C9" s="43" t="s">
        <v>23</v>
      </c>
      <c r="D9" s="37">
        <v>1866.25</v>
      </c>
      <c r="E9" s="37">
        <v>2377.25</v>
      </c>
      <c r="F9" s="37">
        <v>972</v>
      </c>
      <c r="G9" s="37">
        <v>1866.25</v>
      </c>
    </row>
    <row r="10" spans="2:7" x14ac:dyDescent="0.35">
      <c r="B10" t="s">
        <v>31</v>
      </c>
    </row>
    <row r="11" spans="2:7" x14ac:dyDescent="0.35">
      <c r="B11" t="s">
        <v>32</v>
      </c>
    </row>
    <row r="12" spans="2:7" x14ac:dyDescent="0.35">
      <c r="B12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FCB7D-E739-43CB-B0F3-FC7DFBAC2375}">
  <dimension ref="A1:F10"/>
  <sheetViews>
    <sheetView tabSelected="1" workbookViewId="0">
      <selection activeCell="D23" sqref="D23"/>
    </sheetView>
  </sheetViews>
  <sheetFormatPr defaultRowHeight="14.5" x14ac:dyDescent="0.35"/>
  <cols>
    <col min="1" max="1" width="29.90625" customWidth="1"/>
    <col min="2" max="2" width="12.1796875" bestFit="1" customWidth="1"/>
    <col min="3" max="3" width="10.90625" bestFit="1" customWidth="1"/>
    <col min="4" max="4" width="9.54296875" bestFit="1" customWidth="1"/>
    <col min="6" max="6" width="12.36328125" bestFit="1" customWidth="1"/>
  </cols>
  <sheetData>
    <row r="1" spans="1:6" ht="15" thickBot="1" x14ac:dyDescent="0.4">
      <c r="A1" s="1"/>
      <c r="B1" s="4" t="s">
        <v>1</v>
      </c>
      <c r="C1" s="5" t="s">
        <v>2</v>
      </c>
      <c r="D1" s="6" t="s">
        <v>3</v>
      </c>
      <c r="F1" s="9" t="s">
        <v>7</v>
      </c>
    </row>
    <row r="2" spans="1:6" x14ac:dyDescent="0.35">
      <c r="A2" s="2" t="s">
        <v>0</v>
      </c>
      <c r="B2" s="11">
        <v>800</v>
      </c>
      <c r="C2" s="12">
        <v>1100</v>
      </c>
      <c r="D2" s="13">
        <v>900</v>
      </c>
      <c r="F2" s="7" t="s">
        <v>8</v>
      </c>
    </row>
    <row r="3" spans="1:6" ht="15" thickBot="1" x14ac:dyDescent="0.4">
      <c r="A3" s="3" t="s">
        <v>5</v>
      </c>
      <c r="B3" s="14">
        <v>0.2</v>
      </c>
      <c r="C3" s="15">
        <v>0.3</v>
      </c>
      <c r="D3" s="16">
        <v>0.24</v>
      </c>
      <c r="F3" s="8" t="s">
        <v>9</v>
      </c>
    </row>
    <row r="4" spans="1:6" x14ac:dyDescent="0.35">
      <c r="A4" s="3" t="s">
        <v>4</v>
      </c>
      <c r="B4" s="14">
        <v>0.04</v>
      </c>
      <c r="C4" s="15">
        <v>5.5E-2</v>
      </c>
      <c r="D4" s="16">
        <v>0.04</v>
      </c>
    </row>
    <row r="5" spans="1:6" x14ac:dyDescent="0.35">
      <c r="A5" s="3" t="s">
        <v>6</v>
      </c>
      <c r="B5" s="14">
        <v>15000</v>
      </c>
      <c r="C5" s="15">
        <v>29000</v>
      </c>
      <c r="D5" s="16">
        <v>11000</v>
      </c>
    </row>
    <row r="6" spans="1:6" x14ac:dyDescent="0.35">
      <c r="A6" s="3" t="s">
        <v>34</v>
      </c>
      <c r="B6" s="50">
        <v>4.3333333333333339</v>
      </c>
      <c r="C6" s="51">
        <v>0</v>
      </c>
      <c r="D6" s="52">
        <v>0</v>
      </c>
    </row>
    <row r="7" spans="1:6" ht="15" thickBot="1" x14ac:dyDescent="0.4">
      <c r="A7" s="10" t="s">
        <v>11</v>
      </c>
      <c r="B7" s="17">
        <f>B5*B6</f>
        <v>65000.000000000007</v>
      </c>
      <c r="C7" s="18">
        <f t="shared" ref="C7:D7" si="0">C5*C6</f>
        <v>0</v>
      </c>
      <c r="D7" s="19">
        <f t="shared" si="0"/>
        <v>0</v>
      </c>
    </row>
    <row r="8" spans="1:6" ht="15" thickBot="1" x14ac:dyDescent="0.4">
      <c r="A8" s="24" t="s">
        <v>10</v>
      </c>
      <c r="B8" s="48">
        <f>SUMPRODUCT(B2:D2,B7:D7)</f>
        <v>52000000.000000007</v>
      </c>
    </row>
    <row r="9" spans="1:6" x14ac:dyDescent="0.35">
      <c r="A9" s="20" t="s">
        <v>12</v>
      </c>
      <c r="B9" s="21">
        <f>B7*B3</f>
        <v>13000.000000000002</v>
      </c>
      <c r="C9" s="21">
        <f t="shared" ref="C9:E9" si="1">C7*C3</f>
        <v>0</v>
      </c>
      <c r="D9" s="21">
        <f t="shared" si="1"/>
        <v>0</v>
      </c>
      <c r="E9" s="22">
        <f>SUM(B9:D9)</f>
        <v>13000.000000000002</v>
      </c>
    </row>
    <row r="10" spans="1:6" ht="15" thickBot="1" x14ac:dyDescent="0.4">
      <c r="A10" s="23" t="s">
        <v>13</v>
      </c>
      <c r="B10" s="18">
        <f>B7*B4</f>
        <v>2600.0000000000005</v>
      </c>
      <c r="C10" s="18">
        <f t="shared" ref="C10:E10" si="2">C7*C4</f>
        <v>0</v>
      </c>
      <c r="D10" s="18">
        <f t="shared" si="2"/>
        <v>0</v>
      </c>
      <c r="E10" s="19">
        <f>SUM(B10:D10)</f>
        <v>2600.0000000000005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12560-BC49-42BB-BE95-03B196DA66B9}">
  <dimension ref="A1:G29"/>
  <sheetViews>
    <sheetView showGridLines="0" workbookViewId="0"/>
  </sheetViews>
  <sheetFormatPr defaultRowHeight="14.5" outlineLevelRow="1" x14ac:dyDescent="0.35"/>
  <cols>
    <col min="1" max="1" width="2.1796875" customWidth="1"/>
    <col min="2" max="2" width="7.08984375" bestFit="1" customWidth="1"/>
    <col min="3" max="3" width="25.1796875" bestFit="1" customWidth="1"/>
    <col min="4" max="4" width="18" bestFit="1" customWidth="1"/>
    <col min="5" max="5" width="23.26953125" bestFit="1" customWidth="1"/>
    <col min="6" max="6" width="14.6328125" bestFit="1" customWidth="1"/>
    <col min="7" max="7" width="7.08984375" bestFit="1" customWidth="1"/>
  </cols>
  <sheetData>
    <row r="1" spans="1:5" x14ac:dyDescent="0.35">
      <c r="A1" s="53" t="s">
        <v>35</v>
      </c>
    </row>
    <row r="2" spans="1:5" x14ac:dyDescent="0.35">
      <c r="A2" s="53" t="s">
        <v>36</v>
      </c>
    </row>
    <row r="3" spans="1:5" x14ac:dyDescent="0.35">
      <c r="A3" s="53" t="s">
        <v>37</v>
      </c>
    </row>
    <row r="4" spans="1:5" x14ac:dyDescent="0.35">
      <c r="A4" s="53" t="s">
        <v>38</v>
      </c>
    </row>
    <row r="5" spans="1:5" x14ac:dyDescent="0.35">
      <c r="A5" s="53" t="s">
        <v>39</v>
      </c>
    </row>
    <row r="6" spans="1:5" hidden="1" outlineLevel="1" x14ac:dyDescent="0.35">
      <c r="A6" s="53"/>
      <c r="B6" t="s">
        <v>40</v>
      </c>
    </row>
    <row r="7" spans="1:5" hidden="1" outlineLevel="1" x14ac:dyDescent="0.35">
      <c r="A7" s="53"/>
      <c r="B7" t="s">
        <v>41</v>
      </c>
    </row>
    <row r="8" spans="1:5" hidden="1" outlineLevel="1" x14ac:dyDescent="0.35">
      <c r="A8" s="53"/>
      <c r="B8" t="s">
        <v>42</v>
      </c>
    </row>
    <row r="9" spans="1:5" collapsed="1" x14ac:dyDescent="0.35">
      <c r="A9" s="53" t="s">
        <v>43</v>
      </c>
    </row>
    <row r="10" spans="1:5" hidden="1" outlineLevel="1" x14ac:dyDescent="0.35">
      <c r="B10" t="s">
        <v>44</v>
      </c>
    </row>
    <row r="11" spans="1:5" hidden="1" outlineLevel="1" x14ac:dyDescent="0.35">
      <c r="B11" t="s">
        <v>45</v>
      </c>
    </row>
    <row r="12" spans="1:5" collapsed="1" x14ac:dyDescent="0.35"/>
    <row r="14" spans="1:5" ht="15" thickBot="1" x14ac:dyDescent="0.4">
      <c r="A14" t="s">
        <v>46</v>
      </c>
    </row>
    <row r="15" spans="1:5" ht="15" thickBot="1" x14ac:dyDescent="0.4">
      <c r="B15" s="55" t="s">
        <v>47</v>
      </c>
      <c r="C15" s="55" t="s">
        <v>48</v>
      </c>
      <c r="D15" s="55" t="s">
        <v>49</v>
      </c>
      <c r="E15" s="55" t="s">
        <v>50</v>
      </c>
    </row>
    <row r="16" spans="1:5" ht="15" thickBot="1" x14ac:dyDescent="0.4">
      <c r="B16" s="54" t="s">
        <v>57</v>
      </c>
      <c r="C16" s="54" t="s">
        <v>58</v>
      </c>
      <c r="D16" s="57">
        <v>52000000.000000007</v>
      </c>
      <c r="E16" s="57">
        <v>52000000.000000007</v>
      </c>
    </row>
    <row r="19" spans="1:7" ht="15" thickBot="1" x14ac:dyDescent="0.4">
      <c r="A19" t="s">
        <v>51</v>
      </c>
    </row>
    <row r="20" spans="1:7" ht="15" thickBot="1" x14ac:dyDescent="0.4">
      <c r="B20" s="55" t="s">
        <v>47</v>
      </c>
      <c r="C20" s="55" t="s">
        <v>48</v>
      </c>
      <c r="D20" s="55" t="s">
        <v>49</v>
      </c>
      <c r="E20" s="55" t="s">
        <v>50</v>
      </c>
      <c r="F20" s="55" t="s">
        <v>52</v>
      </c>
    </row>
    <row r="21" spans="1:7" x14ac:dyDescent="0.35">
      <c r="B21" s="56" t="s">
        <v>59</v>
      </c>
      <c r="C21" s="56" t="s">
        <v>60</v>
      </c>
      <c r="D21" s="58">
        <v>4.3333333333333339</v>
      </c>
      <c r="E21" s="58">
        <v>4.3333333333333339</v>
      </c>
      <c r="F21" s="56" t="s">
        <v>61</v>
      </c>
    </row>
    <row r="22" spans="1:7" x14ac:dyDescent="0.35">
      <c r="B22" s="56" t="s">
        <v>62</v>
      </c>
      <c r="C22" s="56" t="s">
        <v>63</v>
      </c>
      <c r="D22" s="58">
        <v>0</v>
      </c>
      <c r="E22" s="58">
        <v>0</v>
      </c>
      <c r="F22" s="56" t="s">
        <v>61</v>
      </c>
    </row>
    <row r="23" spans="1:7" ht="15" thickBot="1" x14ac:dyDescent="0.4">
      <c r="B23" s="54" t="s">
        <v>64</v>
      </c>
      <c r="C23" s="54" t="s">
        <v>65</v>
      </c>
      <c r="D23" s="59">
        <v>0</v>
      </c>
      <c r="E23" s="59">
        <v>0</v>
      </c>
      <c r="F23" s="54" t="s">
        <v>61</v>
      </c>
    </row>
    <row r="26" spans="1:7" ht="15" thickBot="1" x14ac:dyDescent="0.4">
      <c r="A26" t="s">
        <v>7</v>
      </c>
    </row>
    <row r="27" spans="1:7" ht="15" thickBot="1" x14ac:dyDescent="0.4">
      <c r="B27" s="55" t="s">
        <v>47</v>
      </c>
      <c r="C27" s="55" t="s">
        <v>48</v>
      </c>
      <c r="D27" s="55" t="s">
        <v>53</v>
      </c>
      <c r="E27" s="55" t="s">
        <v>54</v>
      </c>
      <c r="F27" s="55" t="s">
        <v>55</v>
      </c>
      <c r="G27" s="55" t="s">
        <v>56</v>
      </c>
    </row>
    <row r="28" spans="1:7" x14ac:dyDescent="0.35">
      <c r="B28" s="56" t="s">
        <v>66</v>
      </c>
      <c r="C28" s="56" t="s">
        <v>12</v>
      </c>
      <c r="D28" s="60">
        <v>13000.000000000002</v>
      </c>
      <c r="E28" s="56" t="s">
        <v>67</v>
      </c>
      <c r="F28" s="56" t="s">
        <v>68</v>
      </c>
      <c r="G28" s="56">
        <v>0</v>
      </c>
    </row>
    <row r="29" spans="1:7" ht="15" thickBot="1" x14ac:dyDescent="0.4">
      <c r="B29" s="54" t="s">
        <v>69</v>
      </c>
      <c r="C29" s="54" t="s">
        <v>13</v>
      </c>
      <c r="D29" s="61">
        <v>2600.0000000000005</v>
      </c>
      <c r="E29" s="54" t="s">
        <v>70</v>
      </c>
      <c r="F29" s="54" t="s">
        <v>71</v>
      </c>
      <c r="G29" s="54">
        <v>399.99999999999955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E4D33-349F-4C20-AF49-C2AC56EFA211}">
  <dimension ref="A1:H17"/>
  <sheetViews>
    <sheetView showGridLines="0" workbookViewId="0"/>
  </sheetViews>
  <sheetFormatPr defaultRowHeight="14.5" x14ac:dyDescent="0.35"/>
  <cols>
    <col min="1" max="1" width="2.1796875" customWidth="1"/>
    <col min="2" max="2" width="7.08984375" bestFit="1" customWidth="1"/>
    <col min="3" max="3" width="25.1796875" bestFit="1" customWidth="1"/>
    <col min="4" max="4" width="14.54296875" bestFit="1" customWidth="1"/>
    <col min="5" max="5" width="11.1796875" bestFit="1" customWidth="1"/>
    <col min="6" max="6" width="16.26953125" bestFit="1" customWidth="1"/>
    <col min="7" max="7" width="11.54296875" bestFit="1" customWidth="1"/>
    <col min="8" max="8" width="12.1796875" bestFit="1" customWidth="1"/>
  </cols>
  <sheetData>
    <row r="1" spans="1:8" x14ac:dyDescent="0.35">
      <c r="A1" s="53" t="s">
        <v>72</v>
      </c>
    </row>
    <row r="2" spans="1:8" x14ac:dyDescent="0.35">
      <c r="A2" s="53" t="s">
        <v>36</v>
      </c>
    </row>
    <row r="3" spans="1:8" x14ac:dyDescent="0.35">
      <c r="A3" s="53" t="s">
        <v>37</v>
      </c>
    </row>
    <row r="6" spans="1:8" ht="15" thickBot="1" x14ac:dyDescent="0.4">
      <c r="A6" t="s">
        <v>51</v>
      </c>
    </row>
    <row r="7" spans="1:8" x14ac:dyDescent="0.35">
      <c r="B7" s="62"/>
      <c r="C7" s="62"/>
      <c r="D7" s="62" t="s">
        <v>73</v>
      </c>
      <c r="E7" s="62" t="s">
        <v>75</v>
      </c>
      <c r="F7" s="62" t="s">
        <v>77</v>
      </c>
      <c r="G7" s="62" t="s">
        <v>79</v>
      </c>
      <c r="H7" s="62" t="s">
        <v>79</v>
      </c>
    </row>
    <row r="8" spans="1:8" ht="15" thickBot="1" x14ac:dyDescent="0.4">
      <c r="B8" s="63" t="s">
        <v>47</v>
      </c>
      <c r="C8" s="63" t="s">
        <v>48</v>
      </c>
      <c r="D8" s="63" t="s">
        <v>74</v>
      </c>
      <c r="E8" s="63" t="s">
        <v>76</v>
      </c>
      <c r="F8" s="63" t="s">
        <v>78</v>
      </c>
      <c r="G8" s="63" t="s">
        <v>80</v>
      </c>
      <c r="H8" s="63" t="s">
        <v>81</v>
      </c>
    </row>
    <row r="9" spans="1:8" x14ac:dyDescent="0.35">
      <c r="B9" s="56" t="s">
        <v>59</v>
      </c>
      <c r="C9" s="56" t="s">
        <v>60</v>
      </c>
      <c r="D9" s="56">
        <v>4.3333333333333339</v>
      </c>
      <c r="E9" s="56">
        <v>0</v>
      </c>
      <c r="F9" s="56">
        <v>12000000</v>
      </c>
      <c r="G9" s="56">
        <v>1E+30</v>
      </c>
      <c r="H9" s="56">
        <v>750000.00000000186</v>
      </c>
    </row>
    <row r="10" spans="1:8" x14ac:dyDescent="0.35">
      <c r="B10" s="56" t="s">
        <v>62</v>
      </c>
      <c r="C10" s="56" t="s">
        <v>63</v>
      </c>
      <c r="D10" s="56">
        <v>0</v>
      </c>
      <c r="E10" s="56">
        <v>-2900000.0000000056</v>
      </c>
      <c r="F10" s="56">
        <v>31900000</v>
      </c>
      <c r="G10" s="56">
        <v>2900000.0000000056</v>
      </c>
      <c r="H10" s="56">
        <v>1E+30</v>
      </c>
    </row>
    <row r="11" spans="1:8" ht="15" thickBot="1" x14ac:dyDescent="0.4">
      <c r="B11" s="54" t="s">
        <v>64</v>
      </c>
      <c r="C11" s="54" t="s">
        <v>65</v>
      </c>
      <c r="D11" s="54">
        <v>0</v>
      </c>
      <c r="E11" s="54">
        <v>-660000.00000000175</v>
      </c>
      <c r="F11" s="54">
        <v>9900000</v>
      </c>
      <c r="G11" s="54">
        <v>660000.00000000175</v>
      </c>
      <c r="H11" s="54">
        <v>1E+30</v>
      </c>
    </row>
    <row r="13" spans="1:8" ht="15" thickBot="1" x14ac:dyDescent="0.4">
      <c r="A13" t="s">
        <v>7</v>
      </c>
    </row>
    <row r="14" spans="1:8" x14ac:dyDescent="0.35">
      <c r="B14" s="62"/>
      <c r="C14" s="62"/>
      <c r="D14" s="62" t="s">
        <v>73</v>
      </c>
      <c r="E14" s="62" t="s">
        <v>82</v>
      </c>
      <c r="F14" s="62" t="s">
        <v>84</v>
      </c>
      <c r="G14" s="62" t="s">
        <v>79</v>
      </c>
      <c r="H14" s="62" t="s">
        <v>79</v>
      </c>
    </row>
    <row r="15" spans="1:8" ht="15" thickBot="1" x14ac:dyDescent="0.4">
      <c r="B15" s="63" t="s">
        <v>47</v>
      </c>
      <c r="C15" s="63" t="s">
        <v>48</v>
      </c>
      <c r="D15" s="63" t="s">
        <v>74</v>
      </c>
      <c r="E15" s="63" t="s">
        <v>83</v>
      </c>
      <c r="F15" s="63" t="s">
        <v>85</v>
      </c>
      <c r="G15" s="63" t="s">
        <v>80</v>
      </c>
      <c r="H15" s="63" t="s">
        <v>81</v>
      </c>
    </row>
    <row r="16" spans="1:8" x14ac:dyDescent="0.35">
      <c r="B16" s="56" t="s">
        <v>66</v>
      </c>
      <c r="C16" s="56" t="s">
        <v>12</v>
      </c>
      <c r="D16" s="56">
        <v>13000.000000000002</v>
      </c>
      <c r="E16" s="56">
        <v>4000.0000000000005</v>
      </c>
      <c r="F16" s="56">
        <v>13000</v>
      </c>
      <c r="G16" s="56">
        <v>2000.0000000000016</v>
      </c>
      <c r="H16" s="56">
        <v>13000</v>
      </c>
    </row>
    <row r="17" spans="2:8" ht="15" thickBot="1" x14ac:dyDescent="0.4">
      <c r="B17" s="54" t="s">
        <v>69</v>
      </c>
      <c r="C17" s="54" t="s">
        <v>13</v>
      </c>
      <c r="D17" s="54">
        <v>2600.0000000000005</v>
      </c>
      <c r="E17" s="54">
        <v>0</v>
      </c>
      <c r="F17" s="54">
        <v>3000</v>
      </c>
      <c r="G17" s="54">
        <v>1E+30</v>
      </c>
      <c r="H17" s="54">
        <v>400.00000000000028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AE111-E6E7-49E5-B12F-53E0C66CCDC8}">
  <dimension ref="A1:J15"/>
  <sheetViews>
    <sheetView showGridLines="0" workbookViewId="0"/>
  </sheetViews>
  <sheetFormatPr defaultRowHeight="14.5" x14ac:dyDescent="0.35"/>
  <cols>
    <col min="1" max="1" width="2.1796875" customWidth="1"/>
    <col min="2" max="2" width="7.08984375" bestFit="1" customWidth="1"/>
    <col min="3" max="3" width="11.81640625" bestFit="1" customWidth="1"/>
    <col min="4" max="4" width="12.1796875" bestFit="1" customWidth="1"/>
    <col min="5" max="5" width="2.1796875" customWidth="1"/>
    <col min="6" max="6" width="7.90625" bestFit="1" customWidth="1"/>
    <col min="7" max="7" width="16.26953125" bestFit="1" customWidth="1"/>
    <col min="8" max="8" width="2.1796875" customWidth="1"/>
    <col min="9" max="9" width="8.1796875" bestFit="1" customWidth="1"/>
    <col min="10" max="10" width="16.26953125" bestFit="1" customWidth="1"/>
  </cols>
  <sheetData>
    <row r="1" spans="1:10" x14ac:dyDescent="0.35">
      <c r="A1" s="53" t="s">
        <v>86</v>
      </c>
    </row>
    <row r="2" spans="1:10" x14ac:dyDescent="0.35">
      <c r="A2" s="53" t="s">
        <v>36</v>
      </c>
    </row>
    <row r="3" spans="1:10" x14ac:dyDescent="0.35">
      <c r="A3" s="53" t="s">
        <v>37</v>
      </c>
    </row>
    <row r="5" spans="1:10" ht="15" thickBot="1" x14ac:dyDescent="0.4"/>
    <row r="6" spans="1:10" x14ac:dyDescent="0.35">
      <c r="B6" s="62"/>
      <c r="C6" s="62" t="s">
        <v>77</v>
      </c>
      <c r="D6" s="62"/>
    </row>
    <row r="7" spans="1:10" ht="15" thickBot="1" x14ac:dyDescent="0.4">
      <c r="B7" s="63" t="s">
        <v>47</v>
      </c>
      <c r="C7" s="63" t="s">
        <v>48</v>
      </c>
      <c r="D7" s="63" t="s">
        <v>74</v>
      </c>
    </row>
    <row r="8" spans="1:10" ht="15" thickBot="1" x14ac:dyDescent="0.4">
      <c r="B8" s="54" t="s">
        <v>57</v>
      </c>
      <c r="C8" s="54" t="s">
        <v>58</v>
      </c>
      <c r="D8" s="57">
        <v>52000000.000000007</v>
      </c>
    </row>
    <row r="10" spans="1:10" ht="15" thickBot="1" x14ac:dyDescent="0.4"/>
    <row r="11" spans="1:10" x14ac:dyDescent="0.35">
      <c r="B11" s="62"/>
      <c r="C11" s="62" t="s">
        <v>87</v>
      </c>
      <c r="D11" s="62"/>
      <c r="F11" s="62" t="s">
        <v>88</v>
      </c>
      <c r="G11" s="62" t="s">
        <v>77</v>
      </c>
      <c r="I11" s="62" t="s">
        <v>91</v>
      </c>
      <c r="J11" s="62" t="s">
        <v>77</v>
      </c>
    </row>
    <row r="12" spans="1:10" ht="15" thickBot="1" x14ac:dyDescent="0.4">
      <c r="B12" s="63" t="s">
        <v>47</v>
      </c>
      <c r="C12" s="63" t="s">
        <v>48</v>
      </c>
      <c r="D12" s="63" t="s">
        <v>74</v>
      </c>
      <c r="F12" s="63" t="s">
        <v>89</v>
      </c>
      <c r="G12" s="63" t="s">
        <v>90</v>
      </c>
      <c r="I12" s="63" t="s">
        <v>89</v>
      </c>
      <c r="J12" s="63" t="s">
        <v>90</v>
      </c>
    </row>
    <row r="13" spans="1:10" x14ac:dyDescent="0.35">
      <c r="B13" s="56" t="s">
        <v>59</v>
      </c>
      <c r="C13" s="56" t="s">
        <v>60</v>
      </c>
      <c r="D13" s="58">
        <v>4.3333333333333339</v>
      </c>
      <c r="F13" s="58">
        <v>0</v>
      </c>
      <c r="G13" s="58">
        <v>0</v>
      </c>
      <c r="I13" s="58">
        <v>4.333333333333333</v>
      </c>
      <c r="J13" s="58">
        <v>51999999.999999993</v>
      </c>
    </row>
    <row r="14" spans="1:10" x14ac:dyDescent="0.35">
      <c r="B14" s="56" t="s">
        <v>62</v>
      </c>
      <c r="C14" s="56" t="s">
        <v>63</v>
      </c>
      <c r="D14" s="58">
        <v>0</v>
      </c>
      <c r="F14" s="58">
        <v>0</v>
      </c>
      <c r="G14" s="58">
        <v>52000000.000000007</v>
      </c>
      <c r="I14" s="58">
        <v>-2.090792417868801E-16</v>
      </c>
      <c r="J14" s="58">
        <v>52000000</v>
      </c>
    </row>
    <row r="15" spans="1:10" ht="15" thickBot="1" x14ac:dyDescent="0.4">
      <c r="B15" s="54" t="s">
        <v>64</v>
      </c>
      <c r="C15" s="54" t="s">
        <v>65</v>
      </c>
      <c r="D15" s="59">
        <v>0</v>
      </c>
      <c r="F15" s="59">
        <v>0</v>
      </c>
      <c r="G15" s="59">
        <v>52000000.000000007</v>
      </c>
      <c r="I15" s="59">
        <v>-6.8901113770676382E-16</v>
      </c>
      <c r="J15" s="59">
        <v>52000000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ДЗ_1_1</vt:lpstr>
      <vt:lpstr>ДЗ_1_2</vt:lpstr>
      <vt:lpstr>Структура сценария ДЗ_1_2</vt:lpstr>
      <vt:lpstr>ДЗ_2</vt:lpstr>
      <vt:lpstr>Отчет о результатах 1</vt:lpstr>
      <vt:lpstr>Отчет об устойчивости 1</vt:lpstr>
      <vt:lpstr>Отчет о пределах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Semyonov</dc:creator>
  <cp:lastModifiedBy>Legion</cp:lastModifiedBy>
  <dcterms:created xsi:type="dcterms:W3CDTF">2022-08-16T12:40:21Z</dcterms:created>
  <dcterms:modified xsi:type="dcterms:W3CDTF">2023-05-23T18:11:04Z</dcterms:modified>
</cp:coreProperties>
</file>